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900" windowWidth="15480" windowHeight="7290" tabRatio="934" activeTab="9"/>
  </bookViews>
  <sheets>
    <sheet name="IMPRIMIR LICENZA" sheetId="98" r:id="rId1"/>
    <sheet name="INSTRUCCIONS" sheetId="75" r:id="rId2"/>
    <sheet name="RESUMO" sheetId="76" r:id="rId3"/>
    <sheet name="NÚMERO CLUB E EQUIPO" sheetId="101" r:id="rId4"/>
    <sheet name="LICENZAS X-D-A" sheetId="91" r:id="rId5"/>
    <sheet name="EQUIPOS" sheetId="96" r:id="rId6"/>
    <sheet name="DELEGADOS" sheetId="88" r:id="rId7"/>
    <sheet name="ADESTRADORES" sheetId="94" r:id="rId8"/>
    <sheet name="XOGADORES" sheetId="100" r:id="rId9"/>
    <sheet name="ÁRBITROS" sheetId="103" r:id="rId10"/>
    <sheet name="Hoja1" sheetId="102" state="hidden" r:id="rId11"/>
  </sheets>
  <definedNames>
    <definedName name="_xlnm._FilterDatabase" localSheetId="4" hidden="1">'LICENZAS X-D-A'!$A$1:$AJ$1077</definedName>
    <definedName name="_xlnm.Print_Area" localSheetId="7">ADESTRADORES!$A$1:$O$18</definedName>
    <definedName name="_xlnm.Print_Area" localSheetId="6">DELEGADOS!$A$1:$O$18</definedName>
    <definedName name="_xlnm.Print_Area" localSheetId="5">EQUIPOS!$A$1:$O$51</definedName>
    <definedName name="_xlnm.Print_Area" localSheetId="0">'IMPRIMIR LICENZA'!$A$2:$H$57</definedName>
    <definedName name="_xlnm.Print_Area" localSheetId="1">INSTRUCCIONS!$A$1:$H$59</definedName>
    <definedName name="_xlnm.Print_Area" localSheetId="4">'LICENZAS X-D-A'!$A$1:$T$1026</definedName>
    <definedName name="buscar" localSheetId="7">#REF!</definedName>
    <definedName name="buscar" localSheetId="9">#REF!</definedName>
    <definedName name="buscar" localSheetId="6">#REF!</definedName>
    <definedName name="buscar" localSheetId="5">#REF!</definedName>
    <definedName name="buscar">#REF!</definedName>
    <definedName name="CAD" localSheetId="7">#REF!</definedName>
    <definedName name="CAD" localSheetId="9">#REF!</definedName>
    <definedName name="CAD" localSheetId="6">#REF!</definedName>
    <definedName name="CAD" localSheetId="5">#REF!</definedName>
    <definedName name="CAD">#REF!</definedName>
    <definedName name="Excel_BuiltIn_Print_Area_19" localSheetId="9">#REF!</definedName>
    <definedName name="Excel_BuiltIn_Print_Area_19">#REF!</definedName>
    <definedName name="Excel_BuiltIn_Print_Area_20" localSheetId="9">#REF!</definedName>
    <definedName name="Excel_BuiltIn_Print_Area_20">#REF!</definedName>
    <definedName name="Excel_BuiltIn_Print_Area_21" localSheetId="9">#REF!</definedName>
    <definedName name="Excel_BuiltIn_Print_Area_21">#REF!</definedName>
    <definedName name="Excel_BuiltIn_Print_Area_22" localSheetId="9">#REF!</definedName>
    <definedName name="Excel_BuiltIn_Print_Area_22">#REF!</definedName>
    <definedName name="Excel_BuiltIn_Print_Area_23" localSheetId="9">#REF!</definedName>
    <definedName name="Excel_BuiltIn_Print_Area_23">#REF!</definedName>
    <definedName name="Excel_BuiltIn_Print_Area_24" localSheetId="9">#REF!</definedName>
    <definedName name="Excel_BuiltIn_Print_Area_24">#REF!</definedName>
    <definedName name="Excel_BuiltIn_Print_Area_25" localSheetId="9">#REF!</definedName>
    <definedName name="Excel_BuiltIn_Print_Area_25">#REF!</definedName>
    <definedName name="Excel_BuiltIn_Print_Area_26" localSheetId="9">#REF!</definedName>
    <definedName name="Excel_BuiltIn_Print_Area_26">#REF!</definedName>
    <definedName name="Excel_BuiltIn_Print_Area_27" localSheetId="9">#REF!</definedName>
    <definedName name="Excel_BuiltIn_Print_Area_27">#REF!</definedName>
    <definedName name="Excel_BuiltIn_Print_Area_28" localSheetId="9">#REF!</definedName>
    <definedName name="Excel_BuiltIn_Print_Area_28">#REF!</definedName>
    <definedName name="Excel_BuiltIn_Print_Area_29" localSheetId="9">#REF!</definedName>
    <definedName name="Excel_BuiltIn_Print_Area_29">#REF!</definedName>
    <definedName name="Excel_BuiltIn_Print_Area_30" localSheetId="9">#REF!</definedName>
    <definedName name="Excel_BuiltIn_Print_Area_30">#REF!</definedName>
    <definedName name="Excel_BuiltIn_Print_Area_7" localSheetId="9">#REF!</definedName>
    <definedName name="Excel_BuiltIn_Print_Area_7">#REF!</definedName>
    <definedName name="llic" localSheetId="7">#REF!</definedName>
    <definedName name="llic" localSheetId="9">#REF!</definedName>
    <definedName name="llic" localSheetId="6">#REF!</definedName>
    <definedName name="llic" localSheetId="5">#REF!</definedName>
    <definedName name="llic">#REF!</definedName>
  </definedNames>
  <calcPr calcId="145621"/>
  <fileRecoveryPr repairLoad="1"/>
</workbook>
</file>

<file path=xl/calcChain.xml><?xml version="1.0" encoding="utf-8"?>
<calcChain xmlns="http://schemas.openxmlformats.org/spreadsheetml/2006/main">
  <c r="P12" i="103" l="1"/>
  <c r="P11" i="103"/>
  <c r="P10" i="103"/>
  <c r="P9" i="103"/>
  <c r="P8" i="103"/>
  <c r="O12" i="103"/>
  <c r="N12" i="103"/>
  <c r="G12" i="103"/>
  <c r="F12" i="103"/>
  <c r="E12" i="103"/>
  <c r="D12" i="103"/>
  <c r="C12" i="103"/>
  <c r="A12" i="103"/>
  <c r="J12" i="103" s="1"/>
  <c r="O11" i="103"/>
  <c r="N11" i="103"/>
  <c r="G11" i="103"/>
  <c r="F11" i="103"/>
  <c r="E11" i="103"/>
  <c r="D11" i="103"/>
  <c r="C11" i="103"/>
  <c r="A11" i="103"/>
  <c r="J11" i="103" s="1"/>
  <c r="O10" i="103"/>
  <c r="N10" i="103"/>
  <c r="G10" i="103"/>
  <c r="F10" i="103"/>
  <c r="E10" i="103"/>
  <c r="D10" i="103"/>
  <c r="C10" i="103"/>
  <c r="A10" i="103"/>
  <c r="J10" i="103" s="1"/>
  <c r="O9" i="103"/>
  <c r="N9" i="103"/>
  <c r="G9" i="103"/>
  <c r="F9" i="103"/>
  <c r="E9" i="103"/>
  <c r="D9" i="103"/>
  <c r="C9" i="103"/>
  <c r="A9" i="103"/>
  <c r="J9" i="103" s="1"/>
  <c r="O8" i="103"/>
  <c r="N8" i="103"/>
  <c r="G8" i="103"/>
  <c r="F8" i="103"/>
  <c r="E8" i="103"/>
  <c r="D8" i="103"/>
  <c r="C8" i="103"/>
  <c r="A8" i="103"/>
  <c r="J8" i="103" s="1"/>
  <c r="Q12" i="103"/>
  <c r="P10" i="100"/>
  <c r="P11" i="100"/>
  <c r="P13" i="103" l="1"/>
  <c r="A22" i="100"/>
  <c r="C22" i="100"/>
  <c r="D22" i="100"/>
  <c r="E22" i="100"/>
  <c r="F22" i="100"/>
  <c r="G22" i="100"/>
  <c r="N22" i="100"/>
  <c r="O22" i="100"/>
  <c r="P22" i="100"/>
  <c r="A23" i="100"/>
  <c r="C23" i="100"/>
  <c r="D23" i="100"/>
  <c r="E23" i="100"/>
  <c r="F23" i="100"/>
  <c r="G23" i="100"/>
  <c r="N23" i="100"/>
  <c r="O23" i="100"/>
  <c r="P23" i="100"/>
  <c r="A24" i="100"/>
  <c r="C24" i="100"/>
  <c r="D24" i="100"/>
  <c r="E24" i="100"/>
  <c r="F24" i="100"/>
  <c r="G24" i="100"/>
  <c r="N24" i="100"/>
  <c r="O24" i="100"/>
  <c r="P24" i="100"/>
  <c r="A25" i="100"/>
  <c r="C25" i="100"/>
  <c r="D25" i="100"/>
  <c r="E25" i="100"/>
  <c r="F25" i="100"/>
  <c r="G25" i="100"/>
  <c r="N25" i="100"/>
  <c r="O25" i="100"/>
  <c r="P25" i="100"/>
  <c r="A26" i="100"/>
  <c r="C26" i="100"/>
  <c r="D26" i="100"/>
  <c r="E26" i="100"/>
  <c r="F26" i="100"/>
  <c r="G26" i="100"/>
  <c r="N26" i="100"/>
  <c r="O26" i="100"/>
  <c r="P26" i="100"/>
  <c r="A27" i="100"/>
  <c r="C27" i="100"/>
  <c r="D27" i="100"/>
  <c r="E27" i="100"/>
  <c r="F27" i="100"/>
  <c r="G27" i="100"/>
  <c r="N27" i="100"/>
  <c r="O27" i="100"/>
  <c r="P27" i="100"/>
  <c r="A28" i="100"/>
  <c r="C28" i="100"/>
  <c r="D28" i="100"/>
  <c r="E28" i="100"/>
  <c r="F28" i="100"/>
  <c r="G28" i="100"/>
  <c r="N28" i="100"/>
  <c r="O28" i="100"/>
  <c r="P28" i="100"/>
  <c r="A29" i="100"/>
  <c r="C29" i="100"/>
  <c r="D29" i="100"/>
  <c r="E29" i="100"/>
  <c r="F29" i="100"/>
  <c r="G29" i="100"/>
  <c r="N29" i="100"/>
  <c r="O29" i="100"/>
  <c r="P29" i="100"/>
  <c r="A30" i="100"/>
  <c r="C30" i="100"/>
  <c r="D30" i="100"/>
  <c r="E30" i="100"/>
  <c r="F30" i="100"/>
  <c r="G30" i="100"/>
  <c r="N30" i="100"/>
  <c r="O30" i="100"/>
  <c r="P30" i="100"/>
  <c r="E20" i="100"/>
  <c r="D18" i="96" l="1"/>
  <c r="C18" i="96"/>
  <c r="D17" i="96"/>
  <c r="C17" i="96"/>
  <c r="D16" i="96"/>
  <c r="C16" i="96"/>
  <c r="D15" i="96"/>
  <c r="C15" i="96"/>
  <c r="D14" i="96"/>
  <c r="C14" i="96"/>
  <c r="D13" i="96"/>
  <c r="C13" i="96"/>
  <c r="D12" i="96"/>
  <c r="C12" i="96"/>
  <c r="D11" i="96"/>
  <c r="C11" i="96"/>
  <c r="D9" i="96"/>
  <c r="C9" i="96"/>
  <c r="C10" i="96"/>
  <c r="D10" i="96"/>
  <c r="P96" i="100" l="1"/>
  <c r="O96" i="100"/>
  <c r="N96" i="100"/>
  <c r="G96" i="100"/>
  <c r="F96" i="100"/>
  <c r="E96" i="100"/>
  <c r="D96" i="100"/>
  <c r="C96" i="100"/>
  <c r="A96" i="100"/>
  <c r="J96" i="100" s="1"/>
  <c r="P95" i="100"/>
  <c r="O95" i="100"/>
  <c r="N95" i="100"/>
  <c r="G95" i="100"/>
  <c r="F95" i="100"/>
  <c r="E95" i="100"/>
  <c r="D95" i="100"/>
  <c r="C95" i="100"/>
  <c r="A95" i="100"/>
  <c r="J95" i="100" s="1"/>
  <c r="P94" i="100"/>
  <c r="O94" i="100"/>
  <c r="N94" i="100"/>
  <c r="G94" i="100"/>
  <c r="F94" i="100"/>
  <c r="E94" i="100"/>
  <c r="D94" i="100"/>
  <c r="C94" i="100"/>
  <c r="A94" i="100"/>
  <c r="J94" i="100" s="1"/>
  <c r="P93" i="100"/>
  <c r="O93" i="100"/>
  <c r="N93" i="100"/>
  <c r="G93" i="100"/>
  <c r="F93" i="100"/>
  <c r="E93" i="100"/>
  <c r="D93" i="100"/>
  <c r="C93" i="100"/>
  <c r="A93" i="100"/>
  <c r="J93" i="100" s="1"/>
  <c r="P92" i="100"/>
  <c r="O92" i="100"/>
  <c r="N92" i="100"/>
  <c r="G92" i="100"/>
  <c r="F92" i="100"/>
  <c r="E92" i="100"/>
  <c r="D92" i="100"/>
  <c r="C92" i="100"/>
  <c r="A92" i="100"/>
  <c r="J92" i="100" s="1"/>
  <c r="P91" i="100"/>
  <c r="O91" i="100"/>
  <c r="N91" i="100"/>
  <c r="G91" i="100"/>
  <c r="F91" i="100"/>
  <c r="E91" i="100"/>
  <c r="D91" i="100"/>
  <c r="C91" i="100"/>
  <c r="A91" i="100"/>
  <c r="J91" i="100" s="1"/>
  <c r="P90" i="100"/>
  <c r="O90" i="100"/>
  <c r="N90" i="100"/>
  <c r="G90" i="100"/>
  <c r="F90" i="100"/>
  <c r="E90" i="100"/>
  <c r="D90" i="100"/>
  <c r="C90" i="100"/>
  <c r="A90" i="100"/>
  <c r="J90" i="100" s="1"/>
  <c r="P89" i="100"/>
  <c r="O89" i="100"/>
  <c r="N89" i="100"/>
  <c r="G89" i="100"/>
  <c r="F89" i="100"/>
  <c r="E89" i="100"/>
  <c r="D89" i="100"/>
  <c r="C89" i="100"/>
  <c r="A89" i="100"/>
  <c r="J89" i="100" s="1"/>
  <c r="P88" i="100"/>
  <c r="O88" i="100"/>
  <c r="N88" i="100"/>
  <c r="G88" i="100"/>
  <c r="F88" i="100"/>
  <c r="E88" i="100"/>
  <c r="D88" i="100"/>
  <c r="C88" i="100"/>
  <c r="A88" i="100"/>
  <c r="J88" i="100" s="1"/>
  <c r="P87" i="100"/>
  <c r="Q96" i="100" s="1"/>
  <c r="O87" i="100"/>
  <c r="N87" i="100"/>
  <c r="G87" i="100"/>
  <c r="F87" i="100"/>
  <c r="E87" i="100"/>
  <c r="D87" i="100"/>
  <c r="C87" i="100"/>
  <c r="A87" i="100"/>
  <c r="J87" i="100" s="1"/>
  <c r="E86" i="100"/>
  <c r="P85" i="100"/>
  <c r="O85" i="100"/>
  <c r="N85" i="100"/>
  <c r="G85" i="100"/>
  <c r="F85" i="100"/>
  <c r="E85" i="100"/>
  <c r="D85" i="100"/>
  <c r="C85" i="100"/>
  <c r="A85" i="100"/>
  <c r="J85" i="100" s="1"/>
  <c r="P84" i="100"/>
  <c r="O84" i="100"/>
  <c r="N84" i="100"/>
  <c r="G84" i="100"/>
  <c r="F84" i="100"/>
  <c r="E84" i="100"/>
  <c r="D84" i="100"/>
  <c r="C84" i="100"/>
  <c r="A84" i="100"/>
  <c r="J84" i="100" s="1"/>
  <c r="P83" i="100"/>
  <c r="O83" i="100"/>
  <c r="N83" i="100"/>
  <c r="G83" i="100"/>
  <c r="F83" i="100"/>
  <c r="E83" i="100"/>
  <c r="D83" i="100"/>
  <c r="C83" i="100"/>
  <c r="A83" i="100"/>
  <c r="J83" i="100" s="1"/>
  <c r="P82" i="100"/>
  <c r="O82" i="100"/>
  <c r="N82" i="100"/>
  <c r="G82" i="100"/>
  <c r="F82" i="100"/>
  <c r="E82" i="100"/>
  <c r="D82" i="100"/>
  <c r="C82" i="100"/>
  <c r="A82" i="100"/>
  <c r="J82" i="100" s="1"/>
  <c r="P81" i="100"/>
  <c r="O81" i="100"/>
  <c r="N81" i="100"/>
  <c r="G81" i="100"/>
  <c r="F81" i="100"/>
  <c r="E81" i="100"/>
  <c r="D81" i="100"/>
  <c r="C81" i="100"/>
  <c r="A81" i="100"/>
  <c r="J81" i="100" s="1"/>
  <c r="P80" i="100"/>
  <c r="O80" i="100"/>
  <c r="N80" i="100"/>
  <c r="G80" i="100"/>
  <c r="F80" i="100"/>
  <c r="E80" i="100"/>
  <c r="D80" i="100"/>
  <c r="C80" i="100"/>
  <c r="A80" i="100"/>
  <c r="J80" i="100" s="1"/>
  <c r="P79" i="100"/>
  <c r="O79" i="100"/>
  <c r="N79" i="100"/>
  <c r="G79" i="100"/>
  <c r="F79" i="100"/>
  <c r="E79" i="100"/>
  <c r="D79" i="100"/>
  <c r="C79" i="100"/>
  <c r="A79" i="100"/>
  <c r="J79" i="100" s="1"/>
  <c r="P78" i="100"/>
  <c r="O78" i="100"/>
  <c r="N78" i="100"/>
  <c r="G78" i="100"/>
  <c r="F78" i="100"/>
  <c r="E78" i="100"/>
  <c r="D78" i="100"/>
  <c r="C78" i="100"/>
  <c r="A78" i="100"/>
  <c r="J78" i="100" s="1"/>
  <c r="P77" i="100"/>
  <c r="O77" i="100"/>
  <c r="N77" i="100"/>
  <c r="G77" i="100"/>
  <c r="F77" i="100"/>
  <c r="E77" i="100"/>
  <c r="D77" i="100"/>
  <c r="C77" i="100"/>
  <c r="A77" i="100"/>
  <c r="J77" i="100" s="1"/>
  <c r="P76" i="100"/>
  <c r="Q85" i="100" s="1"/>
  <c r="O76" i="100"/>
  <c r="N76" i="100"/>
  <c r="G76" i="100"/>
  <c r="F76" i="100"/>
  <c r="E76" i="100"/>
  <c r="D76" i="100"/>
  <c r="C76" i="100"/>
  <c r="A76" i="100"/>
  <c r="J76" i="100" s="1"/>
  <c r="E75" i="100"/>
  <c r="P74" i="100"/>
  <c r="O74" i="100"/>
  <c r="N74" i="100"/>
  <c r="G74" i="100"/>
  <c r="F74" i="100"/>
  <c r="E74" i="100"/>
  <c r="D74" i="100"/>
  <c r="C74" i="100"/>
  <c r="A74" i="100"/>
  <c r="J74" i="100" s="1"/>
  <c r="P73" i="100"/>
  <c r="O73" i="100"/>
  <c r="N73" i="100"/>
  <c r="G73" i="100"/>
  <c r="F73" i="100"/>
  <c r="E73" i="100"/>
  <c r="D73" i="100"/>
  <c r="C73" i="100"/>
  <c r="A73" i="100"/>
  <c r="J73" i="100" s="1"/>
  <c r="P72" i="100"/>
  <c r="O72" i="100"/>
  <c r="N72" i="100"/>
  <c r="G72" i="100"/>
  <c r="F72" i="100"/>
  <c r="E72" i="100"/>
  <c r="D72" i="100"/>
  <c r="C72" i="100"/>
  <c r="A72" i="100"/>
  <c r="J72" i="100" s="1"/>
  <c r="P71" i="100"/>
  <c r="O71" i="100"/>
  <c r="N71" i="100"/>
  <c r="G71" i="100"/>
  <c r="F71" i="100"/>
  <c r="E71" i="100"/>
  <c r="D71" i="100"/>
  <c r="C71" i="100"/>
  <c r="A71" i="100"/>
  <c r="J71" i="100" s="1"/>
  <c r="P70" i="100"/>
  <c r="O70" i="100"/>
  <c r="N70" i="100"/>
  <c r="G70" i="100"/>
  <c r="F70" i="100"/>
  <c r="E70" i="100"/>
  <c r="D70" i="100"/>
  <c r="C70" i="100"/>
  <c r="A70" i="100"/>
  <c r="J70" i="100" s="1"/>
  <c r="P69" i="100"/>
  <c r="O69" i="100"/>
  <c r="N69" i="100"/>
  <c r="G69" i="100"/>
  <c r="F69" i="100"/>
  <c r="E69" i="100"/>
  <c r="D69" i="100"/>
  <c r="C69" i="100"/>
  <c r="A69" i="100"/>
  <c r="J69" i="100" s="1"/>
  <c r="P68" i="100"/>
  <c r="O68" i="100"/>
  <c r="N68" i="100"/>
  <c r="G68" i="100"/>
  <c r="F68" i="100"/>
  <c r="E68" i="100"/>
  <c r="D68" i="100"/>
  <c r="C68" i="100"/>
  <c r="A68" i="100"/>
  <c r="J68" i="100" s="1"/>
  <c r="P67" i="100"/>
  <c r="O67" i="100"/>
  <c r="N67" i="100"/>
  <c r="G67" i="100"/>
  <c r="F67" i="100"/>
  <c r="E67" i="100"/>
  <c r="D67" i="100"/>
  <c r="C67" i="100"/>
  <c r="A67" i="100"/>
  <c r="J67" i="100" s="1"/>
  <c r="P66" i="100"/>
  <c r="O66" i="100"/>
  <c r="N66" i="100"/>
  <c r="G66" i="100"/>
  <c r="F66" i="100"/>
  <c r="E66" i="100"/>
  <c r="D66" i="100"/>
  <c r="C66" i="100"/>
  <c r="A66" i="100"/>
  <c r="J66" i="100" s="1"/>
  <c r="P65" i="100"/>
  <c r="Q74" i="100" s="1"/>
  <c r="O65" i="100"/>
  <c r="N65" i="100"/>
  <c r="G65" i="100"/>
  <c r="F65" i="100"/>
  <c r="E65" i="100"/>
  <c r="D65" i="100"/>
  <c r="C65" i="100"/>
  <c r="A65" i="100"/>
  <c r="J65" i="100" s="1"/>
  <c r="E64" i="100"/>
  <c r="P63" i="100"/>
  <c r="O63" i="100"/>
  <c r="N63" i="100"/>
  <c r="G63" i="100"/>
  <c r="F63" i="100"/>
  <c r="E63" i="100"/>
  <c r="D63" i="100"/>
  <c r="C63" i="100"/>
  <c r="A63" i="100"/>
  <c r="J63" i="100" s="1"/>
  <c r="P62" i="100"/>
  <c r="O62" i="100"/>
  <c r="N62" i="100"/>
  <c r="G62" i="100"/>
  <c r="F62" i="100"/>
  <c r="E62" i="100"/>
  <c r="D62" i="100"/>
  <c r="C62" i="100"/>
  <c r="A62" i="100"/>
  <c r="J62" i="100" s="1"/>
  <c r="P61" i="100"/>
  <c r="O61" i="100"/>
  <c r="N61" i="100"/>
  <c r="G61" i="100"/>
  <c r="F61" i="100"/>
  <c r="E61" i="100"/>
  <c r="D61" i="100"/>
  <c r="C61" i="100"/>
  <c r="A61" i="100"/>
  <c r="J61" i="100" s="1"/>
  <c r="P60" i="100"/>
  <c r="O60" i="100"/>
  <c r="N60" i="100"/>
  <c r="G60" i="100"/>
  <c r="F60" i="100"/>
  <c r="E60" i="100"/>
  <c r="D60" i="100"/>
  <c r="C60" i="100"/>
  <c r="A60" i="100"/>
  <c r="J60" i="100" s="1"/>
  <c r="P59" i="100"/>
  <c r="O59" i="100"/>
  <c r="N59" i="100"/>
  <c r="G59" i="100"/>
  <c r="F59" i="100"/>
  <c r="E59" i="100"/>
  <c r="D59" i="100"/>
  <c r="C59" i="100"/>
  <c r="A59" i="100"/>
  <c r="J59" i="100" s="1"/>
  <c r="P58" i="100"/>
  <c r="O58" i="100"/>
  <c r="N58" i="100"/>
  <c r="G58" i="100"/>
  <c r="F58" i="100"/>
  <c r="E58" i="100"/>
  <c r="D58" i="100"/>
  <c r="C58" i="100"/>
  <c r="A58" i="100"/>
  <c r="J58" i="100" s="1"/>
  <c r="P57" i="100"/>
  <c r="O57" i="100"/>
  <c r="N57" i="100"/>
  <c r="G57" i="100"/>
  <c r="F57" i="100"/>
  <c r="E57" i="100"/>
  <c r="D57" i="100"/>
  <c r="C57" i="100"/>
  <c r="A57" i="100"/>
  <c r="J57" i="100" s="1"/>
  <c r="P56" i="100"/>
  <c r="O56" i="100"/>
  <c r="N56" i="100"/>
  <c r="G56" i="100"/>
  <c r="F56" i="100"/>
  <c r="E56" i="100"/>
  <c r="D56" i="100"/>
  <c r="C56" i="100"/>
  <c r="A56" i="100"/>
  <c r="J56" i="100" s="1"/>
  <c r="P55" i="100"/>
  <c r="O55" i="100"/>
  <c r="N55" i="100"/>
  <c r="G55" i="100"/>
  <c r="F55" i="100"/>
  <c r="E55" i="100"/>
  <c r="D55" i="100"/>
  <c r="C55" i="100"/>
  <c r="A55" i="100"/>
  <c r="J55" i="100" s="1"/>
  <c r="P54" i="100"/>
  <c r="Q63" i="100" s="1"/>
  <c r="O54" i="100"/>
  <c r="N54" i="100"/>
  <c r="G54" i="100"/>
  <c r="F54" i="100"/>
  <c r="E54" i="100"/>
  <c r="D54" i="100"/>
  <c r="C54" i="100"/>
  <c r="A54" i="100"/>
  <c r="J54" i="100" s="1"/>
  <c r="E53" i="100"/>
  <c r="P52" i="100"/>
  <c r="O52" i="100"/>
  <c r="N52" i="100"/>
  <c r="G52" i="100"/>
  <c r="F52" i="100"/>
  <c r="E52" i="100"/>
  <c r="D52" i="100"/>
  <c r="C52" i="100"/>
  <c r="A52" i="100"/>
  <c r="J52" i="100" s="1"/>
  <c r="P51" i="100"/>
  <c r="O51" i="100"/>
  <c r="N51" i="100"/>
  <c r="G51" i="100"/>
  <c r="F51" i="100"/>
  <c r="E51" i="100"/>
  <c r="D51" i="100"/>
  <c r="C51" i="100"/>
  <c r="A51" i="100"/>
  <c r="J51" i="100" s="1"/>
  <c r="P50" i="100"/>
  <c r="O50" i="100"/>
  <c r="N50" i="100"/>
  <c r="G50" i="100"/>
  <c r="F50" i="100"/>
  <c r="E50" i="100"/>
  <c r="D50" i="100"/>
  <c r="C50" i="100"/>
  <c r="A50" i="100"/>
  <c r="J50" i="100" s="1"/>
  <c r="P49" i="100"/>
  <c r="O49" i="100"/>
  <c r="N49" i="100"/>
  <c r="G49" i="100"/>
  <c r="F49" i="100"/>
  <c r="E49" i="100"/>
  <c r="D49" i="100"/>
  <c r="C49" i="100"/>
  <c r="A49" i="100"/>
  <c r="J49" i="100" s="1"/>
  <c r="P48" i="100"/>
  <c r="O48" i="100"/>
  <c r="N48" i="100"/>
  <c r="G48" i="100"/>
  <c r="F48" i="100"/>
  <c r="E48" i="100"/>
  <c r="D48" i="100"/>
  <c r="C48" i="100"/>
  <c r="A48" i="100"/>
  <c r="J48" i="100" s="1"/>
  <c r="P47" i="100"/>
  <c r="O47" i="100"/>
  <c r="N47" i="100"/>
  <c r="G47" i="100"/>
  <c r="F47" i="100"/>
  <c r="E47" i="100"/>
  <c r="D47" i="100"/>
  <c r="C47" i="100"/>
  <c r="A47" i="100"/>
  <c r="J47" i="100" s="1"/>
  <c r="P46" i="100"/>
  <c r="O46" i="100"/>
  <c r="N46" i="100"/>
  <c r="G46" i="100"/>
  <c r="F46" i="100"/>
  <c r="E46" i="100"/>
  <c r="D46" i="100"/>
  <c r="C46" i="100"/>
  <c r="A46" i="100"/>
  <c r="J46" i="100" s="1"/>
  <c r="P45" i="100"/>
  <c r="O45" i="100"/>
  <c r="N45" i="100"/>
  <c r="G45" i="100"/>
  <c r="F45" i="100"/>
  <c r="E45" i="100"/>
  <c r="D45" i="100"/>
  <c r="C45" i="100"/>
  <c r="A45" i="100"/>
  <c r="J45" i="100" s="1"/>
  <c r="P44" i="100"/>
  <c r="O44" i="100"/>
  <c r="N44" i="100"/>
  <c r="G44" i="100"/>
  <c r="F44" i="100"/>
  <c r="E44" i="100"/>
  <c r="D44" i="100"/>
  <c r="C44" i="100"/>
  <c r="A44" i="100"/>
  <c r="J44" i="100" s="1"/>
  <c r="P43" i="100"/>
  <c r="Q52" i="100" s="1"/>
  <c r="O43" i="100"/>
  <c r="N43" i="100"/>
  <c r="G43" i="100"/>
  <c r="F43" i="100"/>
  <c r="E43" i="100"/>
  <c r="D43" i="100"/>
  <c r="C43" i="100"/>
  <c r="A43" i="100"/>
  <c r="J43" i="100" s="1"/>
  <c r="E42" i="100"/>
  <c r="P41" i="100"/>
  <c r="O41" i="100"/>
  <c r="N41" i="100"/>
  <c r="G41" i="100"/>
  <c r="F41" i="100"/>
  <c r="E41" i="100"/>
  <c r="D41" i="100"/>
  <c r="C41" i="100"/>
  <c r="A41" i="100"/>
  <c r="J41" i="100" s="1"/>
  <c r="P40" i="100"/>
  <c r="O40" i="100"/>
  <c r="N40" i="100"/>
  <c r="G40" i="100"/>
  <c r="F40" i="100"/>
  <c r="E40" i="100"/>
  <c r="D40" i="100"/>
  <c r="C40" i="100"/>
  <c r="A40" i="100"/>
  <c r="J40" i="100" s="1"/>
  <c r="P39" i="100"/>
  <c r="O39" i="100"/>
  <c r="N39" i="100"/>
  <c r="G39" i="100"/>
  <c r="F39" i="100"/>
  <c r="E39" i="100"/>
  <c r="D39" i="100"/>
  <c r="C39" i="100"/>
  <c r="A39" i="100"/>
  <c r="J39" i="100" s="1"/>
  <c r="P38" i="100"/>
  <c r="O38" i="100"/>
  <c r="N38" i="100"/>
  <c r="G38" i="100"/>
  <c r="F38" i="100"/>
  <c r="E38" i="100"/>
  <c r="D38" i="100"/>
  <c r="C38" i="100"/>
  <c r="A38" i="100"/>
  <c r="J38" i="100" s="1"/>
  <c r="P37" i="100"/>
  <c r="O37" i="100"/>
  <c r="N37" i="100"/>
  <c r="G37" i="100"/>
  <c r="F37" i="100"/>
  <c r="E37" i="100"/>
  <c r="D37" i="100"/>
  <c r="C37" i="100"/>
  <c r="A37" i="100"/>
  <c r="J37" i="100" s="1"/>
  <c r="P36" i="100"/>
  <c r="O36" i="100"/>
  <c r="N36" i="100"/>
  <c r="G36" i="100"/>
  <c r="F36" i="100"/>
  <c r="E36" i="100"/>
  <c r="D36" i="100"/>
  <c r="C36" i="100"/>
  <c r="A36" i="100"/>
  <c r="J36" i="100" s="1"/>
  <c r="P35" i="100"/>
  <c r="O35" i="100"/>
  <c r="N35" i="100"/>
  <c r="G35" i="100"/>
  <c r="F35" i="100"/>
  <c r="E35" i="100"/>
  <c r="D35" i="100"/>
  <c r="C35" i="100"/>
  <c r="A35" i="100"/>
  <c r="J35" i="100" s="1"/>
  <c r="P34" i="100"/>
  <c r="O34" i="100"/>
  <c r="N34" i="100"/>
  <c r="G34" i="100"/>
  <c r="F34" i="100"/>
  <c r="E34" i="100"/>
  <c r="D34" i="100"/>
  <c r="C34" i="100"/>
  <c r="A34" i="100"/>
  <c r="J34" i="100" s="1"/>
  <c r="P33" i="100"/>
  <c r="O33" i="100"/>
  <c r="N33" i="100"/>
  <c r="G33" i="100"/>
  <c r="F33" i="100"/>
  <c r="E33" i="100"/>
  <c r="D33" i="100"/>
  <c r="C33" i="100"/>
  <c r="A33" i="100"/>
  <c r="J33" i="100" s="1"/>
  <c r="P32" i="100"/>
  <c r="Q41" i="100" s="1"/>
  <c r="O32" i="100"/>
  <c r="N32" i="100"/>
  <c r="G32" i="100"/>
  <c r="F32" i="100"/>
  <c r="E32" i="100"/>
  <c r="D32" i="100"/>
  <c r="C32" i="100"/>
  <c r="A32" i="100"/>
  <c r="E31" i="100"/>
  <c r="P21" i="100"/>
  <c r="Q30" i="100" s="1"/>
  <c r="O21" i="100"/>
  <c r="N21" i="100"/>
  <c r="G21" i="100"/>
  <c r="F21" i="100"/>
  <c r="E21" i="100"/>
  <c r="D21" i="100"/>
  <c r="C21" i="100"/>
  <c r="A21" i="100"/>
  <c r="J21" i="100" s="1"/>
  <c r="P19" i="100"/>
  <c r="O19" i="100"/>
  <c r="N19" i="100"/>
  <c r="G19" i="100"/>
  <c r="F19" i="100"/>
  <c r="E19" i="100"/>
  <c r="D19" i="100"/>
  <c r="C19" i="100"/>
  <c r="A19" i="100"/>
  <c r="J19" i="100" s="1"/>
  <c r="P18" i="100"/>
  <c r="O18" i="100"/>
  <c r="N18" i="100"/>
  <c r="G18" i="100"/>
  <c r="F18" i="100"/>
  <c r="E18" i="100"/>
  <c r="D18" i="100"/>
  <c r="C18" i="100"/>
  <c r="A18" i="100"/>
  <c r="J18" i="100" s="1"/>
  <c r="P17" i="100"/>
  <c r="O17" i="100"/>
  <c r="N17" i="100"/>
  <c r="G17" i="100"/>
  <c r="F17" i="100"/>
  <c r="E17" i="100"/>
  <c r="D17" i="100"/>
  <c r="C17" i="100"/>
  <c r="A17" i="100"/>
  <c r="J17" i="100" s="1"/>
  <c r="P16" i="100"/>
  <c r="O16" i="100"/>
  <c r="N16" i="100"/>
  <c r="G16" i="100"/>
  <c r="F16" i="100"/>
  <c r="E16" i="100"/>
  <c r="D16" i="100"/>
  <c r="C16" i="100"/>
  <c r="A16" i="100"/>
  <c r="J16" i="100" s="1"/>
  <c r="P15" i="100"/>
  <c r="O15" i="100"/>
  <c r="N15" i="100"/>
  <c r="G15" i="100"/>
  <c r="F15" i="100"/>
  <c r="E15" i="100"/>
  <c r="D15" i="100"/>
  <c r="C15" i="100"/>
  <c r="A15" i="100"/>
  <c r="J15" i="100" s="1"/>
  <c r="P14" i="100"/>
  <c r="O14" i="100"/>
  <c r="N14" i="100"/>
  <c r="G14" i="100"/>
  <c r="F14" i="100"/>
  <c r="E14" i="100"/>
  <c r="D14" i="100"/>
  <c r="C14" i="100"/>
  <c r="A14" i="100"/>
  <c r="J14" i="100" s="1"/>
  <c r="P13" i="100"/>
  <c r="O13" i="100"/>
  <c r="N13" i="100"/>
  <c r="G13" i="100"/>
  <c r="F13" i="100"/>
  <c r="E13" i="100"/>
  <c r="D13" i="100"/>
  <c r="C13" i="100"/>
  <c r="A13" i="100"/>
  <c r="J13" i="100" s="1"/>
  <c r="P12" i="100"/>
  <c r="O12" i="100"/>
  <c r="N12" i="100"/>
  <c r="G12" i="100"/>
  <c r="F12" i="100"/>
  <c r="E12" i="100"/>
  <c r="D12" i="100"/>
  <c r="C12" i="100"/>
  <c r="A12" i="100"/>
  <c r="J12" i="100" s="1"/>
  <c r="O11" i="100"/>
  <c r="N11" i="100"/>
  <c r="G11" i="100"/>
  <c r="F11" i="100"/>
  <c r="E11" i="100"/>
  <c r="D11" i="100"/>
  <c r="C11" i="100"/>
  <c r="A11" i="100"/>
  <c r="J11" i="100" s="1"/>
  <c r="O10" i="100"/>
  <c r="N10" i="100"/>
  <c r="G10" i="100"/>
  <c r="F10" i="100"/>
  <c r="E10" i="100"/>
  <c r="D10" i="100"/>
  <c r="C10" i="100"/>
  <c r="A10" i="100"/>
  <c r="J10" i="100" s="1"/>
  <c r="E9" i="100"/>
  <c r="E5" i="100"/>
  <c r="P18" i="94"/>
  <c r="O18" i="94"/>
  <c r="N18" i="94"/>
  <c r="G18" i="94"/>
  <c r="F18" i="94"/>
  <c r="E18" i="94"/>
  <c r="D18" i="94"/>
  <c r="C18" i="94"/>
  <c r="A18" i="94"/>
  <c r="J18" i="94" s="1"/>
  <c r="P17" i="94"/>
  <c r="O17" i="94"/>
  <c r="N17" i="94"/>
  <c r="G17" i="94"/>
  <c r="F17" i="94"/>
  <c r="E17" i="94"/>
  <c r="D17" i="94"/>
  <c r="C17" i="94"/>
  <c r="A17" i="94"/>
  <c r="J17" i="94" s="1"/>
  <c r="P16" i="94"/>
  <c r="O16" i="94"/>
  <c r="N16" i="94"/>
  <c r="G16" i="94"/>
  <c r="F16" i="94"/>
  <c r="E16" i="94"/>
  <c r="D16" i="94"/>
  <c r="C16" i="94"/>
  <c r="A16" i="94"/>
  <c r="J16" i="94" s="1"/>
  <c r="P15" i="94"/>
  <c r="O15" i="94"/>
  <c r="N15" i="94"/>
  <c r="G15" i="94"/>
  <c r="F15" i="94"/>
  <c r="E15" i="94"/>
  <c r="D15" i="94"/>
  <c r="C15" i="94"/>
  <c r="A15" i="94"/>
  <c r="J15" i="94" s="1"/>
  <c r="P14" i="94"/>
  <c r="O14" i="94"/>
  <c r="N14" i="94"/>
  <c r="G14" i="94"/>
  <c r="F14" i="94"/>
  <c r="E14" i="94"/>
  <c r="D14" i="94"/>
  <c r="C14" i="94"/>
  <c r="A14" i="94"/>
  <c r="J14" i="94" s="1"/>
  <c r="P13" i="94"/>
  <c r="O13" i="94"/>
  <c r="N13" i="94"/>
  <c r="G13" i="94"/>
  <c r="F13" i="94"/>
  <c r="E13" i="94"/>
  <c r="D13" i="94"/>
  <c r="C13" i="94"/>
  <c r="A13" i="94"/>
  <c r="J13" i="94" s="1"/>
  <c r="P12" i="94"/>
  <c r="O12" i="94"/>
  <c r="N12" i="94"/>
  <c r="G12" i="94"/>
  <c r="F12" i="94"/>
  <c r="E12" i="94"/>
  <c r="D12" i="94"/>
  <c r="C12" i="94"/>
  <c r="A12" i="94"/>
  <c r="J12" i="94" s="1"/>
  <c r="P11" i="94"/>
  <c r="O11" i="94"/>
  <c r="N11" i="94"/>
  <c r="G11" i="94"/>
  <c r="F11" i="94"/>
  <c r="E11" i="94"/>
  <c r="D11" i="94"/>
  <c r="C11" i="94"/>
  <c r="A11" i="94"/>
  <c r="J11" i="94" s="1"/>
  <c r="P10" i="94"/>
  <c r="O10" i="94"/>
  <c r="N10" i="94"/>
  <c r="G10" i="94"/>
  <c r="F10" i="94"/>
  <c r="E10" i="94"/>
  <c r="D10" i="94"/>
  <c r="C10" i="94"/>
  <c r="A10" i="94"/>
  <c r="J10" i="94" s="1"/>
  <c r="P9" i="94"/>
  <c r="P19" i="94" s="1"/>
  <c r="F15" i="76" s="1"/>
  <c r="O9" i="94"/>
  <c r="N9" i="94"/>
  <c r="G9" i="94"/>
  <c r="F9" i="94"/>
  <c r="E9" i="94"/>
  <c r="D9" i="94"/>
  <c r="C9" i="94"/>
  <c r="A9" i="94"/>
  <c r="J9" i="94" s="1"/>
  <c r="D15" i="76" s="1"/>
  <c r="E4" i="94"/>
  <c r="P18" i="88"/>
  <c r="O18" i="88"/>
  <c r="N18" i="88"/>
  <c r="G18" i="88"/>
  <c r="F18" i="88"/>
  <c r="E18" i="88"/>
  <c r="D18" i="88"/>
  <c r="C18" i="88"/>
  <c r="A18" i="88"/>
  <c r="J18" i="88" s="1"/>
  <c r="P17" i="88"/>
  <c r="O17" i="88"/>
  <c r="N17" i="88"/>
  <c r="G17" i="88"/>
  <c r="F17" i="88"/>
  <c r="E17" i="88"/>
  <c r="D17" i="88"/>
  <c r="C17" i="88"/>
  <c r="A17" i="88"/>
  <c r="J17" i="88" s="1"/>
  <c r="P16" i="88"/>
  <c r="O16" i="88"/>
  <c r="N16" i="88"/>
  <c r="G16" i="88"/>
  <c r="F16" i="88"/>
  <c r="E16" i="88"/>
  <c r="D16" i="88"/>
  <c r="C16" i="88"/>
  <c r="A16" i="88"/>
  <c r="J16" i="88" s="1"/>
  <c r="P15" i="88"/>
  <c r="O15" i="88"/>
  <c r="N15" i="88"/>
  <c r="G15" i="88"/>
  <c r="F15" i="88"/>
  <c r="E15" i="88"/>
  <c r="D15" i="88"/>
  <c r="C15" i="88"/>
  <c r="A15" i="88"/>
  <c r="J15" i="88" s="1"/>
  <c r="P14" i="88"/>
  <c r="O14" i="88"/>
  <c r="N14" i="88"/>
  <c r="G14" i="88"/>
  <c r="F14" i="88"/>
  <c r="E14" i="88"/>
  <c r="D14" i="88"/>
  <c r="C14" i="88"/>
  <c r="A14" i="88"/>
  <c r="J14" i="88" s="1"/>
  <c r="P13" i="88"/>
  <c r="O13" i="88"/>
  <c r="N13" i="88"/>
  <c r="G13" i="88"/>
  <c r="F13" i="88"/>
  <c r="E13" i="88"/>
  <c r="D13" i="88"/>
  <c r="C13" i="88"/>
  <c r="A13" i="88"/>
  <c r="J13" i="88" s="1"/>
  <c r="P12" i="88"/>
  <c r="O12" i="88"/>
  <c r="N12" i="88"/>
  <c r="G12" i="88"/>
  <c r="F12" i="88"/>
  <c r="E12" i="88"/>
  <c r="D12" i="88"/>
  <c r="C12" i="88"/>
  <c r="A12" i="88"/>
  <c r="J12" i="88" s="1"/>
  <c r="P11" i="88"/>
  <c r="O11" i="88"/>
  <c r="N11" i="88"/>
  <c r="G11" i="88"/>
  <c r="F11" i="88"/>
  <c r="E11" i="88"/>
  <c r="D11" i="88"/>
  <c r="C11" i="88"/>
  <c r="A11" i="88"/>
  <c r="J11" i="88" s="1"/>
  <c r="P10" i="88"/>
  <c r="O10" i="88"/>
  <c r="N10" i="88"/>
  <c r="G10" i="88"/>
  <c r="F10" i="88"/>
  <c r="E10" i="88"/>
  <c r="D10" i="88"/>
  <c r="C10" i="88"/>
  <c r="A10" i="88"/>
  <c r="J10" i="88" s="1"/>
  <c r="P9" i="88"/>
  <c r="P19" i="88" s="1"/>
  <c r="F16" i="76" s="1"/>
  <c r="O9" i="88"/>
  <c r="N9" i="88"/>
  <c r="G9" i="88"/>
  <c r="F9" i="88"/>
  <c r="E9" i="88"/>
  <c r="D9" i="88"/>
  <c r="C9" i="88"/>
  <c r="A9" i="88"/>
  <c r="J9" i="88" s="1"/>
  <c r="D16" i="76" s="1"/>
  <c r="E4" i="88"/>
  <c r="D23" i="96"/>
  <c r="C23" i="96"/>
  <c r="A23" i="96"/>
  <c r="D22" i="96"/>
  <c r="C22" i="96"/>
  <c r="A22" i="96"/>
  <c r="D21" i="96"/>
  <c r="C21" i="96"/>
  <c r="A21" i="96"/>
  <c r="D20" i="96"/>
  <c r="C20" i="96"/>
  <c r="A20" i="96"/>
  <c r="A18" i="96"/>
  <c r="A17" i="96"/>
  <c r="A16" i="96"/>
  <c r="A15" i="96"/>
  <c r="A14" i="96"/>
  <c r="A13" i="96"/>
  <c r="A12" i="96"/>
  <c r="A11" i="96"/>
  <c r="A10" i="96"/>
  <c r="D19" i="96"/>
  <c r="F17" i="76" s="1"/>
  <c r="A9" i="96"/>
  <c r="C6" i="96"/>
  <c r="F18" i="76"/>
  <c r="D14" i="76"/>
  <c r="G56" i="98"/>
  <c r="C56" i="98"/>
  <c r="G55" i="98"/>
  <c r="C55" i="98"/>
  <c r="G54" i="98"/>
  <c r="C54" i="98"/>
  <c r="G53" i="98"/>
  <c r="C53" i="98"/>
  <c r="G52" i="98"/>
  <c r="C52" i="98"/>
  <c r="G51" i="98"/>
  <c r="C51" i="98"/>
  <c r="G50" i="98"/>
  <c r="C50" i="98"/>
  <c r="G49" i="98"/>
  <c r="C49" i="98"/>
  <c r="G42" i="98"/>
  <c r="C42" i="98"/>
  <c r="G41" i="98"/>
  <c r="C41" i="98"/>
  <c r="G40" i="98"/>
  <c r="C40" i="98"/>
  <c r="G39" i="98"/>
  <c r="C39" i="98"/>
  <c r="G38" i="98"/>
  <c r="C38" i="98"/>
  <c r="G37" i="98"/>
  <c r="C37" i="98"/>
  <c r="G36" i="98"/>
  <c r="C36" i="98"/>
  <c r="G35" i="98"/>
  <c r="C35" i="98"/>
  <c r="G28" i="98"/>
  <c r="C28" i="98"/>
  <c r="G27" i="98"/>
  <c r="C27" i="98"/>
  <c r="G26" i="98"/>
  <c r="C26" i="98"/>
  <c r="G25" i="98"/>
  <c r="C25" i="98"/>
  <c r="G24" i="98"/>
  <c r="C24" i="98"/>
  <c r="G23" i="98"/>
  <c r="C23" i="98"/>
  <c r="G22" i="98"/>
  <c r="C22" i="98"/>
  <c r="G21" i="98"/>
  <c r="C21" i="98"/>
  <c r="G14" i="98"/>
  <c r="C14" i="98"/>
  <c r="G13" i="98"/>
  <c r="C13" i="98"/>
  <c r="G12" i="98"/>
  <c r="C12" i="98"/>
  <c r="G11" i="98"/>
  <c r="C11" i="98"/>
  <c r="G10" i="98"/>
  <c r="C10" i="98"/>
  <c r="G9" i="98"/>
  <c r="C9" i="98"/>
  <c r="G8" i="98"/>
  <c r="C8" i="98"/>
  <c r="G7" i="98"/>
  <c r="C7" i="98"/>
  <c r="J32" i="100" l="1"/>
  <c r="J30" i="100"/>
  <c r="J29" i="100"/>
  <c r="J28" i="100"/>
  <c r="J27" i="100"/>
  <c r="J26" i="100"/>
  <c r="J25" i="100"/>
  <c r="J24" i="100"/>
  <c r="J23" i="100"/>
  <c r="J22" i="100"/>
  <c r="P97" i="100"/>
  <c r="F14" i="76" s="1"/>
  <c r="Q19" i="100"/>
  <c r="Q97" i="100" s="1"/>
  <c r="F19" i="76"/>
</calcChain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G6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C20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G20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C34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G34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C48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  <comment ref="G48" authorId="0">
      <text>
        <r>
          <rPr>
            <b/>
            <sz val="11"/>
            <color indexed="81"/>
            <rFont val="Tahoma"/>
            <family val="2"/>
          </rPr>
          <t>Escribir aquí o número de licenza</t>
        </r>
      </text>
    </comment>
  </commentList>
</comments>
</file>

<file path=xl/comments2.xml><?xml version="1.0" encoding="utf-8"?>
<comments xmlns="http://schemas.openxmlformats.org/spreadsheetml/2006/main">
  <authors>
    <author>Sashi</author>
    <author>Usuario</author>
  </authors>
  <commentList>
    <comment ref="D14" authorId="0">
      <text>
        <r>
          <rPr>
            <b/>
            <sz val="11"/>
            <color indexed="81"/>
            <rFont val="Cambria"/>
            <family val="1"/>
          </rPr>
          <t>ESTE CAMPO ENCHESE SO</t>
        </r>
      </text>
    </comment>
    <comment ref="D15" authorId="0">
      <text>
        <r>
          <rPr>
            <b/>
            <sz val="11"/>
            <color indexed="81"/>
            <rFont val="Cambria"/>
            <family val="1"/>
          </rPr>
          <t>ESTE CAMPO ENCHESE SO</t>
        </r>
      </text>
    </comment>
    <comment ref="D16" authorId="0">
      <text>
        <r>
          <rPr>
            <b/>
            <sz val="11"/>
            <color indexed="81"/>
            <rFont val="Cambria"/>
            <family val="1"/>
          </rPr>
          <t>ESTE CAMPO ENCHESE SO</t>
        </r>
      </text>
    </comment>
    <comment ref="D18" authorId="0">
      <text>
        <r>
          <rPr>
            <b/>
            <sz val="11"/>
            <color indexed="81"/>
            <rFont val="Cambria"/>
            <family val="1"/>
          </rPr>
          <t>Escribir o número de licenzas duplicadas</t>
        </r>
      </text>
    </comment>
    <comment ref="E18" authorId="1">
      <text>
        <r>
          <rPr>
            <b/>
            <sz val="9"/>
            <color indexed="81"/>
            <rFont val="Tahoma"/>
            <family val="2"/>
          </rPr>
          <t>Descontar o número de licenzas que estén duplicadas (xogadores, adestradores e delegados</t>
        </r>
      </text>
    </comment>
  </commentList>
</comments>
</file>

<file path=xl/comments3.xml><?xml version="1.0" encoding="utf-8"?>
<comments xmlns="http://schemas.openxmlformats.org/spreadsheetml/2006/main">
  <authors>
    <author>XP BlackCrystal™ v8</author>
  </authors>
  <commentList>
    <comment ref="B6" authorId="0">
      <text>
        <r>
          <rPr>
            <b/>
            <sz val="12"/>
            <color indexed="81"/>
            <rFont val="Tahoma"/>
            <family val="2"/>
          </rPr>
          <t>ESCRIBA AQUÍ O NÚMERO DO SEU CLUB</t>
        </r>
      </text>
    </comment>
    <comment ref="B7" authorId="0">
      <text>
        <r>
          <rPr>
            <b/>
            <sz val="12"/>
            <color indexed="81"/>
            <rFont val="Tahoma"/>
            <family val="2"/>
          </rPr>
          <t>ESCRIBA DEBAIXO O NÚMERO DO SEU EQUIPO</t>
        </r>
      </text>
    </comment>
  </commentList>
</comments>
</file>

<file path=xl/comments4.xml><?xml version="1.0" encoding="utf-8"?>
<comments xmlns="http://schemas.openxmlformats.org/spreadsheetml/2006/main">
  <authors>
    <author>XP BlackCrystal™ v8</author>
  </authors>
  <commentList>
    <comment ref="D4" authorId="0">
      <text>
        <r>
          <rPr>
            <b/>
            <sz val="12"/>
            <color indexed="81"/>
            <rFont val="Tahoma"/>
            <family val="2"/>
          </rPr>
          <t>ESRIBA AQUÍ O NÚMERO DO SEU CLUB</t>
        </r>
      </text>
    </comment>
  </commentList>
</comments>
</file>

<file path=xl/comments5.xml><?xml version="1.0" encoding="utf-8"?>
<comments xmlns="http://schemas.openxmlformats.org/spreadsheetml/2006/main">
  <authors>
    <author>Sashi</author>
    <author>XP BlackCrystal™ v8</author>
  </authors>
  <commentList>
    <comment ref="B4" authorId="0">
      <text>
        <r>
          <rPr>
            <b/>
            <sz val="12"/>
            <color indexed="81"/>
            <rFont val="Cambria"/>
            <family val="1"/>
          </rPr>
          <t>ESCRIBA AQUÍ O NUMERO DO SEU CLUB NA FEDERACIÓN ESPAÑOLA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12"/>
            <color indexed="81"/>
            <rFont val="Tahoma"/>
            <family val="2"/>
          </rPr>
          <t>ESRIBA AQUÍ O NÚMERO DO SEU CLUB</t>
        </r>
      </text>
    </comment>
  </commentList>
</comments>
</file>

<file path=xl/comments6.xml><?xml version="1.0" encoding="utf-8"?>
<comments xmlns="http://schemas.openxmlformats.org/spreadsheetml/2006/main">
  <authors>
    <author>XP BlackCrystal™ v8</author>
  </authors>
  <commentList>
    <comment ref="D5" authorId="0">
      <text>
        <r>
          <rPr>
            <b/>
            <sz val="12"/>
            <color indexed="81"/>
            <rFont val="Tahoma"/>
            <family val="2"/>
          </rPr>
          <t>ESRIBA AQUÍ O NÚMERO DO SEU CLUB</t>
        </r>
      </text>
    </comment>
    <comment ref="D9" authorId="0">
      <text>
        <r>
          <rPr>
            <b/>
            <sz val="12"/>
            <color indexed="81"/>
            <rFont val="Tahoma"/>
            <family val="2"/>
          </rPr>
          <t>ESCRIBA AQUÍ O NÚMERO DO SEU EQUIPO</t>
        </r>
      </text>
    </comment>
    <comment ref="D20" authorId="0">
      <text>
        <r>
          <rPr>
            <b/>
            <sz val="12"/>
            <color indexed="81"/>
            <rFont val="Tahoma"/>
            <family val="2"/>
          </rPr>
          <t>ESCRIBA AQUÍ O NÚMERO DO SEU EQUIPO</t>
        </r>
      </text>
    </comment>
    <comment ref="D53" authorId="0">
      <text>
        <r>
          <rPr>
            <b/>
            <sz val="12"/>
            <color indexed="81"/>
            <rFont val="Tahoma"/>
            <family val="2"/>
          </rPr>
          <t>ESCRIBA AQUÍ O NÚMERO DO SEU EQUIPO</t>
        </r>
      </text>
    </comment>
    <comment ref="D64" authorId="0">
      <text>
        <r>
          <rPr>
            <b/>
            <sz val="12"/>
            <color indexed="81"/>
            <rFont val="Tahoma"/>
            <family val="2"/>
          </rPr>
          <t>ESCRIBA AQUÍ O NÚMERO DO SEU EQUIPO</t>
        </r>
      </text>
    </comment>
  </commentList>
</comments>
</file>

<file path=xl/sharedStrings.xml><?xml version="1.0" encoding="utf-8"?>
<sst xmlns="http://schemas.openxmlformats.org/spreadsheetml/2006/main" count="12229" uniqueCount="2409">
  <si>
    <t>BADIA</t>
  </si>
  <si>
    <t>CAMPOS</t>
  </si>
  <si>
    <t>NOGAREDA</t>
  </si>
  <si>
    <t>ISAAC</t>
  </si>
  <si>
    <t>MONTANS</t>
  </si>
  <si>
    <t>IRAGO</t>
  </si>
  <si>
    <t>VILLANUEVA</t>
  </si>
  <si>
    <t>VILA</t>
  </si>
  <si>
    <t>GAYOSO</t>
  </si>
  <si>
    <t>ABARQUERO</t>
  </si>
  <si>
    <t>AMOR</t>
  </si>
  <si>
    <t>SILVA</t>
  </si>
  <si>
    <t>MOSQUERA</t>
  </si>
  <si>
    <t>SAÑUDO</t>
  </si>
  <si>
    <t>ELENA</t>
  </si>
  <si>
    <t>DE BARROS</t>
  </si>
  <si>
    <t>MIGUEL A.</t>
  </si>
  <si>
    <t>CRISTOBAL</t>
  </si>
  <si>
    <t>LUQUE</t>
  </si>
  <si>
    <t>SAAVEDRA</t>
  </si>
  <si>
    <t>POSADA</t>
  </si>
  <si>
    <t>IÑAKI</t>
  </si>
  <si>
    <t>PRADO</t>
  </si>
  <si>
    <t>DÍAZ</t>
  </si>
  <si>
    <t>VERONICA</t>
  </si>
  <si>
    <t>CRIADO</t>
  </si>
  <si>
    <t>COSTOYA</t>
  </si>
  <si>
    <t>ABEL</t>
  </si>
  <si>
    <t>CODINA</t>
  </si>
  <si>
    <t>LOIS</t>
  </si>
  <si>
    <t>BERNARDO</t>
  </si>
  <si>
    <t>CESAR</t>
  </si>
  <si>
    <t>YAGO</t>
  </si>
  <si>
    <t>IVAN</t>
  </si>
  <si>
    <t>HECTOR</t>
  </si>
  <si>
    <t>CORREA</t>
  </si>
  <si>
    <t>BAZ</t>
  </si>
  <si>
    <t>NATALIA</t>
  </si>
  <si>
    <t>JULIA</t>
  </si>
  <si>
    <t>BELLO</t>
  </si>
  <si>
    <t>CARBALLIDO</t>
  </si>
  <si>
    <t>DOPICO</t>
  </si>
  <si>
    <t>FERREIRO</t>
  </si>
  <si>
    <t>SÁNCHEZ</t>
  </si>
  <si>
    <t>BORJA</t>
  </si>
  <si>
    <t>NODAR</t>
  </si>
  <si>
    <t>ELICECHEA</t>
  </si>
  <si>
    <t>SOBRINO</t>
  </si>
  <si>
    <t>BRA</t>
  </si>
  <si>
    <t>ALVARO</t>
  </si>
  <si>
    <t>PAEZ</t>
  </si>
  <si>
    <t>BERNARDEZ</t>
  </si>
  <si>
    <t>IVÁN</t>
  </si>
  <si>
    <t>SEBASTIAN</t>
  </si>
  <si>
    <t>ENSEÑAT</t>
  </si>
  <si>
    <t>BEREA</t>
  </si>
  <si>
    <t>GALLEGO</t>
  </si>
  <si>
    <t>BECERRA</t>
  </si>
  <si>
    <t>MELO</t>
  </si>
  <si>
    <t>JONATHAN</t>
  </si>
  <si>
    <t>BARRERA</t>
  </si>
  <si>
    <t>BRUNO</t>
  </si>
  <si>
    <t>LAURA</t>
  </si>
  <si>
    <t>TROYON</t>
  </si>
  <si>
    <t>SERGEI</t>
  </si>
  <si>
    <t>PENA</t>
  </si>
  <si>
    <t>JULIO JOSE</t>
  </si>
  <si>
    <t>VALLEJO</t>
  </si>
  <si>
    <t>GENS</t>
  </si>
  <si>
    <t>AITOR</t>
  </si>
  <si>
    <t>VANESSA</t>
  </si>
  <si>
    <t>PAULA</t>
  </si>
  <si>
    <t>GAMAZO</t>
  </si>
  <si>
    <t>SAMUEL</t>
  </si>
  <si>
    <t>SANJURJO</t>
  </si>
  <si>
    <t>CAO</t>
  </si>
  <si>
    <t>SARA</t>
  </si>
  <si>
    <t>CAAMAÑO</t>
  </si>
  <si>
    <t>VALIÑO</t>
  </si>
  <si>
    <t>MARCO</t>
  </si>
  <si>
    <t>MARTÍN</t>
  </si>
  <si>
    <t>MUIÑOS</t>
  </si>
  <si>
    <t>PAREDES</t>
  </si>
  <si>
    <t>SOUTO</t>
  </si>
  <si>
    <t>VALERI</t>
  </si>
  <si>
    <t>MALOV</t>
  </si>
  <si>
    <t>NURIA</t>
  </si>
  <si>
    <t>SEIJO</t>
  </si>
  <si>
    <t>ANA</t>
  </si>
  <si>
    <t>ELISABET</t>
  </si>
  <si>
    <t>IKER</t>
  </si>
  <si>
    <t>NOELIA</t>
  </si>
  <si>
    <t>IGNACIO</t>
  </si>
  <si>
    <t>DARIO</t>
  </si>
  <si>
    <t>ROI</t>
  </si>
  <si>
    <t>SACRISTAN</t>
  </si>
  <si>
    <t>DIEGO JOSE</t>
  </si>
  <si>
    <t>RAMA</t>
  </si>
  <si>
    <t>CLUB NARÓN DE TENIS DE MESA</t>
  </si>
  <si>
    <t>SOCIEDAD DEPORTIVA HÍPICA</t>
  </si>
  <si>
    <t>LICEO CASINO DE VILAGARCÍA</t>
  </si>
  <si>
    <t>AGRUPACIÓN DEPORTIVA DUBRATAMBRE</t>
  </si>
  <si>
    <t>CLUB TENIS DE MESA CIDADE DE NARÓN</t>
  </si>
  <si>
    <t>CÍRCULO MERCANTIL DE VIGO</t>
  </si>
  <si>
    <t>CLUB RÁBADE TENIS DE MESA</t>
  </si>
  <si>
    <t>SALNÉS TENIS DE MESA</t>
  </si>
  <si>
    <t>LICENZAS INDEPENDENTES</t>
  </si>
  <si>
    <t>S.C.D.R. HELIOS BEMBRIVE</t>
  </si>
  <si>
    <t>AGRUPACIÓN DEPORTIVA VINCIOS</t>
  </si>
  <si>
    <t>ACADEMIA SAN MAMEDA AURENSE TENIS DE MESA</t>
  </si>
  <si>
    <t>CLUB SAN XOÁN TENIS DE MESA</t>
  </si>
  <si>
    <t>CLUB TENIS DE MESA LALÍN</t>
  </si>
  <si>
    <t>CLUB TENIS DE MESA BREOGÁN-OLEIROS</t>
  </si>
  <si>
    <t>CLUB OROSO TENIS DE MESA</t>
  </si>
  <si>
    <t>MONTEFERREIROS TENIS DE MESA</t>
  </si>
  <si>
    <t>S.C.D. ATLÉTICO SAN ANTONIO</t>
  </si>
  <si>
    <t>CLUB TENIS DE MESA TUY</t>
  </si>
  <si>
    <t>1ª DIVISIÓN GALEGA</t>
  </si>
  <si>
    <t>2ª DIVISIÓN GALEGA</t>
  </si>
  <si>
    <t>Arteal Ventanas</t>
  </si>
  <si>
    <t>EFEGA Formación S.D. Ribadeo</t>
  </si>
  <si>
    <t>Dez Portas Caixa Rural</t>
  </si>
  <si>
    <t>Conxo T.M.</t>
  </si>
  <si>
    <t>Atlético San Antonio</t>
  </si>
  <si>
    <t>Breogán Oleiros</t>
  </si>
  <si>
    <t>TDM Café Bar Estudiante Veteranos</t>
  </si>
  <si>
    <t>Cambre T.M.</t>
  </si>
  <si>
    <t>TDM Café Bar Estudiante Promesas</t>
  </si>
  <si>
    <t>Club Narón TM</t>
  </si>
  <si>
    <t>S.D. Ribadeo - Rest. San Miguel</t>
  </si>
  <si>
    <t>TDM Pub Punto K</t>
  </si>
  <si>
    <t>Afer Formación de Rábade</t>
  </si>
  <si>
    <t>Dez Portas Lugauto Porta da Estación</t>
  </si>
  <si>
    <t>Dez Portas Lugauto Porta Miñá</t>
  </si>
  <si>
    <t>Ferrolterra TM</t>
  </si>
  <si>
    <t>Dez Portas Lugauto Porta Falsa</t>
  </si>
  <si>
    <t>Dez Portas Lugauto Porta Santiago</t>
  </si>
  <si>
    <t>Breogán Oleiros "C"</t>
  </si>
  <si>
    <t>Escola Cidade de Narón</t>
  </si>
  <si>
    <t>Anorthosis Vimianzo</t>
  </si>
  <si>
    <t>Naron Infantil</t>
  </si>
  <si>
    <t>Breogán Oleiros "D"</t>
  </si>
  <si>
    <t>T.D.M. Vilalba</t>
  </si>
  <si>
    <t>C.T.M. Lalín</t>
  </si>
  <si>
    <t>C.T.M. Lalín "B"</t>
  </si>
  <si>
    <t>Club del Mar Infantil</t>
  </si>
  <si>
    <t>CTM Ceibe</t>
  </si>
  <si>
    <t>S.D. Hípica</t>
  </si>
  <si>
    <t>Hípica Metrosidero</t>
  </si>
  <si>
    <t>Liceo Casino de Vilagarcía</t>
  </si>
  <si>
    <t>Breogán Oleiros "B"</t>
  </si>
  <si>
    <t>Cambre T.M. Juvenil</t>
  </si>
  <si>
    <t>Liceo de Noia "C"</t>
  </si>
  <si>
    <t>CTM Coruña</t>
  </si>
  <si>
    <t>Breogán Oleiros "F"</t>
  </si>
  <si>
    <t>Mercantil de Vigo</t>
  </si>
  <si>
    <t>Oroso TM Hotel Santa Cruz</t>
  </si>
  <si>
    <t>Grumico</t>
  </si>
  <si>
    <t>Helios Car Lunas</t>
  </si>
  <si>
    <t>Club del Mar Xuvenil</t>
  </si>
  <si>
    <t>Narón Sénior</t>
  </si>
  <si>
    <t>Galmédica  Ourense TM</t>
  </si>
  <si>
    <t>Concello de Zas Aquacenit</t>
  </si>
  <si>
    <t>Cidade Narón "B"</t>
  </si>
  <si>
    <t>A.D. Vincios - A Pasaxe</t>
  </si>
  <si>
    <t>Conxo Ponte de Ferro</t>
  </si>
  <si>
    <t>Narón Promesas</t>
  </si>
  <si>
    <t>A.D. Ferretería Vincios</t>
  </si>
  <si>
    <t>Cambre T.M. Promesas</t>
  </si>
  <si>
    <t>San Xoán Infantil</t>
  </si>
  <si>
    <t>Chinelas T.M.</t>
  </si>
  <si>
    <t>Hipica Coruña</t>
  </si>
  <si>
    <t>San Xoán - ADM Ferrolterra</t>
  </si>
  <si>
    <t>Liceo de Noia "B"</t>
  </si>
  <si>
    <t>Liceo de Noia "A"</t>
  </si>
  <si>
    <t>Liceo de Noia "D"</t>
  </si>
  <si>
    <t>Cinania - A Tenda de Mucha</t>
  </si>
  <si>
    <t xml:space="preserve">Breogán Oleiros "E" </t>
  </si>
  <si>
    <t>Liceo de Noia "E"</t>
  </si>
  <si>
    <t>A.D. Vincios - Const. M.D. Tapia</t>
  </si>
  <si>
    <t>A.D. Dubratambre</t>
  </si>
  <si>
    <t>Arteal Ventanas "B"</t>
  </si>
  <si>
    <t>Monte Porreiro Mixilón</t>
  </si>
  <si>
    <t>Guisseppe Anthony</t>
  </si>
  <si>
    <t>C.T.M. Vigo - Bocatería Papo's</t>
  </si>
  <si>
    <t>Liceo Vilagarcía Infantil</t>
  </si>
  <si>
    <t>Liceo Vilagarcía Juvenil</t>
  </si>
  <si>
    <t>Monte Porreiro Mixilón "B"</t>
  </si>
  <si>
    <t>Monte Porreiro Mixto "B"</t>
  </si>
  <si>
    <t>Oroso TM Peluquería Tije</t>
  </si>
  <si>
    <t xml:space="preserve">Cafetería Lareka - Autosisán </t>
  </si>
  <si>
    <t>Helios Óptica Lunic</t>
  </si>
  <si>
    <t>Concello de Zas O Pinar</t>
  </si>
  <si>
    <t>Joyería Enrique Cambados</t>
  </si>
  <si>
    <t>Construcciones Cernadas</t>
  </si>
  <si>
    <t>Tenis de Mesa Tuy</t>
  </si>
  <si>
    <t>Helios Panadería Blanco</t>
  </si>
  <si>
    <t>A.D. Vincios Pasteleria Melosa</t>
  </si>
  <si>
    <t>Helios Perfumería Cosmypel</t>
  </si>
  <si>
    <t>Monteferreiros TM</t>
  </si>
  <si>
    <t>A.D. Vincios</t>
  </si>
  <si>
    <t>Cinania - Merengues do Morrazo</t>
  </si>
  <si>
    <t>Club Remo Mecos T.M.</t>
  </si>
  <si>
    <t>Cinania Pub El Templo</t>
  </si>
  <si>
    <t>Cinania Alevín</t>
  </si>
  <si>
    <t>A.D. Vincios GB Auditores</t>
  </si>
  <si>
    <t>CTM Vigo - Secursa</t>
  </si>
  <si>
    <t>CTM Vigo - Inmobiliaria Navas</t>
  </si>
  <si>
    <t>CTM Vigo - CEIP Fonte Escura</t>
  </si>
  <si>
    <t>CTM Vigo - VSI</t>
  </si>
  <si>
    <t>3ª DIVISIÓN</t>
  </si>
  <si>
    <t>LICENZAS GALEGAS 2014-2015</t>
  </si>
  <si>
    <t>Validación</t>
  </si>
  <si>
    <t>Nº LICENZAS</t>
  </si>
  <si>
    <t>LICENZAS GALEGAS TEMPADA 2014-2015</t>
  </si>
  <si>
    <t>ADESTRADORES</t>
  </si>
  <si>
    <t>Poñer número de Club</t>
  </si>
  <si>
    <t>Nº CLUB</t>
  </si>
  <si>
    <t>NOME DO CLUB</t>
  </si>
  <si>
    <t>LICENZA</t>
  </si>
  <si>
    <t>APELIDO 1</t>
  </si>
  <si>
    <t>APELIDO 2</t>
  </si>
  <si>
    <t>NOME</t>
  </si>
  <si>
    <t>DNI</t>
  </si>
  <si>
    <t>32385281Q</t>
  </si>
  <si>
    <t>PARDIÑAS</t>
  </si>
  <si>
    <t>JUAN IGNAC...</t>
  </si>
  <si>
    <t>02526240N</t>
  </si>
  <si>
    <t>MARÍA DOLO...</t>
  </si>
  <si>
    <t>32411267N</t>
  </si>
  <si>
    <t>BODEGA</t>
  </si>
  <si>
    <t>53817491K</t>
  </si>
  <si>
    <t>36054785P</t>
  </si>
  <si>
    <t>39493253E</t>
  </si>
  <si>
    <t>36099298Q</t>
  </si>
  <si>
    <t>URDAMPILLE...</t>
  </si>
  <si>
    <t>FERNANDO J...</t>
  </si>
  <si>
    <t>76866326G</t>
  </si>
  <si>
    <t>ELÍECER ES...</t>
  </si>
  <si>
    <t>X2161638Y</t>
  </si>
  <si>
    <t>32788850G</t>
  </si>
  <si>
    <t>53612981G</t>
  </si>
  <si>
    <t>53614233Z</t>
  </si>
  <si>
    <t>39451615Z</t>
  </si>
  <si>
    <t>32618101F</t>
  </si>
  <si>
    <t>32643822Z</t>
  </si>
  <si>
    <t>JAIME REMI...</t>
  </si>
  <si>
    <t>32710777Q</t>
  </si>
  <si>
    <t>76416524J</t>
  </si>
  <si>
    <t>JOSE CARLO...</t>
  </si>
  <si>
    <t>34887032B</t>
  </si>
  <si>
    <t>35543142T</t>
  </si>
  <si>
    <t>CERDEIRAS</t>
  </si>
  <si>
    <t>35549726Y</t>
  </si>
  <si>
    <t>JULIO ADRI...</t>
  </si>
  <si>
    <t>34289059S</t>
  </si>
  <si>
    <t>NORMAN JAV...</t>
  </si>
  <si>
    <t>35427261Q</t>
  </si>
  <si>
    <t>32709434F</t>
  </si>
  <si>
    <t>32709433Y</t>
  </si>
  <si>
    <t>32668617S</t>
  </si>
  <si>
    <t>32700644A</t>
  </si>
  <si>
    <t>32686790H</t>
  </si>
  <si>
    <t>CASTELLANO...</t>
  </si>
  <si>
    <t>OSCAR ANTO...</t>
  </si>
  <si>
    <t>14568651Z</t>
  </si>
  <si>
    <t>FERNANDO R...</t>
  </si>
  <si>
    <t>JESUS MARI...</t>
  </si>
  <si>
    <t>MARIA VICT...</t>
  </si>
  <si>
    <t>32428215D</t>
  </si>
  <si>
    <t>A02505791</t>
  </si>
  <si>
    <t>53302407E</t>
  </si>
  <si>
    <t>44083674B</t>
  </si>
  <si>
    <t>34957223Y</t>
  </si>
  <si>
    <t>ABRALDES</t>
  </si>
  <si>
    <t>35313411Q</t>
  </si>
  <si>
    <t>35303153Q</t>
  </si>
  <si>
    <t>76866614Q</t>
  </si>
  <si>
    <t>76870588B</t>
  </si>
  <si>
    <t>MORIÑO</t>
  </si>
  <si>
    <t>35631549H</t>
  </si>
  <si>
    <t>JOSE ALBER...</t>
  </si>
  <si>
    <t>ELISEO XAV...</t>
  </si>
  <si>
    <t>FONTEROSA</t>
  </si>
  <si>
    <t>BARBOSA</t>
  </si>
  <si>
    <t>35562295V</t>
  </si>
  <si>
    <t>PULLEIRO</t>
  </si>
  <si>
    <t>JOSÉ LUÍS</t>
  </si>
  <si>
    <t>33296016C</t>
  </si>
  <si>
    <t>EDUARDO IV...</t>
  </si>
  <si>
    <t>ANDRES GUI...</t>
  </si>
  <si>
    <t>35454252M</t>
  </si>
  <si>
    <t>35438278Q</t>
  </si>
  <si>
    <t>76576066G</t>
  </si>
  <si>
    <t>GUNTÍN</t>
  </si>
  <si>
    <t>ANTONIO JO...</t>
  </si>
  <si>
    <t>33861088M</t>
  </si>
  <si>
    <t>JOSE ANTON...</t>
  </si>
  <si>
    <t>33851506Z</t>
  </si>
  <si>
    <t>35561017G</t>
  </si>
  <si>
    <t>35578074H</t>
  </si>
  <si>
    <t>BARBEIRA</t>
  </si>
  <si>
    <t>49670560J</t>
  </si>
  <si>
    <t>49670561Z</t>
  </si>
  <si>
    <t>78811507Y</t>
  </si>
  <si>
    <t>39516031F</t>
  </si>
  <si>
    <t>45956254T</t>
  </si>
  <si>
    <t>41669954A</t>
  </si>
  <si>
    <t>MARIA TERE...</t>
  </si>
  <si>
    <t>35632103C</t>
  </si>
  <si>
    <t>35600428Q</t>
  </si>
  <si>
    <t>35598881X</t>
  </si>
  <si>
    <t>35600672F</t>
  </si>
  <si>
    <t>35601914F</t>
  </si>
  <si>
    <t>35602933Z</t>
  </si>
  <si>
    <t>PLACER</t>
  </si>
  <si>
    <t>53308912H</t>
  </si>
  <si>
    <t>78736387G</t>
  </si>
  <si>
    <t>53860067R</t>
  </si>
  <si>
    <t>EVARISTO M...</t>
  </si>
  <si>
    <t>POUSA</t>
  </si>
  <si>
    <t>53860063C</t>
  </si>
  <si>
    <t>77014958X</t>
  </si>
  <si>
    <t>77013819K</t>
  </si>
  <si>
    <t>53859490E</t>
  </si>
  <si>
    <t>DE LORENZO</t>
  </si>
  <si>
    <t>49471972F</t>
  </si>
  <si>
    <t>LUGRIS</t>
  </si>
  <si>
    <t>32809890E</t>
  </si>
  <si>
    <t>32842070W</t>
  </si>
  <si>
    <t>49203023C</t>
  </si>
  <si>
    <t>48117009C</t>
  </si>
  <si>
    <t>49199923W</t>
  </si>
  <si>
    <t>32720592X</t>
  </si>
  <si>
    <t>77482442L</t>
  </si>
  <si>
    <t>JACOBO JOS...</t>
  </si>
  <si>
    <t>SALETA GUA...</t>
  </si>
  <si>
    <t>71465484E</t>
  </si>
  <si>
    <t>29081257B</t>
  </si>
  <si>
    <t>ORJALES</t>
  </si>
  <si>
    <t>32720298S</t>
  </si>
  <si>
    <t>ANDRES FEL...</t>
  </si>
  <si>
    <t>32710778V</t>
  </si>
  <si>
    <t>54130872G</t>
  </si>
  <si>
    <t>48112908J</t>
  </si>
  <si>
    <t>54131310M</t>
  </si>
  <si>
    <t>ANTONIO LU...</t>
  </si>
  <si>
    <t>33857757D</t>
  </si>
  <si>
    <t>MIGUEL ANX...</t>
  </si>
  <si>
    <t>79345427G</t>
  </si>
  <si>
    <t>32724589M</t>
  </si>
  <si>
    <t>32722365N</t>
  </si>
  <si>
    <t>32723914C</t>
  </si>
  <si>
    <t>32735527H</t>
  </si>
  <si>
    <t>GALEGO</t>
  </si>
  <si>
    <t>32712747P</t>
  </si>
  <si>
    <t>32668449P</t>
  </si>
  <si>
    <t>32740480A</t>
  </si>
  <si>
    <t>32711559Q</t>
  </si>
  <si>
    <t>32735674G</t>
  </si>
  <si>
    <t>33995547Y</t>
  </si>
  <si>
    <t>33997252D</t>
  </si>
  <si>
    <t>33994032D</t>
  </si>
  <si>
    <t>SERANTES</t>
  </si>
  <si>
    <t>BUGALLO</t>
  </si>
  <si>
    <t>77464076F</t>
  </si>
  <si>
    <t>77482910G</t>
  </si>
  <si>
    <t>77462143Y</t>
  </si>
  <si>
    <t>CARMELA</t>
  </si>
  <si>
    <t>35600757T</t>
  </si>
  <si>
    <t>35598489D</t>
  </si>
  <si>
    <t>53817492E</t>
  </si>
  <si>
    <t>COVELO</t>
  </si>
  <si>
    <t>PINTOR</t>
  </si>
  <si>
    <t>39498510N</t>
  </si>
  <si>
    <t>54232819S</t>
  </si>
  <si>
    <t>39453622C</t>
  </si>
  <si>
    <t>HOMBRE</t>
  </si>
  <si>
    <t>53799484T</t>
  </si>
  <si>
    <t>76580836J</t>
  </si>
  <si>
    <t>RUBIERA</t>
  </si>
  <si>
    <t>ANA Mª</t>
  </si>
  <si>
    <t>76582132K</t>
  </si>
  <si>
    <t>ALEXANDRO</t>
  </si>
  <si>
    <t>76578032S</t>
  </si>
  <si>
    <t>76582430C</t>
  </si>
  <si>
    <t>76583576Q</t>
  </si>
  <si>
    <t>35293036L</t>
  </si>
  <si>
    <t>32670174P</t>
  </si>
  <si>
    <t>32438418T</t>
  </si>
  <si>
    <t>32639266N</t>
  </si>
  <si>
    <t>32665783X</t>
  </si>
  <si>
    <t>XOGADORES</t>
  </si>
  <si>
    <t>DATA
NACEMENTO</t>
  </si>
  <si>
    <t>Xuvenil:  Os nados nos anos 1997/1999.</t>
  </si>
  <si>
    <t>Sub 23:  Os nados entre os anos 1992 e 1996 (ambos incluídos).</t>
  </si>
  <si>
    <t>Sénior:   Os nados entre os anos 1976 e 1991 (ambos incluídos).</t>
  </si>
  <si>
    <t>Veterano 40 anos: Os nados entre os anos 1966 e 1975 (ambos incluídos).</t>
  </si>
  <si>
    <t>Veterano 50 anos: Os nados entre os anos 1956 e 1965 (ambos incluídos).</t>
  </si>
  <si>
    <t>.Veterano 60 anos:	Os nados no ano 1955 e anteriores.</t>
  </si>
  <si>
    <t>SOTELO</t>
  </si>
  <si>
    <t>XOSE RAMON</t>
  </si>
  <si>
    <t>FIGUEIRA</t>
  </si>
  <si>
    <t>VILABOA</t>
  </si>
  <si>
    <t>ELADIO</t>
  </si>
  <si>
    <t>MARIÑO</t>
  </si>
  <si>
    <t>MATO</t>
  </si>
  <si>
    <t>TUÑAS</t>
  </si>
  <si>
    <t>DUGNOL</t>
  </si>
  <si>
    <t>OBELLEIRO</t>
  </si>
  <si>
    <t>POMBO</t>
  </si>
  <si>
    <t>LEMOS</t>
  </si>
  <si>
    <t>RIAL</t>
  </si>
  <si>
    <t>PARIS</t>
  </si>
  <si>
    <t>MELLA</t>
  </si>
  <si>
    <t>BREGUA</t>
  </si>
  <si>
    <t>CARRO</t>
  </si>
  <si>
    <t>CORES</t>
  </si>
  <si>
    <t>ABAD</t>
  </si>
  <si>
    <t>COLLADO</t>
  </si>
  <si>
    <t>ANTEQUERA</t>
  </si>
  <si>
    <t>VALENTINA</t>
  </si>
  <si>
    <t>KAZEEM</t>
  </si>
  <si>
    <t>KOLAWOLE</t>
  </si>
  <si>
    <t>FREIRE</t>
  </si>
  <si>
    <t>ABELAIRAS</t>
  </si>
  <si>
    <t>AVELINO</t>
  </si>
  <si>
    <t>EMMA</t>
  </si>
  <si>
    <t>INDALECIO</t>
  </si>
  <si>
    <t>PEDROS</t>
  </si>
  <si>
    <t>LEIRAS</t>
  </si>
  <si>
    <t>MOSTEIRO</t>
  </si>
  <si>
    <t>TOMÁS</t>
  </si>
  <si>
    <t>ESTELA</t>
  </si>
  <si>
    <t>PONCE</t>
  </si>
  <si>
    <t>OLAYA</t>
  </si>
  <si>
    <t>FONTENLA</t>
  </si>
  <si>
    <t>GÓMEZ</t>
  </si>
  <si>
    <t>CARAMES</t>
  </si>
  <si>
    <t>VÁZQUEZ</t>
  </si>
  <si>
    <t>MÉNDEZ</t>
  </si>
  <si>
    <t>MILLARES</t>
  </si>
  <si>
    <t>GIOVANNI</t>
  </si>
  <si>
    <t>VILAS</t>
  </si>
  <si>
    <t>BOLAÑO</t>
  </si>
  <si>
    <t>MODIA</t>
  </si>
  <si>
    <t>CORTIÑAS</t>
  </si>
  <si>
    <t>RAPOSO</t>
  </si>
  <si>
    <t>CRISTOFER</t>
  </si>
  <si>
    <t>TOURIÑO</t>
  </si>
  <si>
    <t>COUCEIRO</t>
  </si>
  <si>
    <t>YAÑEZ</t>
  </si>
  <si>
    <t>VALBUENA</t>
  </si>
  <si>
    <t>UXIA</t>
  </si>
  <si>
    <t>PIÑON</t>
  </si>
  <si>
    <t>VALIDACIÓN DE LICENZAS GALEGAS</t>
  </si>
  <si>
    <t>INTRUCCIÓNS</t>
  </si>
  <si>
    <t>Categorías das licenzas dos Xogador@s da Federación Galega:</t>
  </si>
  <si>
    <t>Benxamín: Os nados a partir do 2004.</t>
  </si>
  <si>
    <t>Alevín:  Os nados nos anos 2002/2003.</t>
  </si>
  <si>
    <t>Infantil:  Os nados nos anos 2000/2001.</t>
  </si>
  <si>
    <t>CATEGORÍA</t>
  </si>
  <si>
    <t>TOTAL</t>
  </si>
  <si>
    <t>MARTÍNEZ</t>
  </si>
  <si>
    <t>LUIS</t>
  </si>
  <si>
    <t>SERGIO</t>
  </si>
  <si>
    <t>CORTES</t>
  </si>
  <si>
    <t>JULIO</t>
  </si>
  <si>
    <t>MARTINEZ</t>
  </si>
  <si>
    <t>IBAÑEZ</t>
  </si>
  <si>
    <t>LOPEZ</t>
  </si>
  <si>
    <t>PEREZ</t>
  </si>
  <si>
    <t>RAMON</t>
  </si>
  <si>
    <t>JUAN</t>
  </si>
  <si>
    <t>CRESPO</t>
  </si>
  <si>
    <t>MARIO</t>
  </si>
  <si>
    <t>PEREIRA</t>
  </si>
  <si>
    <t>GONZALO</t>
  </si>
  <si>
    <t>FERNANDEZ</t>
  </si>
  <si>
    <t>GOMEZ</t>
  </si>
  <si>
    <t>ENRIQUE</t>
  </si>
  <si>
    <t>BARREIRO</t>
  </si>
  <si>
    <t>MARTI</t>
  </si>
  <si>
    <t>FRANCISCO</t>
  </si>
  <si>
    <t>SANTIAGO</t>
  </si>
  <si>
    <t>GARCIA</t>
  </si>
  <si>
    <t>BRAIS</t>
  </si>
  <si>
    <t>RAJO</t>
  </si>
  <si>
    <t>PÉREZ</t>
  </si>
  <si>
    <t>JOSE</t>
  </si>
  <si>
    <t>MANUEL</t>
  </si>
  <si>
    <t>SIERRA</t>
  </si>
  <si>
    <t>ALBERTO</t>
  </si>
  <si>
    <t>ANTON</t>
  </si>
  <si>
    <t>BRAVO</t>
  </si>
  <si>
    <t>ANTONIO</t>
  </si>
  <si>
    <t>RAFAEL</t>
  </si>
  <si>
    <t>DE PAZOS</t>
  </si>
  <si>
    <t>VIANA</t>
  </si>
  <si>
    <t>FERRER</t>
  </si>
  <si>
    <t>ANDRES</t>
  </si>
  <si>
    <t>NAVARRO</t>
  </si>
  <si>
    <t>URBANO</t>
  </si>
  <si>
    <t>RAUL</t>
  </si>
  <si>
    <t>OTERO</t>
  </si>
  <si>
    <t>ENRIQUE E.</t>
  </si>
  <si>
    <t>RODRIGUEZ</t>
  </si>
  <si>
    <t>MANEL</t>
  </si>
  <si>
    <t>ALFONSO</t>
  </si>
  <si>
    <t>MOLINA</t>
  </si>
  <si>
    <t>GEADA</t>
  </si>
  <si>
    <t>REIGOSA</t>
  </si>
  <si>
    <t>EMILIO</t>
  </si>
  <si>
    <t>JOSE LUIS</t>
  </si>
  <si>
    <t>NUÑEZ</t>
  </si>
  <si>
    <t>PRIETO</t>
  </si>
  <si>
    <t>GONZALEZ</t>
  </si>
  <si>
    <t>GUILLERMO</t>
  </si>
  <si>
    <t>IGLESIAS</t>
  </si>
  <si>
    <t>SEOANE</t>
  </si>
  <si>
    <t>MATEO</t>
  </si>
  <si>
    <t>CASTRO</t>
  </si>
  <si>
    <t>MIGUEL</t>
  </si>
  <si>
    <t>LEIRACHA</t>
  </si>
  <si>
    <t>BERMUDEZ</t>
  </si>
  <si>
    <t>HERNÁNDEZ</t>
  </si>
  <si>
    <t>DANIEL</t>
  </si>
  <si>
    <t>JESUS</t>
  </si>
  <si>
    <t>MARTIN</t>
  </si>
  <si>
    <t>ELIAS</t>
  </si>
  <si>
    <t>RAMOS</t>
  </si>
  <si>
    <t>CASAL</t>
  </si>
  <si>
    <t>DIAZ</t>
  </si>
  <si>
    <t>LÓPEZ</t>
  </si>
  <si>
    <t>DOMINGUEZ</t>
  </si>
  <si>
    <t>TORRES</t>
  </si>
  <si>
    <t>VARELA</t>
  </si>
  <si>
    <t>BLANCO</t>
  </si>
  <si>
    <t>BARROS</t>
  </si>
  <si>
    <t>REGUEIRO</t>
  </si>
  <si>
    <t>ALONSO</t>
  </si>
  <si>
    <t>LORENZO</t>
  </si>
  <si>
    <t>PEDRO</t>
  </si>
  <si>
    <t>CARLOS</t>
  </si>
  <si>
    <t>MORA</t>
  </si>
  <si>
    <t>GIL</t>
  </si>
  <si>
    <t>ANGEL</t>
  </si>
  <si>
    <t>CAL</t>
  </si>
  <si>
    <t>REDONDO</t>
  </si>
  <si>
    <t>CARMEN</t>
  </si>
  <si>
    <t>ALVAREZ</t>
  </si>
  <si>
    <t>MATA</t>
  </si>
  <si>
    <t>FERNANDO</t>
  </si>
  <si>
    <t>VIDAL</t>
  </si>
  <si>
    <t>JOSE JULIO</t>
  </si>
  <si>
    <t>CABALEIRO</t>
  </si>
  <si>
    <t>VAZQUEZ</t>
  </si>
  <si>
    <t>REY</t>
  </si>
  <si>
    <t>FERREIRA</t>
  </si>
  <si>
    <t>NINE</t>
  </si>
  <si>
    <t>APARICIO</t>
  </si>
  <si>
    <t>ADOLFO</t>
  </si>
  <si>
    <t>RAMIREZ</t>
  </si>
  <si>
    <t>VICENTE</t>
  </si>
  <si>
    <t>SIMON</t>
  </si>
  <si>
    <t>DIEGO</t>
  </si>
  <si>
    <t>PEDROSA</t>
  </si>
  <si>
    <t>CANOSA</t>
  </si>
  <si>
    <t>VICTOR</t>
  </si>
  <si>
    <t>VILARIÑO</t>
  </si>
  <si>
    <t>JUAN ANGEL</t>
  </si>
  <si>
    <t>SANCHEZ</t>
  </si>
  <si>
    <t>GABALDON</t>
  </si>
  <si>
    <t>ABRIL</t>
  </si>
  <si>
    <t>CASAS</t>
  </si>
  <si>
    <t>BELTRAN</t>
  </si>
  <si>
    <t>AVILA</t>
  </si>
  <si>
    <t>MONTEAGUDO</t>
  </si>
  <si>
    <t>ALEJANDRO</t>
  </si>
  <si>
    <t>ELOY</t>
  </si>
  <si>
    <t>GÜELL</t>
  </si>
  <si>
    <t>PITA</t>
  </si>
  <si>
    <t>JUAN LUIS</t>
  </si>
  <si>
    <t>BONILLA</t>
  </si>
  <si>
    <t>MONROY</t>
  </si>
  <si>
    <t>RICO</t>
  </si>
  <si>
    <t>EMILIANO</t>
  </si>
  <si>
    <t>SOUZA</t>
  </si>
  <si>
    <t>VALENZUELA</t>
  </si>
  <si>
    <t>PERE</t>
  </si>
  <si>
    <t>ESTEBAN</t>
  </si>
  <si>
    <t>ROMERO</t>
  </si>
  <si>
    <t>RICARDO</t>
  </si>
  <si>
    <t>FUENTES</t>
  </si>
  <si>
    <t>EXPOSITO</t>
  </si>
  <si>
    <t>PABLO</t>
  </si>
  <si>
    <t>LUISA</t>
  </si>
  <si>
    <t>JORGE</t>
  </si>
  <si>
    <t>LARA</t>
  </si>
  <si>
    <t>GUERRA</t>
  </si>
  <si>
    <t>NIETO</t>
  </si>
  <si>
    <t>RECIO</t>
  </si>
  <si>
    <t>JOSE JORGE</t>
  </si>
  <si>
    <t>PAZ</t>
  </si>
  <si>
    <t>NOVO</t>
  </si>
  <si>
    <t>ALBORES</t>
  </si>
  <si>
    <t>EDUARDO</t>
  </si>
  <si>
    <t>NICOLAS</t>
  </si>
  <si>
    <t>RAMAS</t>
  </si>
  <si>
    <t>LUCAS</t>
  </si>
  <si>
    <t>MONTERO</t>
  </si>
  <si>
    <t>ROCA</t>
  </si>
  <si>
    <t>CONCEPCION</t>
  </si>
  <si>
    <t>RIVERA</t>
  </si>
  <si>
    <t>BRILLAS</t>
  </si>
  <si>
    <t>PARDO</t>
  </si>
  <si>
    <t>JOSE RAMON</t>
  </si>
  <si>
    <t>CALVO</t>
  </si>
  <si>
    <t>FERNÁNDEZ</t>
  </si>
  <si>
    <t>JULIAN</t>
  </si>
  <si>
    <t>MARIA</t>
  </si>
  <si>
    <t>DOLDAN</t>
  </si>
  <si>
    <t>INSUA</t>
  </si>
  <si>
    <t>GRAÑA</t>
  </si>
  <si>
    <t>ÁLVAREZ</t>
  </si>
  <si>
    <t>INMACULADA</t>
  </si>
  <si>
    <t>OSCAR</t>
  </si>
  <si>
    <t>MARCELINO</t>
  </si>
  <si>
    <t>MARQUEZ</t>
  </si>
  <si>
    <t>SIXTO</t>
  </si>
  <si>
    <t>TABOADA</t>
  </si>
  <si>
    <t>SUAREZ</t>
  </si>
  <si>
    <t>PADIN</t>
  </si>
  <si>
    <t>OUBIÑA</t>
  </si>
  <si>
    <t>MARCOS</t>
  </si>
  <si>
    <t>BELLAS</t>
  </si>
  <si>
    <t>PENABAD</t>
  </si>
  <si>
    <t>HERRERA</t>
  </si>
  <si>
    <t>DE LA VEGA</t>
  </si>
  <si>
    <t>TENREIRO</t>
  </si>
  <si>
    <t>RIVERO</t>
  </si>
  <si>
    <t>ARIAS</t>
  </si>
  <si>
    <t>PEÑA</t>
  </si>
  <si>
    <t>BEATRIZ</t>
  </si>
  <si>
    <t>COSTA</t>
  </si>
  <si>
    <t>VLADIMIR</t>
  </si>
  <si>
    <t>JUAN JOSE</t>
  </si>
  <si>
    <t>LAGO</t>
  </si>
  <si>
    <t>JAVIER</t>
  </si>
  <si>
    <t>PERAL</t>
  </si>
  <si>
    <t>JOSE ANGEL</t>
  </si>
  <si>
    <t>RODRIGO</t>
  </si>
  <si>
    <t>BLAS</t>
  </si>
  <si>
    <t>CEIDE</t>
  </si>
  <si>
    <t>JESÚS</t>
  </si>
  <si>
    <t>CLAUDIO</t>
  </si>
  <si>
    <t>MENDEZ</t>
  </si>
  <si>
    <t>FLORES</t>
  </si>
  <si>
    <t>YOLANDA</t>
  </si>
  <si>
    <t>SILVIA</t>
  </si>
  <si>
    <t>ROMAN</t>
  </si>
  <si>
    <t>GARCÍA</t>
  </si>
  <si>
    <t>ESTHER</t>
  </si>
  <si>
    <t>MIGUELEZ</t>
  </si>
  <si>
    <t>RUBEN</t>
  </si>
  <si>
    <t>ESTEVEZ</t>
  </si>
  <si>
    <t>VEGA</t>
  </si>
  <si>
    <t>DUGO</t>
  </si>
  <si>
    <t>PATON</t>
  </si>
  <si>
    <t>RECUNA</t>
  </si>
  <si>
    <t>CUIÑA</t>
  </si>
  <si>
    <t>ANA MARIA</t>
  </si>
  <si>
    <t>VILLAVERDE</t>
  </si>
  <si>
    <t>DAMIAN</t>
  </si>
  <si>
    <t>CARRILLO</t>
  </si>
  <si>
    <t>ARENAS</t>
  </si>
  <si>
    <t>PREGO</t>
  </si>
  <si>
    <t>LOBATO</t>
  </si>
  <si>
    <t>LUZ</t>
  </si>
  <si>
    <t>ISABEL</t>
  </si>
  <si>
    <t>PEREIRO</t>
  </si>
  <si>
    <t>FRANCO</t>
  </si>
  <si>
    <t>JORGE JUAN</t>
  </si>
  <si>
    <t>DAPORTA</t>
  </si>
  <si>
    <t>QUINTANA</t>
  </si>
  <si>
    <t>CONDE</t>
  </si>
  <si>
    <t>TOBIO</t>
  </si>
  <si>
    <t>FELIPE</t>
  </si>
  <si>
    <t>EVA MARIA</t>
  </si>
  <si>
    <t>COSTAS</t>
  </si>
  <si>
    <t>GREGORIO</t>
  </si>
  <si>
    <t>GABRIEL</t>
  </si>
  <si>
    <t>RAMIRO</t>
  </si>
  <si>
    <t>CORA</t>
  </si>
  <si>
    <t>QIANG</t>
  </si>
  <si>
    <t>ZHAO</t>
  </si>
  <si>
    <t>RODAL</t>
  </si>
  <si>
    <t>PINTOS</t>
  </si>
  <si>
    <t>SANTOS</t>
  </si>
  <si>
    <t>RIVAS</t>
  </si>
  <si>
    <t>LUCIA</t>
  </si>
  <si>
    <t>RIVEIRO</t>
  </si>
  <si>
    <t>ANDRE</t>
  </si>
  <si>
    <t>MOURE</t>
  </si>
  <si>
    <t>DA SILVA</t>
  </si>
  <si>
    <t>DAVID</t>
  </si>
  <si>
    <t>SANMARTIN</t>
  </si>
  <si>
    <t>ROBERTO</t>
  </si>
  <si>
    <t>LAMAS</t>
  </si>
  <si>
    <t>ALLER</t>
  </si>
  <si>
    <t>MARTA</t>
  </si>
  <si>
    <t>PIÑEIRO</t>
  </si>
  <si>
    <t>SEIJIDO</t>
  </si>
  <si>
    <t>AMANDO</t>
  </si>
  <si>
    <t>LOSADA</t>
  </si>
  <si>
    <t>NOGUEIRA</t>
  </si>
  <si>
    <t>DIZ</t>
  </si>
  <si>
    <t>CARBALLO</t>
  </si>
  <si>
    <t>AHMED</t>
  </si>
  <si>
    <t>RODRÍGUEZ</t>
  </si>
  <si>
    <t>MONTENEGRO</t>
  </si>
  <si>
    <t>TEIXEIRA</t>
  </si>
  <si>
    <t>ANXO</t>
  </si>
  <si>
    <t>REQUEJO</t>
  </si>
  <si>
    <t>ANA RITA</t>
  </si>
  <si>
    <t>NIGEL</t>
  </si>
  <si>
    <t>WEBB</t>
  </si>
  <si>
    <t>MOURIÑO</t>
  </si>
  <si>
    <t>CANZOBRE</t>
  </si>
  <si>
    <t>AGUION</t>
  </si>
  <si>
    <t>RODAS</t>
  </si>
  <si>
    <t>SERVIA</t>
  </si>
  <si>
    <t>MANUEL A.</t>
  </si>
  <si>
    <t>ANTÓN</t>
  </si>
  <si>
    <t>CABALO</t>
  </si>
  <si>
    <t>PASTORIZA</t>
  </si>
  <si>
    <t>ELIO</t>
  </si>
  <si>
    <t>BAAMONDE</t>
  </si>
  <si>
    <t>CANEIRO</t>
  </si>
  <si>
    <t>BRANDARIZ</t>
  </si>
  <si>
    <t>LAGE</t>
  </si>
  <si>
    <t>REFOJOS</t>
  </si>
  <si>
    <t>PORTO</t>
  </si>
  <si>
    <t>TEMBRAS</t>
  </si>
  <si>
    <t>PABLO UXIO</t>
  </si>
  <si>
    <t>GRANDIO</t>
  </si>
  <si>
    <t>CAMILO</t>
  </si>
  <si>
    <t>VIQUEIRA</t>
  </si>
  <si>
    <t>DOVAL</t>
  </si>
  <si>
    <t>LOUREDA</t>
  </si>
  <si>
    <t>AQUILINO</t>
  </si>
  <si>
    <t>COUSELO</t>
  </si>
  <si>
    <t>RAMIL</t>
  </si>
  <si>
    <t>ROGELIO</t>
  </si>
  <si>
    <t>JOSÉ LUIS</t>
  </si>
  <si>
    <t>ÁNGEL</t>
  </si>
  <si>
    <t>CERDEIRA</t>
  </si>
  <si>
    <t>RAÚL</t>
  </si>
  <si>
    <t>ADRIÁN</t>
  </si>
  <si>
    <t>GARCELL</t>
  </si>
  <si>
    <t>ABALDE</t>
  </si>
  <si>
    <t>ÓSCAR</t>
  </si>
  <si>
    <t>CHAVES</t>
  </si>
  <si>
    <t>IAGO</t>
  </si>
  <si>
    <t>TEIJEIRO</t>
  </si>
  <si>
    <t>CARLA</t>
  </si>
  <si>
    <t>VIEITES</t>
  </si>
  <si>
    <t>PRATA</t>
  </si>
  <si>
    <t>NEREA</t>
  </si>
  <si>
    <t>ABIODUN</t>
  </si>
  <si>
    <t>ALEXANDRE</t>
  </si>
  <si>
    <t>SALGADO</t>
  </si>
  <si>
    <t>PASTUR</t>
  </si>
  <si>
    <t>GOICOA</t>
  </si>
  <si>
    <t>RAQUEL</t>
  </si>
  <si>
    <t>BREA</t>
  </si>
  <si>
    <t>ADRIAN</t>
  </si>
  <si>
    <t>GONZÁLEZ</t>
  </si>
  <si>
    <t>VEIGA</t>
  </si>
  <si>
    <t>TEJADA</t>
  </si>
  <si>
    <t>MACARENA</t>
  </si>
  <si>
    <t>VECINO</t>
  </si>
  <si>
    <t>LA FUENTE</t>
  </si>
  <si>
    <t>COIRA</t>
  </si>
  <si>
    <t>SOUSA</t>
  </si>
  <si>
    <t>CHAO</t>
  </si>
  <si>
    <t>AGUIAR</t>
  </si>
  <si>
    <t>COUTO</t>
  </si>
  <si>
    <t>REAL</t>
  </si>
  <si>
    <t>ESPANTOSO</t>
  </si>
  <si>
    <t>BAHAMONDE</t>
  </si>
  <si>
    <t>ERIKA</t>
  </si>
  <si>
    <t>QUIROS</t>
  </si>
  <si>
    <t>BASANTA</t>
  </si>
  <si>
    <t>GALVEZ</t>
  </si>
  <si>
    <t>BELEN</t>
  </si>
  <si>
    <t>MARCIAL</t>
  </si>
  <si>
    <t>FARIÑA</t>
  </si>
  <si>
    <t>EDGAR</t>
  </si>
  <si>
    <t>BOUZA</t>
  </si>
  <si>
    <t>HUGO</t>
  </si>
  <si>
    <t>ANDREA</t>
  </si>
  <si>
    <t>CHAVEZ</t>
  </si>
  <si>
    <t>JORGE A.</t>
  </si>
  <si>
    <t>ASIER</t>
  </si>
  <si>
    <t>VIGIL</t>
  </si>
  <si>
    <t>BLANCA</t>
  </si>
  <si>
    <t>ROCIO</t>
  </si>
  <si>
    <t>CECILIA</t>
  </si>
  <si>
    <t>VICTORIA</t>
  </si>
  <si>
    <t>JUDITH</t>
  </si>
  <si>
    <t>BREIXO</t>
  </si>
  <si>
    <t>SUSPES</t>
  </si>
  <si>
    <t>PUGA</t>
  </si>
  <si>
    <t>SANDRA</t>
  </si>
  <si>
    <t>PALOMEQUE</t>
  </si>
  <si>
    <t>QUINTERO</t>
  </si>
  <si>
    <t>BECEIRO</t>
  </si>
  <si>
    <t>MEIZOSO</t>
  </si>
  <si>
    <t>ESTEFANIA</t>
  </si>
  <si>
    <t>ALEIXO</t>
  </si>
  <si>
    <t>SARDIÑA</t>
  </si>
  <si>
    <t>BEGOÑA</t>
  </si>
  <si>
    <t>KEVIN</t>
  </si>
  <si>
    <t>AFONSO</t>
  </si>
  <si>
    <t>IRIA</t>
  </si>
  <si>
    <t>ANTÍA</t>
  </si>
  <si>
    <t>RAMALLO</t>
  </si>
  <si>
    <t>REBOREDO</t>
  </si>
  <si>
    <t>SALGUEIRO</t>
  </si>
  <si>
    <t>NOVOA</t>
  </si>
  <si>
    <t>DENIS</t>
  </si>
  <si>
    <t>AARON</t>
  </si>
  <si>
    <t>VILLARES</t>
  </si>
  <si>
    <t>MARÍA</t>
  </si>
  <si>
    <t>MALLO</t>
  </si>
  <si>
    <t>DIEGUEZ</t>
  </si>
  <si>
    <t>CADILLA</t>
  </si>
  <si>
    <t>MIRIAM</t>
  </si>
  <si>
    <t>YERAY</t>
  </si>
  <si>
    <t>NARANJO</t>
  </si>
  <si>
    <t>CASTELLO</t>
  </si>
  <si>
    <t>GABEIRAS</t>
  </si>
  <si>
    <t>CAZAS</t>
  </si>
  <si>
    <t>TIRADO</t>
  </si>
  <si>
    <t>SOMOZA</t>
  </si>
  <si>
    <t>SABARIS</t>
  </si>
  <si>
    <t>LAPLAÑA</t>
  </si>
  <si>
    <t>ARAUJO</t>
  </si>
  <si>
    <t>IGLESIA</t>
  </si>
  <si>
    <t>ACUÑA</t>
  </si>
  <si>
    <t>CEA</t>
  </si>
  <si>
    <t>HELENA</t>
  </si>
  <si>
    <t>BARCIA</t>
  </si>
  <si>
    <t>CORTIZO</t>
  </si>
  <si>
    <t>EVA</t>
  </si>
  <si>
    <t>BERTA</t>
  </si>
  <si>
    <t>NIGERUK</t>
  </si>
  <si>
    <t>CARRACEDO</t>
  </si>
  <si>
    <t>JUÀN RAMÒN</t>
  </si>
  <si>
    <t>MEJIN</t>
  </si>
  <si>
    <t>MENDES</t>
  </si>
  <si>
    <t>HOLGADO</t>
  </si>
  <si>
    <t>RUBAL</t>
  </si>
  <si>
    <t>OROSA</t>
  </si>
  <si>
    <t>MACEIRA</t>
  </si>
  <si>
    <t>NUNO</t>
  </si>
  <si>
    <t>VEIGUELA</t>
  </si>
  <si>
    <t>COUCE</t>
  </si>
  <si>
    <t>ILLOBRE</t>
  </si>
  <si>
    <t>ABAL</t>
  </si>
  <si>
    <t>VITO</t>
  </si>
  <si>
    <t>MÍGUEZ</t>
  </si>
  <si>
    <t>DACOSTA</t>
  </si>
  <si>
    <t>FOCIÑOS</t>
  </si>
  <si>
    <t>FONTÁN</t>
  </si>
  <si>
    <t>YESSICA</t>
  </si>
  <si>
    <t>SPIRIG</t>
  </si>
  <si>
    <t>JOSÉ ÉNIO</t>
  </si>
  <si>
    <t>CIURCUI</t>
  </si>
  <si>
    <t>TRELLES</t>
  </si>
  <si>
    <t>LOIS XOSÉ</t>
  </si>
  <si>
    <t>ANTÓN XOEL</t>
  </si>
  <si>
    <t>CELINE</t>
  </si>
  <si>
    <t>PADERNE</t>
  </si>
  <si>
    <t>EIRAS</t>
  </si>
  <si>
    <t>ALVARELLOS</t>
  </si>
  <si>
    <t>TOUCEDO</t>
  </si>
  <si>
    <t>CÁRDENAS</t>
  </si>
  <si>
    <t>CEBREIRO</t>
  </si>
  <si>
    <t>MENCÍA</t>
  </si>
  <si>
    <t>MASIDE</t>
  </si>
  <si>
    <t>CAMBADOS TENIS DE MESA</t>
  </si>
  <si>
    <t>CLUB TENIS DE MESA CORUÑA</t>
  </si>
  <si>
    <t>SOCIEDAD LICEO DE NOIA</t>
  </si>
  <si>
    <t>CLUB FERROL TENIS DE MESA</t>
  </si>
  <si>
    <t>ARTEAL TENIS DE MESA</t>
  </si>
  <si>
    <t>CLUB TENIS DE MESA ESPEDREGADA</t>
  </si>
  <si>
    <t>CAMBRE TENIS DE MESA</t>
  </si>
  <si>
    <t>CLUB TENIS DE MESA CEIBE</t>
  </si>
  <si>
    <t>CONXO TENIS DE MESA</t>
  </si>
  <si>
    <t>CLUB DEL MAR DE SAN AMARO</t>
  </si>
  <si>
    <t>CLUB MONTE PORREIRO</t>
  </si>
  <si>
    <t>CINANIA TENIS DE MESA</t>
  </si>
  <si>
    <t>ANORTHOSIS VIMIANZO</t>
  </si>
  <si>
    <t>CLUB REMO MECOS</t>
  </si>
  <si>
    <t>CLUB DEPORTIVO DEZ PORTAS LUGO</t>
  </si>
  <si>
    <t>RIBADUMIA TENIS DE MESA</t>
  </si>
  <si>
    <t>CLUB DEPORTIVO TERRAS DA CHAIRA</t>
  </si>
  <si>
    <t>GRUMICO S.D.</t>
  </si>
  <si>
    <t>CLUB TENIS DE MESA CELANOVA</t>
  </si>
  <si>
    <t>SOCIEDAD DEPORTIVA RIBADEO</t>
  </si>
  <si>
    <t>TDM VILALBA</t>
  </si>
  <si>
    <t>CLUB TENIS DE MESA VIGO</t>
  </si>
  <si>
    <t>Lic. Nº</t>
  </si>
  <si>
    <t>Apelido 1</t>
  </si>
  <si>
    <t>Apelido 2</t>
  </si>
  <si>
    <t>Nome</t>
  </si>
  <si>
    <t>Dni</t>
  </si>
  <si>
    <t>Data Nacemento</t>
  </si>
  <si>
    <t>DELEGADOS</t>
  </si>
  <si>
    <t>OLIVERA</t>
  </si>
  <si>
    <t>ADAN</t>
  </si>
  <si>
    <t>TRIGAS</t>
  </si>
  <si>
    <t>JOSE M.</t>
  </si>
  <si>
    <t>MEDIN</t>
  </si>
  <si>
    <t>NOA</t>
  </si>
  <si>
    <t>MIGUEZ</t>
  </si>
  <si>
    <t>CABANA</t>
  </si>
  <si>
    <t>OVIDIO</t>
  </si>
  <si>
    <t>UXIO</t>
  </si>
  <si>
    <t>LOMBARDERO</t>
  </si>
  <si>
    <t>LEMA</t>
  </si>
  <si>
    <t>PATO</t>
  </si>
  <si>
    <t>NEIRA</t>
  </si>
  <si>
    <t>DOMÍNGUEZ</t>
  </si>
  <si>
    <t>MARIÑA</t>
  </si>
  <si>
    <t>CAROU</t>
  </si>
  <si>
    <t>GERPE</t>
  </si>
  <si>
    <t>PEQUEÑO</t>
  </si>
  <si>
    <t>ROSA Mª</t>
  </si>
  <si>
    <t>PAMPIN</t>
  </si>
  <si>
    <t>MARCELO</t>
  </si>
  <si>
    <t>HORJALES</t>
  </si>
  <si>
    <t>VILAR</t>
  </si>
  <si>
    <t>QUEIRUGA</t>
  </si>
  <si>
    <t>LUACES</t>
  </si>
  <si>
    <t>ALICIA</t>
  </si>
  <si>
    <t>GAGO</t>
  </si>
  <si>
    <t>BOULLOSA</t>
  </si>
  <si>
    <t>GUIMERANS</t>
  </si>
  <si>
    <t>PAZO</t>
  </si>
  <si>
    <t>IAGO ANDRE</t>
  </si>
  <si>
    <t>LOUREIRO</t>
  </si>
  <si>
    <t>MONZON</t>
  </si>
  <si>
    <t>LAMA</t>
  </si>
  <si>
    <t>MAR</t>
  </si>
  <si>
    <t>EUSEBIO</t>
  </si>
  <si>
    <t>CERVIÑO</t>
  </si>
  <si>
    <t>ARABEL</t>
  </si>
  <si>
    <t>TABUYO</t>
  </si>
  <si>
    <t>FRAGA</t>
  </si>
  <si>
    <t>FERRAL</t>
  </si>
  <si>
    <t>FANDIÑO</t>
  </si>
  <si>
    <t>PENEDO</t>
  </si>
  <si>
    <t>PARGA</t>
  </si>
  <si>
    <t>RAÑA</t>
  </si>
  <si>
    <t>COBAS</t>
  </si>
  <si>
    <t>ALFÉREZ</t>
  </si>
  <si>
    <t>GARRES</t>
  </si>
  <si>
    <t>LAVANDEIRA</t>
  </si>
  <si>
    <t>BUSTABAD</t>
  </si>
  <si>
    <t>MOREIRA</t>
  </si>
  <si>
    <t>SALORIO</t>
  </si>
  <si>
    <t>OCAMPO</t>
  </si>
  <si>
    <t>PICOS</t>
  </si>
  <si>
    <t>BONIFACIO</t>
  </si>
  <si>
    <t>QUINTELA</t>
  </si>
  <si>
    <t>ARBOR</t>
  </si>
  <si>
    <t>PORTEIRO</t>
  </si>
  <si>
    <t>ALLO</t>
  </si>
  <si>
    <t>GARROTE</t>
  </si>
  <si>
    <t>32641651M</t>
  </si>
  <si>
    <t>33858701X</t>
  </si>
  <si>
    <t>32719318R</t>
  </si>
  <si>
    <t>78807495L</t>
  </si>
  <si>
    <t>X0000000T</t>
  </si>
  <si>
    <t>35555501P</t>
  </si>
  <si>
    <t>36109145L</t>
  </si>
  <si>
    <t>FRANCISCO ...</t>
  </si>
  <si>
    <t>32679878Y</t>
  </si>
  <si>
    <t>45960162K</t>
  </si>
  <si>
    <t>36174027H</t>
  </si>
  <si>
    <t>28391600D</t>
  </si>
  <si>
    <t>36047385Z</t>
  </si>
  <si>
    <t>36064381J</t>
  </si>
  <si>
    <t>76868285P</t>
  </si>
  <si>
    <t>36158489M</t>
  </si>
  <si>
    <t>77417059W</t>
  </si>
  <si>
    <t>32698574A</t>
  </si>
  <si>
    <t>35235693S</t>
  </si>
  <si>
    <t>34266923M</t>
  </si>
  <si>
    <t>35480380M</t>
  </si>
  <si>
    <t>77463571P</t>
  </si>
  <si>
    <t>54152383X</t>
  </si>
  <si>
    <t>54152382D</t>
  </si>
  <si>
    <t>JUAN CARLO...</t>
  </si>
  <si>
    <t>32682807Z</t>
  </si>
  <si>
    <t>32777790F</t>
  </si>
  <si>
    <t>32649601C</t>
  </si>
  <si>
    <t>JOSE MANUE...</t>
  </si>
  <si>
    <t>33854834F</t>
  </si>
  <si>
    <t>47375543M</t>
  </si>
  <si>
    <t>48112214D</t>
  </si>
  <si>
    <t>78808853C</t>
  </si>
  <si>
    <t>53189257D</t>
  </si>
  <si>
    <t>32714117K</t>
  </si>
  <si>
    <t>25049156V</t>
  </si>
  <si>
    <t>53796467L</t>
  </si>
  <si>
    <t>34285169N</t>
  </si>
  <si>
    <t>33849968V</t>
  </si>
  <si>
    <t>36101126G</t>
  </si>
  <si>
    <t>MIGUEL ANG...</t>
  </si>
  <si>
    <t>35429010V</t>
  </si>
  <si>
    <t>53195707L</t>
  </si>
  <si>
    <t>35445008F</t>
  </si>
  <si>
    <t>15491266F</t>
  </si>
  <si>
    <t>32761933C</t>
  </si>
  <si>
    <t>33329988K</t>
  </si>
  <si>
    <t>33335027T</t>
  </si>
  <si>
    <t>32695139H</t>
  </si>
  <si>
    <t>76572600B</t>
  </si>
  <si>
    <t>32729269Q</t>
  </si>
  <si>
    <t>44081103Q</t>
  </si>
  <si>
    <t>32687108Z</t>
  </si>
  <si>
    <t>32699797F</t>
  </si>
  <si>
    <t>53308145X</t>
  </si>
  <si>
    <t>33276969V</t>
  </si>
  <si>
    <t>71902429J</t>
  </si>
  <si>
    <t>35629371W</t>
  </si>
  <si>
    <t>32658130Q</t>
  </si>
  <si>
    <t>32410655K</t>
  </si>
  <si>
    <t>35487338V</t>
  </si>
  <si>
    <t>36118813G</t>
  </si>
  <si>
    <t>36118814M</t>
  </si>
  <si>
    <t>77407781Q</t>
  </si>
  <si>
    <t>77407782V</t>
  </si>
  <si>
    <t>32584751F</t>
  </si>
  <si>
    <t>32678686X</t>
  </si>
  <si>
    <t>32700373P</t>
  </si>
  <si>
    <t>46093533S</t>
  </si>
  <si>
    <t>50822785F</t>
  </si>
  <si>
    <t>33313979C</t>
  </si>
  <si>
    <t>32726194T</t>
  </si>
  <si>
    <t>32726115J</t>
  </si>
  <si>
    <t>32722797F</t>
  </si>
  <si>
    <t>32822337A</t>
  </si>
  <si>
    <t>47373849J</t>
  </si>
  <si>
    <t>32450257V</t>
  </si>
  <si>
    <t>33252414A</t>
  </si>
  <si>
    <t>77482414Z</t>
  </si>
  <si>
    <t>17464118B</t>
  </si>
  <si>
    <t>77482412N</t>
  </si>
  <si>
    <t>32615934W</t>
  </si>
  <si>
    <t>77419062G</t>
  </si>
  <si>
    <t>77419061A</t>
  </si>
  <si>
    <t>05617926S</t>
  </si>
  <si>
    <t>32411727N</t>
  </si>
  <si>
    <t>34291162W</t>
  </si>
  <si>
    <t>34283454E</t>
  </si>
  <si>
    <t>35448991B</t>
  </si>
  <si>
    <t>44083070M</t>
  </si>
  <si>
    <t>36054679V</t>
  </si>
  <si>
    <t>45908710C</t>
  </si>
  <si>
    <t>32725077X</t>
  </si>
  <si>
    <t>39511368J</t>
  </si>
  <si>
    <t>32426740Y</t>
  </si>
  <si>
    <t>35543975M</t>
  </si>
  <si>
    <t>53174604F</t>
  </si>
  <si>
    <t>35599944S</t>
  </si>
  <si>
    <t>35599943Z</t>
  </si>
  <si>
    <t>35452455W</t>
  </si>
  <si>
    <t>32437180G</t>
  </si>
  <si>
    <t>32665818E</t>
  </si>
  <si>
    <t>47357126B</t>
  </si>
  <si>
    <t>49333054D</t>
  </si>
  <si>
    <t>36016316H</t>
  </si>
  <si>
    <t>27971117N</t>
  </si>
  <si>
    <t>77000632J</t>
  </si>
  <si>
    <t>76984893Y</t>
  </si>
  <si>
    <t>42879101V</t>
  </si>
  <si>
    <t>46093368B</t>
  </si>
  <si>
    <t>35286837F</t>
  </si>
  <si>
    <t>34879585Q</t>
  </si>
  <si>
    <t>77421318Y</t>
  </si>
  <si>
    <t>120598682044...</t>
  </si>
  <si>
    <t>70239302Q</t>
  </si>
  <si>
    <t>32618758C</t>
  </si>
  <si>
    <t>03689505Y</t>
  </si>
  <si>
    <t>50800308R</t>
  </si>
  <si>
    <t>32706005M</t>
  </si>
  <si>
    <t>49062406W</t>
  </si>
  <si>
    <t>39465360M</t>
  </si>
  <si>
    <t>34949043Z</t>
  </si>
  <si>
    <t>34888373H</t>
  </si>
  <si>
    <t>34281744Z</t>
  </si>
  <si>
    <t>76325355Q</t>
  </si>
  <si>
    <t>45874746G</t>
  </si>
  <si>
    <t>76359630K</t>
  </si>
  <si>
    <t>76735504Y</t>
  </si>
  <si>
    <t>43802491A</t>
  </si>
  <si>
    <t>79344885Z</t>
  </si>
  <si>
    <t>79344886S</t>
  </si>
  <si>
    <t>32723745N</t>
  </si>
  <si>
    <t>33545139F</t>
  </si>
  <si>
    <t>47404154G</t>
  </si>
  <si>
    <t>47404155M</t>
  </si>
  <si>
    <t>30448568H</t>
  </si>
  <si>
    <t>15493667Q</t>
  </si>
  <si>
    <t>32823184E</t>
  </si>
  <si>
    <t>32823185T</t>
  </si>
  <si>
    <t>34946800W</t>
  </si>
  <si>
    <t>47371882R</t>
  </si>
  <si>
    <t>32718498D</t>
  </si>
  <si>
    <t>39459950T</t>
  </si>
  <si>
    <t>34264883N</t>
  </si>
  <si>
    <t>32710904M</t>
  </si>
  <si>
    <t>77010431Z</t>
  </si>
  <si>
    <t>77460825E</t>
  </si>
  <si>
    <t>32773056B</t>
  </si>
  <si>
    <t>76363435P</t>
  </si>
  <si>
    <t>52440289J</t>
  </si>
  <si>
    <t>36076439L</t>
  </si>
  <si>
    <t>36042742V</t>
  </si>
  <si>
    <t>39489635S</t>
  </si>
  <si>
    <t>32708145Y</t>
  </si>
  <si>
    <t>34303673R</t>
  </si>
  <si>
    <t>33539257J</t>
  </si>
  <si>
    <t>35572660D</t>
  </si>
  <si>
    <t>34291161R</t>
  </si>
  <si>
    <t>54232380J</t>
  </si>
  <si>
    <t>49333778C</t>
  </si>
  <si>
    <t>32413772X</t>
  </si>
  <si>
    <t>35938982X</t>
  </si>
  <si>
    <t>33350708H</t>
  </si>
  <si>
    <t>33212779C</t>
  </si>
  <si>
    <t>76584814N</t>
  </si>
  <si>
    <t>36029027X</t>
  </si>
  <si>
    <t>35602566S</t>
  </si>
  <si>
    <t>33344665R</t>
  </si>
  <si>
    <t>32714701F</t>
  </si>
  <si>
    <t>33340987A</t>
  </si>
  <si>
    <t>53195681Q</t>
  </si>
  <si>
    <t>33337814G</t>
  </si>
  <si>
    <t>X3030281P</t>
  </si>
  <si>
    <t>36176508S</t>
  </si>
  <si>
    <t>76405333T</t>
  </si>
  <si>
    <t>44454336M</t>
  </si>
  <si>
    <t>78805636T</t>
  </si>
  <si>
    <t>32714192G</t>
  </si>
  <si>
    <t>44832693N</t>
  </si>
  <si>
    <t>34278298H</t>
  </si>
  <si>
    <t>34288171R</t>
  </si>
  <si>
    <t>32406018F</t>
  </si>
  <si>
    <t>07844657R</t>
  </si>
  <si>
    <t>32449389T</t>
  </si>
  <si>
    <t>35311589B</t>
  </si>
  <si>
    <t>46094178Q</t>
  </si>
  <si>
    <t>32726975E</t>
  </si>
  <si>
    <t>45427870H</t>
  </si>
  <si>
    <t>45957494K</t>
  </si>
  <si>
    <t>48453713G</t>
  </si>
  <si>
    <t>76583469R</t>
  </si>
  <si>
    <t>76583470W</t>
  </si>
  <si>
    <t>33703416K</t>
  </si>
  <si>
    <t>34913351H</t>
  </si>
  <si>
    <t>53168010Z</t>
  </si>
  <si>
    <t>44465567N</t>
  </si>
  <si>
    <t>78810309G</t>
  </si>
  <si>
    <t>32394079M</t>
  </si>
  <si>
    <t>77013311L</t>
  </si>
  <si>
    <t>77015170S</t>
  </si>
  <si>
    <t>32642720Q</t>
  </si>
  <si>
    <t>79342282X</t>
  </si>
  <si>
    <t>78733164R</t>
  </si>
  <si>
    <t>39468920T</t>
  </si>
  <si>
    <t>76569919K</t>
  </si>
  <si>
    <t>33351033K</t>
  </si>
  <si>
    <t>36046657E</t>
  </si>
  <si>
    <t>53860325Y</t>
  </si>
  <si>
    <t>76735224W</t>
  </si>
  <si>
    <t>53860324M</t>
  </si>
  <si>
    <t>47438404F</t>
  </si>
  <si>
    <t>32725576A</t>
  </si>
  <si>
    <t>47438405P</t>
  </si>
  <si>
    <t>45961986M</t>
  </si>
  <si>
    <t>35561909E</t>
  </si>
  <si>
    <t>47434711V</t>
  </si>
  <si>
    <t>44836788J</t>
  </si>
  <si>
    <t>77013062T</t>
  </si>
  <si>
    <t>77013061E</t>
  </si>
  <si>
    <t>36154298T</t>
  </si>
  <si>
    <t>36154299R</t>
  </si>
  <si>
    <t>39468337S</t>
  </si>
  <si>
    <t>39468336Z</t>
  </si>
  <si>
    <t>46097920D</t>
  </si>
  <si>
    <t>35486726A</t>
  </si>
  <si>
    <t>D´AGOSTINO</t>
  </si>
  <si>
    <t>14950512Y</t>
  </si>
  <si>
    <t>50794791G</t>
  </si>
  <si>
    <t>33556801P</t>
  </si>
  <si>
    <t>78813143D</t>
  </si>
  <si>
    <t>36078231V</t>
  </si>
  <si>
    <t>34638704Z</t>
  </si>
  <si>
    <t>47376101B</t>
  </si>
  <si>
    <t>36016034N</t>
  </si>
  <si>
    <t>32669198K</t>
  </si>
  <si>
    <t>X5464056S</t>
  </si>
  <si>
    <t>76578626B</t>
  </si>
  <si>
    <t>15493240A</t>
  </si>
  <si>
    <t>32567090X</t>
  </si>
  <si>
    <t>34290525D</t>
  </si>
  <si>
    <t>36102269C</t>
  </si>
  <si>
    <t>36086389X</t>
  </si>
  <si>
    <t>71648467V</t>
  </si>
  <si>
    <t>47401829W</t>
  </si>
  <si>
    <t>04902916Y</t>
  </si>
  <si>
    <t>33556559L</t>
  </si>
  <si>
    <t>34269615Y</t>
  </si>
  <si>
    <t>32728316Y</t>
  </si>
  <si>
    <t>33279936V</t>
  </si>
  <si>
    <t>47401830A</t>
  </si>
  <si>
    <t>49201469F</t>
  </si>
  <si>
    <t>34274794X</t>
  </si>
  <si>
    <t>32444343Z</t>
  </si>
  <si>
    <t>32724886A</t>
  </si>
  <si>
    <t>32417879T</t>
  </si>
  <si>
    <t>35457672K</t>
  </si>
  <si>
    <t>32397881N</t>
  </si>
  <si>
    <t>34283026P</t>
  </si>
  <si>
    <t>32678010R</t>
  </si>
  <si>
    <t>32773298T</t>
  </si>
  <si>
    <t>45961083E</t>
  </si>
  <si>
    <t>35598674X</t>
  </si>
  <si>
    <t>32651193W</t>
  </si>
  <si>
    <t>32726205B</t>
  </si>
  <si>
    <t>32646404C</t>
  </si>
  <si>
    <t>17464376Q</t>
  </si>
  <si>
    <t>32720709N</t>
  </si>
  <si>
    <t>79319548T</t>
  </si>
  <si>
    <t>33348618K</t>
  </si>
  <si>
    <t>34217614P</t>
  </si>
  <si>
    <t>32726214C</t>
  </si>
  <si>
    <t>32707081T</t>
  </si>
  <si>
    <t>45874525J</t>
  </si>
  <si>
    <t>32600227G</t>
  </si>
  <si>
    <t>32707316M</t>
  </si>
  <si>
    <t>PEREZ-IZAG...</t>
  </si>
  <si>
    <t>36941527P</t>
  </si>
  <si>
    <t>32435052S</t>
  </si>
  <si>
    <t>35298861W</t>
  </si>
  <si>
    <t>34278089Q</t>
  </si>
  <si>
    <t>79347214C</t>
  </si>
  <si>
    <t>08841945D</t>
  </si>
  <si>
    <t>32394563Y</t>
  </si>
  <si>
    <t>PABLO MAUR...</t>
  </si>
  <si>
    <t>35440314M</t>
  </si>
  <si>
    <t>05628522P</t>
  </si>
  <si>
    <t>44093228C</t>
  </si>
  <si>
    <t>ALICIA MAR...</t>
  </si>
  <si>
    <t>53300493V</t>
  </si>
  <si>
    <t>MURADÁS</t>
  </si>
  <si>
    <t>35600235F</t>
  </si>
  <si>
    <t>44086238E</t>
  </si>
  <si>
    <t>32649938N</t>
  </si>
  <si>
    <t>46711450Z</t>
  </si>
  <si>
    <t>34282990H</t>
  </si>
  <si>
    <t>34282989V</t>
  </si>
  <si>
    <t>X5064241D</t>
  </si>
  <si>
    <t>47366140D</t>
  </si>
  <si>
    <t>32360124K</t>
  </si>
  <si>
    <t>32671261Z</t>
  </si>
  <si>
    <t>33262970W</t>
  </si>
  <si>
    <t>34281312L</t>
  </si>
  <si>
    <t>32655999R</t>
  </si>
  <si>
    <t>DE CARVAL...</t>
  </si>
  <si>
    <t>DIOGO MIGU...</t>
  </si>
  <si>
    <t>36168099R</t>
  </si>
  <si>
    <t>47361580A</t>
  </si>
  <si>
    <t>53189380V</t>
  </si>
  <si>
    <t>34285993P</t>
  </si>
  <si>
    <t>35581640L</t>
  </si>
  <si>
    <t>32639582Y</t>
  </si>
  <si>
    <t>77012979D</t>
  </si>
  <si>
    <t>33270559R</t>
  </si>
  <si>
    <t>35425477A</t>
  </si>
  <si>
    <t>35491203H</t>
  </si>
  <si>
    <t>76860365T</t>
  </si>
  <si>
    <t>35491204L</t>
  </si>
  <si>
    <t>35478901K</t>
  </si>
  <si>
    <t>MARTIN RAM...</t>
  </si>
  <si>
    <t>35488005V</t>
  </si>
  <si>
    <t>32726074H</t>
  </si>
  <si>
    <t>76820020C</t>
  </si>
  <si>
    <t>34288617X</t>
  </si>
  <si>
    <t>53862183R</t>
  </si>
  <si>
    <t>32449246H</t>
  </si>
  <si>
    <t>35309714E</t>
  </si>
  <si>
    <t>34283452C</t>
  </si>
  <si>
    <t>32775208R</t>
  </si>
  <si>
    <t>77013157A</t>
  </si>
  <si>
    <t>34283451L</t>
  </si>
  <si>
    <t>77013156W</t>
  </si>
  <si>
    <t>35451379F</t>
  </si>
  <si>
    <t>36162528L</t>
  </si>
  <si>
    <t>CLAUDIA MA...</t>
  </si>
  <si>
    <t>53309378R</t>
  </si>
  <si>
    <t>44838696N</t>
  </si>
  <si>
    <t>35600716M</t>
  </si>
  <si>
    <t>34278669K</t>
  </si>
  <si>
    <t>35610356P</t>
  </si>
  <si>
    <t>32418017T</t>
  </si>
  <si>
    <t>35432439L</t>
  </si>
  <si>
    <t>32720305E</t>
  </si>
  <si>
    <t>34961700K</t>
  </si>
  <si>
    <t>33996366C</t>
  </si>
  <si>
    <t>17463129B</t>
  </si>
  <si>
    <t>17463128X</t>
  </si>
  <si>
    <t>36050450C</t>
  </si>
  <si>
    <t>17463188R</t>
  </si>
  <si>
    <t>32643170Y</t>
  </si>
  <si>
    <t>32691926W</t>
  </si>
  <si>
    <t>49203024K</t>
  </si>
  <si>
    <t>44832727T</t>
  </si>
  <si>
    <t>32683040V</t>
  </si>
  <si>
    <t>78794008X</t>
  </si>
  <si>
    <t>39454121J</t>
  </si>
  <si>
    <t>32715035L</t>
  </si>
  <si>
    <t>ANTIA</t>
  </si>
  <si>
    <t>39459227J</t>
  </si>
  <si>
    <t>77480731X</t>
  </si>
  <si>
    <t>36105350L</t>
  </si>
  <si>
    <t>34287966A</t>
  </si>
  <si>
    <t>33833536F</t>
  </si>
  <si>
    <t>32706813P</t>
  </si>
  <si>
    <t>32672881R</t>
  </si>
  <si>
    <t>32829379F</t>
  </si>
  <si>
    <t>76828887D</t>
  </si>
  <si>
    <t>05259820L</t>
  </si>
  <si>
    <t>32334136T</t>
  </si>
  <si>
    <t>45905136B</t>
  </si>
  <si>
    <t>45905135X</t>
  </si>
  <si>
    <t>36975193W</t>
  </si>
  <si>
    <t>35440480X</t>
  </si>
  <si>
    <t>35438292F</t>
  </si>
  <si>
    <t>76334539T</t>
  </si>
  <si>
    <t>35440276J</t>
  </si>
  <si>
    <t>35600349Y</t>
  </si>
  <si>
    <t>35601374L</t>
  </si>
  <si>
    <t>35446786Z</t>
  </si>
  <si>
    <t>LUÍS ENRIQ...</t>
  </si>
  <si>
    <t>35491587B</t>
  </si>
  <si>
    <t>45873538S</t>
  </si>
  <si>
    <t>77484925H</t>
  </si>
  <si>
    <t>32720228Z</t>
  </si>
  <si>
    <t>47352149W</t>
  </si>
  <si>
    <t>76582993P</t>
  </si>
  <si>
    <t>36121584S</t>
  </si>
  <si>
    <t>77014954Y</t>
  </si>
  <si>
    <t>77014955F</t>
  </si>
  <si>
    <t>52440311N</t>
  </si>
  <si>
    <t>46092572C</t>
  </si>
  <si>
    <t>MARÍA TERE...</t>
  </si>
  <si>
    <t>34271330L</t>
  </si>
  <si>
    <t>44465610D</t>
  </si>
  <si>
    <t>32433692N</t>
  </si>
  <si>
    <t>53179481P</t>
  </si>
  <si>
    <t>77463559L</t>
  </si>
  <si>
    <t>DA ENCARNÇ...</t>
  </si>
  <si>
    <t>34275543T</t>
  </si>
  <si>
    <t>ZITA MELIN...</t>
  </si>
  <si>
    <t>34272508R</t>
  </si>
  <si>
    <t>32433113P</t>
  </si>
  <si>
    <t>03927100B</t>
  </si>
  <si>
    <t>76815088X</t>
  </si>
  <si>
    <t>FORTUNATO ...</t>
  </si>
  <si>
    <t>32721659L</t>
  </si>
  <si>
    <t>CARLOS RAM...</t>
  </si>
  <si>
    <t>36082160J</t>
  </si>
  <si>
    <t>53487046V</t>
  </si>
  <si>
    <t>32737653M</t>
  </si>
  <si>
    <t>77022503B</t>
  </si>
  <si>
    <t>34280670K</t>
  </si>
  <si>
    <t>AINE SHILP...</t>
  </si>
  <si>
    <t>36170922H</t>
  </si>
  <si>
    <t>33852226K</t>
  </si>
  <si>
    <t>33271895A</t>
  </si>
  <si>
    <t>77477363T</t>
  </si>
  <si>
    <t>STUZHINSKI...</t>
  </si>
  <si>
    <t>77459173A</t>
  </si>
  <si>
    <t>77459172W</t>
  </si>
  <si>
    <t>53613797S</t>
  </si>
  <si>
    <t>32739562M</t>
  </si>
  <si>
    <t>49206188B</t>
  </si>
  <si>
    <t>77320331N</t>
  </si>
  <si>
    <t>76418393L</t>
  </si>
  <si>
    <t>77415646S</t>
  </si>
  <si>
    <t>46904369D</t>
  </si>
  <si>
    <t>46093867G</t>
  </si>
  <si>
    <t>32693493M</t>
  </si>
  <si>
    <t>77466512M</t>
  </si>
  <si>
    <t>39488366B</t>
  </si>
  <si>
    <t>33272146R</t>
  </si>
  <si>
    <t>78804956X</t>
  </si>
  <si>
    <t>32844279A</t>
  </si>
  <si>
    <t>34284960X</t>
  </si>
  <si>
    <t>47436280E</t>
  </si>
  <si>
    <t>VIZOSO</t>
  </si>
  <si>
    <t>33559303A</t>
  </si>
  <si>
    <t>ROO</t>
  </si>
  <si>
    <t>45953557V</t>
  </si>
  <si>
    <t>35593000V</t>
  </si>
  <si>
    <t>78811473H</t>
  </si>
  <si>
    <t>77414856F</t>
  </si>
  <si>
    <t>34286434N</t>
  </si>
  <si>
    <t>35313939S</t>
  </si>
  <si>
    <t>CASTELEIRO</t>
  </si>
  <si>
    <t>76366224Z</t>
  </si>
  <si>
    <t>32786294R</t>
  </si>
  <si>
    <t>53307921Q</t>
  </si>
  <si>
    <t>52430968F</t>
  </si>
  <si>
    <t>47404509Z</t>
  </si>
  <si>
    <t>76398555F</t>
  </si>
  <si>
    <t>53301289P</t>
  </si>
  <si>
    <t>35458756R</t>
  </si>
  <si>
    <t>32805918Y</t>
  </si>
  <si>
    <t>76571189A</t>
  </si>
  <si>
    <t>35559244W</t>
  </si>
  <si>
    <t>53488137G</t>
  </si>
  <si>
    <t>77477239Z</t>
  </si>
  <si>
    <t>33314066S</t>
  </si>
  <si>
    <t>32690548G</t>
  </si>
  <si>
    <t>53861413J</t>
  </si>
  <si>
    <t>32710929F</t>
  </si>
  <si>
    <t>18419662C</t>
  </si>
  <si>
    <t>35441156L</t>
  </si>
  <si>
    <t>32790778T</t>
  </si>
  <si>
    <t>39486104A</t>
  </si>
  <si>
    <t>32757382T</t>
  </si>
  <si>
    <t>35300153Y</t>
  </si>
  <si>
    <t>36078232H</t>
  </si>
  <si>
    <t>RUBÍN</t>
  </si>
  <si>
    <t>44091144Y</t>
  </si>
  <si>
    <t>53859489K</t>
  </si>
  <si>
    <t>X1449101D</t>
  </si>
  <si>
    <t>MAXIMO ANT...</t>
  </si>
  <si>
    <t>RESUMO</t>
  </si>
  <si>
    <t>CALVAR</t>
  </si>
  <si>
    <t>BASSEM</t>
  </si>
  <si>
    <t>KASBO</t>
  </si>
  <si>
    <t>HAFFAR</t>
  </si>
  <si>
    <t>ACEBO</t>
  </si>
  <si>
    <t>BOUZAMAYOR</t>
  </si>
  <si>
    <t>DURÁN</t>
  </si>
  <si>
    <t>CELSO</t>
  </si>
  <si>
    <t>JACINTO</t>
  </si>
  <si>
    <t>BURGO</t>
  </si>
  <si>
    <t>FERRO</t>
  </si>
  <si>
    <t>DELMO</t>
  </si>
  <si>
    <t>SUANZES</t>
  </si>
  <si>
    <t>DACAL</t>
  </si>
  <si>
    <t>BÁRBARA</t>
  </si>
  <si>
    <t>GUILLAN</t>
  </si>
  <si>
    <t>CAZÁS</t>
  </si>
  <si>
    <t>CANAY</t>
  </si>
  <si>
    <t>CHAPARRO</t>
  </si>
  <si>
    <t>ARÉVANO</t>
  </si>
  <si>
    <t>INÉS</t>
  </si>
  <si>
    <t>BELÉN</t>
  </si>
  <si>
    <t>VIDAURRE</t>
  </si>
  <si>
    <t>CHARRO</t>
  </si>
  <si>
    <t>LAUREANO</t>
  </si>
  <si>
    <t>BAÑOBRE</t>
  </si>
  <si>
    <t>TRASTOY</t>
  </si>
  <si>
    <t>CABARCOS</t>
  </si>
  <si>
    <t>JANEIRO</t>
  </si>
  <si>
    <t>ANA MARÍA</t>
  </si>
  <si>
    <t>ALBERTE</t>
  </si>
  <si>
    <t>BEREIJO</t>
  </si>
  <si>
    <t>VENANCIO</t>
  </si>
  <si>
    <t>ALVITE</t>
  </si>
  <si>
    <t>REBORIDO</t>
  </si>
  <si>
    <t>MOAR</t>
  </si>
  <si>
    <t>BOTANA</t>
  </si>
  <si>
    <t>Mª DIANDRA</t>
  </si>
  <si>
    <t>COBELO</t>
  </si>
  <si>
    <t>DE BURGOS</t>
  </si>
  <si>
    <t>PEDROUZO</t>
  </si>
  <si>
    <t>NAIARA</t>
  </si>
  <si>
    <t>LARRONDO</t>
  </si>
  <si>
    <t>COTOS</t>
  </si>
  <si>
    <t>TORRENTS</t>
  </si>
  <si>
    <t>GUELL</t>
  </si>
  <si>
    <t>BORRAJO</t>
  </si>
  <si>
    <t>CONCHEIRO</t>
  </si>
  <si>
    <t>CORTON</t>
  </si>
  <si>
    <t>NURÍA</t>
  </si>
  <si>
    <t>SANJOSÉ</t>
  </si>
  <si>
    <t>GAMALLO</t>
  </si>
  <si>
    <t>REGO</t>
  </si>
  <si>
    <t>BOO</t>
  </si>
  <si>
    <t>ARINES</t>
  </si>
  <si>
    <t>SAÚL</t>
  </si>
  <si>
    <t>CONIC</t>
  </si>
  <si>
    <t>VILLASENIN</t>
  </si>
  <si>
    <t>COUSO</t>
  </si>
  <si>
    <t>PALTA</t>
  </si>
  <si>
    <t>CELEIRO</t>
  </si>
  <si>
    <t>CENDÁN</t>
  </si>
  <si>
    <t>CHOREN</t>
  </si>
  <si>
    <t>LAWAL</t>
  </si>
  <si>
    <t>GANIU</t>
  </si>
  <si>
    <t>G-100</t>
  </si>
  <si>
    <t>G-101</t>
  </si>
  <si>
    <t>AGRUPACIÓN DEPORTIVA XUVENIL MILAGROSA</t>
  </si>
  <si>
    <t>C.T.M. Milagrosa Élite</t>
  </si>
  <si>
    <t>FEIJOÓ</t>
  </si>
  <si>
    <t>VALIÑAS</t>
  </si>
  <si>
    <t>RUBÉN</t>
  </si>
  <si>
    <t>HEVIA</t>
  </si>
  <si>
    <t>DAVILA</t>
  </si>
  <si>
    <t>PARADA</t>
  </si>
  <si>
    <t>LEIRÓS</t>
  </si>
  <si>
    <t>36161074Z</t>
  </si>
  <si>
    <t>36161077V</t>
  </si>
  <si>
    <t>CARRERA</t>
  </si>
  <si>
    <t>FRANCISCO JAVIER</t>
  </si>
  <si>
    <t>CABANELAS</t>
  </si>
  <si>
    <t>LEOPOLDO</t>
  </si>
  <si>
    <t>CONSTENLA</t>
  </si>
  <si>
    <t>PATIÑO</t>
  </si>
  <si>
    <t>MARTÍN JOSÉ</t>
  </si>
  <si>
    <t>CENDÓN</t>
  </si>
  <si>
    <t>VILCHES</t>
  </si>
  <si>
    <t>MANUEL ENRIQUE</t>
  </si>
  <si>
    <t>35999253K</t>
  </si>
  <si>
    <t>ROBERTO CARLOS</t>
  </si>
  <si>
    <t>ESPINOSA</t>
  </si>
  <si>
    <t>AIRA</t>
  </si>
  <si>
    <t>MIGUEL ÁNGEL</t>
  </si>
  <si>
    <t>33856368T</t>
  </si>
  <si>
    <t>33556052H</t>
  </si>
  <si>
    <t>CORRAL</t>
  </si>
  <si>
    <t>MARCOS JOSÉ</t>
  </si>
  <si>
    <t>XESÚS</t>
  </si>
  <si>
    <t>MASEDA</t>
  </si>
  <si>
    <t>FELPETO</t>
  </si>
  <si>
    <t>C.T.M. Milagrosa Sénior</t>
  </si>
  <si>
    <t>LENCE</t>
  </si>
  <si>
    <t>BARBA</t>
  </si>
  <si>
    <t>LEGIDE</t>
  </si>
  <si>
    <t>JOSÉ RAMÓN</t>
  </si>
  <si>
    <t>FOLGUEIRA</t>
  </si>
  <si>
    <t>ANDRÉS</t>
  </si>
  <si>
    <t>CANCELA</t>
  </si>
  <si>
    <t>BARRIO</t>
  </si>
  <si>
    <t>JAVIER JOSÉ</t>
  </si>
  <si>
    <t>JOSÉ ANTONIO</t>
  </si>
  <si>
    <t>SOILÁN</t>
  </si>
  <si>
    <t>CÉSAR MANUEL</t>
  </si>
  <si>
    <t>ANGELINO</t>
  </si>
  <si>
    <t>DE SOUSA</t>
  </si>
  <si>
    <t>RANGEL</t>
  </si>
  <si>
    <t>VASCO JESÚS</t>
  </si>
  <si>
    <t>COUÑAGO</t>
  </si>
  <si>
    <t>VILLASANTE</t>
  </si>
  <si>
    <t>OCTAVIO MANUEL</t>
  </si>
  <si>
    <t>CARBALLEIRA</t>
  </si>
  <si>
    <t>DE BENITO</t>
  </si>
  <si>
    <t>PENALONGA</t>
  </si>
  <si>
    <t>ARRIBAS</t>
  </si>
  <si>
    <t>GERARDO</t>
  </si>
  <si>
    <t>SANFIZ</t>
  </si>
  <si>
    <t>DARÍO</t>
  </si>
  <si>
    <t>LASÉN</t>
  </si>
  <si>
    <t>ANTONIO F.</t>
  </si>
  <si>
    <t>32597179S</t>
  </si>
  <si>
    <t>DE SANTIAGO</t>
  </si>
  <si>
    <t>RAMÓN</t>
  </si>
  <si>
    <t>Poñer o número de Club</t>
  </si>
  <si>
    <t>Poñer o número de Equipo</t>
  </si>
  <si>
    <t>Non consta.</t>
  </si>
  <si>
    <t>ADESTRADOR</t>
  </si>
  <si>
    <t>ANTONIO D.</t>
  </si>
  <si>
    <t>JOSE A.</t>
  </si>
  <si>
    <t>NºEQUIPO</t>
  </si>
  <si>
    <t>NOME DO EQUIPO</t>
  </si>
  <si>
    <t>Nº EQUIPO</t>
  </si>
  <si>
    <t>3ª DIVISIÓN NACIONAL  MASCULINA - 1ª DIVISIÓN GALEGA - 2ª DIVISIÓN GALEGA - 2ª DIVISIÓN FEMININA</t>
  </si>
  <si>
    <t>Nº Eq.</t>
  </si>
  <si>
    <t>Nome do Equipo</t>
  </si>
  <si>
    <t>SE PODE CONSULTAR O NÚMERO DE CLUB EN LICENZAS</t>
  </si>
  <si>
    <t>DEREITOS DE INSCRICIÓNS DE EQUIPOS</t>
  </si>
  <si>
    <t>Xogadores</t>
  </si>
  <si>
    <t>Adestradores</t>
  </si>
  <si>
    <t>Delegados</t>
  </si>
  <si>
    <t>Dereitos de inscrición dos equipos das ligas galegas</t>
  </si>
  <si>
    <t>CROQUES</t>
  </si>
  <si>
    <t>ARANDA</t>
  </si>
  <si>
    <t>ESPIDO</t>
  </si>
  <si>
    <t>VILLAR</t>
  </si>
  <si>
    <t>DARÍO INOCENCIO</t>
  </si>
  <si>
    <t>49202696S</t>
  </si>
  <si>
    <t>54155665A</t>
  </si>
  <si>
    <t>VIÑAS</t>
  </si>
  <si>
    <t>MONTES DE OCA</t>
  </si>
  <si>
    <t>ISMAEL</t>
  </si>
  <si>
    <t>FARTO</t>
  </si>
  <si>
    <t>MUIÑO</t>
  </si>
  <si>
    <t>48116571L</t>
  </si>
  <si>
    <t>QUINTÁNS</t>
  </si>
  <si>
    <t>JOEL</t>
  </si>
  <si>
    <t>TILVE</t>
  </si>
  <si>
    <t>ÁLVARO</t>
  </si>
  <si>
    <t>EFRÉN</t>
  </si>
  <si>
    <t>ISAHÍ</t>
  </si>
  <si>
    <t>JOSÉ DAVID</t>
  </si>
  <si>
    <t>ABOLLO</t>
  </si>
  <si>
    <t>PIÑÓN</t>
  </si>
  <si>
    <t>CASIMIRO</t>
  </si>
  <si>
    <t>CLUB NARON TENIS DE MESA</t>
  </si>
  <si>
    <t>CLUB OROSO TM</t>
  </si>
  <si>
    <t>CLUB SAN XOAN TENIS DE MESA</t>
  </si>
  <si>
    <t>CIRCULO MERCANTIL DE VIGO</t>
  </si>
  <si>
    <t>ACADEMIA SAN MAMED OURENSE TENIS MESA</t>
  </si>
  <si>
    <t>CLUB TENIS DE MESA CIDADE DE NARON</t>
  </si>
  <si>
    <t>78805872Y</t>
  </si>
  <si>
    <t>LICEO CASINO DE VILLAGARCIA</t>
  </si>
  <si>
    <t>GULDRIS</t>
  </si>
  <si>
    <t>JOSÉ</t>
  </si>
  <si>
    <t>33270702Y</t>
  </si>
  <si>
    <t>AGRUPACION DEPORTIVA VINCIOS</t>
  </si>
  <si>
    <t>CLUB TENIS DE MESA BREOGAN - OLEIROS</t>
  </si>
  <si>
    <t>CASALDERRE...</t>
  </si>
  <si>
    <t>MONTEFERREIROS TENIS MESA</t>
  </si>
  <si>
    <t>ROSALINO</t>
  </si>
  <si>
    <t>33252705H</t>
  </si>
  <si>
    <t>JUAN FERNA...</t>
  </si>
  <si>
    <t>MANEIRO</t>
  </si>
  <si>
    <t>CURRÁS</t>
  </si>
  <si>
    <t>53488369Y</t>
  </si>
  <si>
    <t>MONTERROSO</t>
  </si>
  <si>
    <t>53795286B</t>
  </si>
  <si>
    <t>PAZOS</t>
  </si>
  <si>
    <t>78812638X</t>
  </si>
  <si>
    <t>SUÁREZ</t>
  </si>
  <si>
    <t>53486267C</t>
  </si>
  <si>
    <t>ROMANÍ</t>
  </si>
  <si>
    <t>78807092F</t>
  </si>
  <si>
    <t>PROL</t>
  </si>
  <si>
    <t>79332133G</t>
  </si>
  <si>
    <t>53797298E</t>
  </si>
  <si>
    <t>POUSO</t>
  </si>
  <si>
    <t>53797339V</t>
  </si>
  <si>
    <t>VAL</t>
  </si>
  <si>
    <t>44821259D</t>
  </si>
  <si>
    <t>53485934D</t>
  </si>
  <si>
    <t>33256108V</t>
  </si>
  <si>
    <t>CARLOS MAN...</t>
  </si>
  <si>
    <t>LUIS A.</t>
  </si>
  <si>
    <t>MARIA G.</t>
  </si>
  <si>
    <t>JUAN M.</t>
  </si>
  <si>
    <t>33992959V</t>
  </si>
  <si>
    <t>ANTONIO A.</t>
  </si>
  <si>
    <t>NICOLÁS A.</t>
  </si>
  <si>
    <t>FONSECA</t>
  </si>
  <si>
    <t>76927087E</t>
  </si>
  <si>
    <t>LORENA</t>
  </si>
  <si>
    <t>77544411A</t>
  </si>
  <si>
    <t>77463462Z</t>
  </si>
  <si>
    <t>77422662Q</t>
  </si>
  <si>
    <t>DE OLIVEIRA</t>
  </si>
  <si>
    <t>LEANDRO</t>
  </si>
  <si>
    <t>35608096W</t>
  </si>
  <si>
    <t>JOSÉ V.</t>
  </si>
  <si>
    <t>36005461L</t>
  </si>
  <si>
    <t>SILVIA MARIA</t>
  </si>
  <si>
    <t>47362954C</t>
  </si>
  <si>
    <t>54156342J</t>
  </si>
  <si>
    <t>ZAS</t>
  </si>
  <si>
    <t>54159459W</t>
  </si>
  <si>
    <t>CHRISTOPHER</t>
  </si>
  <si>
    <t>48118531R</t>
  </si>
  <si>
    <t>79342360L</t>
  </si>
  <si>
    <t xml:space="preserve"> 33314873V</t>
  </si>
  <si>
    <t>32842866Q</t>
  </si>
  <si>
    <t>33315181A</t>
  </si>
  <si>
    <t>FEDERACIÓN GALEGA DE TENIS DE MESA</t>
  </si>
  <si>
    <t>XOGADOR</t>
  </si>
  <si>
    <t>TEMPADA 2014-2015</t>
  </si>
  <si>
    <t>VETERANO</t>
  </si>
  <si>
    <t>Data de Nacemento</t>
  </si>
  <si>
    <t>Data de Expedición</t>
  </si>
  <si>
    <t>Categoría</t>
  </si>
  <si>
    <t>Club</t>
  </si>
  <si>
    <t>Número de Licenza</t>
  </si>
  <si>
    <t>SUB 23</t>
  </si>
  <si>
    <t>BENXAMÍN</t>
  </si>
  <si>
    <t>ALEVÍN</t>
  </si>
  <si>
    <t>INFANTIL</t>
  </si>
  <si>
    <t>XUVENIL</t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</si>
  <si>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>.- Ao finalizar pulse sobre o logo da federación na folla resumo e abriralle o seu xestor de correo electrónico automaticamente.</t>
    </r>
  </si>
  <si>
    <t>DELEGADO</t>
  </si>
  <si>
    <r>
      <t>1</t>
    </r>
    <r>
      <rPr>
        <sz val="10"/>
        <rFont val="Arial"/>
        <family val="2"/>
      </rPr>
      <t>.- Escribir o número de "CLUB" en Equipos, Delegados, Adestradores e Xogadores.</t>
    </r>
  </si>
  <si>
    <r>
      <t>2</t>
    </r>
    <r>
      <rPr>
        <sz val="10"/>
        <rFont val="Arial"/>
        <family val="2"/>
      </rPr>
      <t>.- Escribir o número de "EQUIPO" na tramitación de licenzas de xogadores e Dereitos de Inscrición de Equipos.</t>
    </r>
  </si>
  <si>
    <r>
      <t>3</t>
    </r>
    <r>
      <rPr>
        <sz val="10"/>
        <rFont val="Arial"/>
        <family val="2"/>
      </rPr>
      <t>.- As xogadoras que non participen nas ligas nacionais femininas ou competicións nacionais, poden tramitar licenzas galegas de 2ª División Galega, ou 2ª División Feminina.</t>
    </r>
  </si>
  <si>
    <r>
      <t>4</t>
    </r>
    <r>
      <rPr>
        <sz val="10"/>
        <rFont val="Arial"/>
        <family val="2"/>
      </rPr>
      <t>.- Para tramitar as licenzas debe consignar no "número de licenza", o nº de cada xogador, no caso de descoñecelo, pódese consultar no listado de licenzas de xogadores, adestradores e delegados.</t>
    </r>
  </si>
  <si>
    <r>
      <t>5</t>
    </r>
    <r>
      <rPr>
        <sz val="10"/>
        <rFont val="Arial"/>
        <family val="2"/>
      </rPr>
      <t>.- Para saber os números de licenzas de xogadores, delegados, adestradores, números de club ou de equipos, que non figuren nos listados, poñerse en contacto coa FGTM para que llo asigne.</t>
    </r>
  </si>
  <si>
    <r>
      <t>6.-</t>
    </r>
    <r>
      <rPr>
        <sz val="10"/>
        <rFont val="Arial"/>
        <family val="2"/>
      </rPr>
      <t xml:space="preserve"> A FGTM asignaralles un número de licenza, que únicamente será válido para a disputa de competicións convocadas pola propia FGTM</t>
    </r>
  </si>
  <si>
    <r>
      <t>7</t>
    </r>
    <r>
      <rPr>
        <sz val="10"/>
        <rFont val="Arial"/>
        <family val="2"/>
      </rPr>
      <t>.- Na folla "resumo", sairá automáticamente o importe a pagar polo total das licenzas tramitadas polo club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</si>
  <si>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>.- Para imprimir unha licenza soio ten que escribir o número de licenza de cada xogador, delegado ou adestrador, e o resto dos datos cubriránse automaticamente (o delegado e adestrador están ao final da folla).</t>
    </r>
  </si>
  <si>
    <t>Licenzas a descontar seguro deportivo</t>
  </si>
  <si>
    <t>TECLEAR O NÚMERO DE LICENZA A DEREITA DE: Número de licenza</t>
  </si>
  <si>
    <t>Data
Nacemento</t>
  </si>
  <si>
    <t>77549215T</t>
  </si>
  <si>
    <t>LOMBARDÍA</t>
  </si>
  <si>
    <t>JESÚS E.</t>
  </si>
  <si>
    <t>EUGENIO</t>
  </si>
  <si>
    <t>BERGANTIÑOS</t>
  </si>
  <si>
    <t>PERNAS</t>
  </si>
  <si>
    <t>ATILANO</t>
  </si>
  <si>
    <t>FRANCISCO J.</t>
  </si>
  <si>
    <t>QUIRÓS</t>
  </si>
  <si>
    <t>CAYÓN</t>
  </si>
  <si>
    <t>G-102</t>
  </si>
  <si>
    <t>CLUB TENIS DE MESA NÁUTICO DE VIVEIRO</t>
  </si>
  <si>
    <t>CAJADE</t>
  </si>
  <si>
    <t>FRÍAS</t>
  </si>
  <si>
    <t>32795159B</t>
  </si>
  <si>
    <t>JOSE ANTONIO</t>
  </si>
  <si>
    <t>JOAQUÍN</t>
  </si>
  <si>
    <t>CANEDA</t>
  </si>
  <si>
    <t>GONDAR</t>
  </si>
  <si>
    <t>CACABELOS</t>
  </si>
  <si>
    <t>CRISTIAN</t>
  </si>
  <si>
    <t>GOLDAR</t>
  </si>
  <si>
    <t>Oroso TM Panadería Sigüeiro</t>
  </si>
  <si>
    <t>ARNEJO</t>
  </si>
  <si>
    <t>FABIÁN</t>
  </si>
  <si>
    <t>TOMÉ</t>
  </si>
  <si>
    <t>32825196X</t>
  </si>
  <si>
    <t>AGUELLE</t>
  </si>
  <si>
    <t>XOSÉ ANTONIO</t>
  </si>
  <si>
    <t>32446368S</t>
  </si>
  <si>
    <t>76809950R</t>
  </si>
  <si>
    <t>32678380A</t>
  </si>
  <si>
    <t>49672472Q</t>
  </si>
  <si>
    <t>NICOLÁS</t>
  </si>
  <si>
    <t>JUAN JOSÉ</t>
  </si>
  <si>
    <t>CASANOVA</t>
  </si>
  <si>
    <t>33800861S</t>
  </si>
  <si>
    <t>VALCARCEL</t>
  </si>
  <si>
    <t>34277514Q</t>
  </si>
  <si>
    <t>34274815P</t>
  </si>
  <si>
    <t>34244381A</t>
  </si>
  <si>
    <t>33324031K</t>
  </si>
  <si>
    <t>33560543R</t>
  </si>
  <si>
    <t>33560544W</t>
  </si>
  <si>
    <t>34302634C</t>
  </si>
  <si>
    <t>33551428V</t>
  </si>
  <si>
    <t>33325157C</t>
  </si>
  <si>
    <t>TDM Concello de Viveiro - Futures</t>
  </si>
  <si>
    <t>TDM Blanco y Guerra Abogados - Viveiro</t>
  </si>
  <si>
    <t>77544412G</t>
  </si>
  <si>
    <t>77678559S</t>
  </si>
  <si>
    <t>77678698Q</t>
  </si>
  <si>
    <t>GUTIERREZ</t>
  </si>
  <si>
    <t>TERESA</t>
  </si>
  <si>
    <t>77549214E</t>
  </si>
  <si>
    <t>SERTAL</t>
  </si>
  <si>
    <t>ARGIBAY</t>
  </si>
  <si>
    <t>77479670F</t>
  </si>
  <si>
    <t>MONTAOS</t>
  </si>
  <si>
    <t>DIANA</t>
  </si>
  <si>
    <t>PALACIOS</t>
  </si>
  <si>
    <t>JOSE ANDRE...</t>
  </si>
  <si>
    <t>MARIA GLOR...</t>
  </si>
  <si>
    <t>ANTONIO AN...</t>
  </si>
  <si>
    <t>ARON</t>
  </si>
  <si>
    <t>BERMÚDEZ</t>
  </si>
  <si>
    <t>CASALDERREY</t>
  </si>
  <si>
    <t>CAMIÑO</t>
  </si>
  <si>
    <t>CRISTÓBAL</t>
  </si>
  <si>
    <t>44848337Q</t>
  </si>
  <si>
    <t>CORDEIRO</t>
  </si>
  <si>
    <t>39512846L</t>
  </si>
  <si>
    <t>SENIOR</t>
  </si>
  <si>
    <t>BATALLA</t>
  </si>
  <si>
    <t>TRIÁNS</t>
  </si>
  <si>
    <t>SEGADE</t>
  </si>
  <si>
    <t>SANDOMINGO</t>
  </si>
  <si>
    <t>PEREIRAS</t>
  </si>
  <si>
    <t>44834997Q</t>
  </si>
  <si>
    <t>44832612T</t>
  </si>
  <si>
    <t>76404741Y</t>
  </si>
  <si>
    <t>33216898E</t>
  </si>
  <si>
    <t>44838846R</t>
  </si>
  <si>
    <t>SOLLOSO</t>
  </si>
  <si>
    <t>IRIMIA</t>
  </si>
  <si>
    <t>LUDO</t>
  </si>
  <si>
    <t>POLDERS</t>
  </si>
  <si>
    <t>RIOS</t>
  </si>
  <si>
    <t>JOSE MARIA</t>
  </si>
  <si>
    <t>MUIÑA</t>
  </si>
  <si>
    <t>FRANCISCO JOSE</t>
  </si>
  <si>
    <t>ISASTI</t>
  </si>
  <si>
    <t>MAIZA</t>
  </si>
  <si>
    <t>PATXI XABIER</t>
  </si>
  <si>
    <t>LODOS</t>
  </si>
  <si>
    <t>TELLA</t>
  </si>
  <si>
    <t>FAGÍN</t>
  </si>
  <si>
    <t>44843116Q</t>
  </si>
  <si>
    <t>X2963333J</t>
  </si>
  <si>
    <t>54151585V</t>
  </si>
  <si>
    <t>58000442P</t>
  </si>
  <si>
    <t>58002386C</t>
  </si>
  <si>
    <t>79345026V</t>
  </si>
  <si>
    <t>79346806A</t>
  </si>
  <si>
    <t>PORTOS</t>
  </si>
  <si>
    <t>77597155P</t>
  </si>
  <si>
    <t>76572597P</t>
  </si>
  <si>
    <t>45434715D</t>
  </si>
  <si>
    <t>X0793662R</t>
  </si>
  <si>
    <t>76565355B</t>
  </si>
  <si>
    <t>77592687W</t>
  </si>
  <si>
    <t>GULÍN</t>
  </si>
  <si>
    <t>CORDERO</t>
  </si>
  <si>
    <t>76361045X</t>
  </si>
  <si>
    <t>34882575Q</t>
  </si>
  <si>
    <t>33851993H</t>
  </si>
  <si>
    <t>76564671V</t>
  </si>
  <si>
    <t>77594176-L</t>
  </si>
  <si>
    <t>34637131-M</t>
  </si>
  <si>
    <t>36150322A</t>
  </si>
  <si>
    <t>36138155A</t>
  </si>
  <si>
    <t>53198353C</t>
  </si>
  <si>
    <t>39489654B</t>
  </si>
  <si>
    <t>54232821V</t>
  </si>
  <si>
    <t>ROCHA</t>
  </si>
  <si>
    <t>CABRAL</t>
  </si>
  <si>
    <t>77914292B</t>
  </si>
  <si>
    <t>PAZÓ</t>
  </si>
  <si>
    <t>YOEL</t>
  </si>
  <si>
    <t>77546217S</t>
  </si>
  <si>
    <t>53860225K</t>
  </si>
  <si>
    <t>ANDRADE</t>
  </si>
  <si>
    <t>33291731J</t>
  </si>
  <si>
    <t>AÑÓN</t>
  </si>
  <si>
    <t>JOSÉ ALEJANDRO</t>
  </si>
  <si>
    <t>33289437L</t>
  </si>
  <si>
    <t>33295707X</t>
  </si>
  <si>
    <t>PLÁCIDO</t>
  </si>
  <si>
    <t>33295543F</t>
  </si>
  <si>
    <t>MAYO</t>
  </si>
  <si>
    <t>33200477T</t>
  </si>
  <si>
    <t>76869385G</t>
  </si>
  <si>
    <t>SERAFÍN</t>
  </si>
  <si>
    <t>35441828R</t>
  </si>
  <si>
    <t>BENITO</t>
  </si>
  <si>
    <t>35454376Z</t>
  </si>
  <si>
    <t>MONTÁNS</t>
  </si>
  <si>
    <t>76866636S</t>
  </si>
  <si>
    <t>35460888Q</t>
  </si>
  <si>
    <t>CREO</t>
  </si>
  <si>
    <t>33311818K</t>
  </si>
  <si>
    <t>ARES</t>
  </si>
  <si>
    <t>33323565S</t>
  </si>
  <si>
    <t>CESÁREO</t>
  </si>
  <si>
    <t>PUENTE</t>
  </si>
  <si>
    <t>SOTO</t>
  </si>
  <si>
    <t>SOAGE</t>
  </si>
  <si>
    <t>BACELAR</t>
  </si>
  <si>
    <t>33290078Q</t>
  </si>
  <si>
    <t>CTM ESPEDREGADA</t>
  </si>
  <si>
    <t>DE LA TORRE</t>
  </si>
  <si>
    <t>RÍOS</t>
  </si>
  <si>
    <t>JOSÉ M.</t>
  </si>
  <si>
    <t>33267147R</t>
  </si>
  <si>
    <t>SANDE</t>
  </si>
  <si>
    <t>44835869Z</t>
  </si>
  <si>
    <t>33282345B</t>
  </si>
  <si>
    <t>76816711T</t>
  </si>
  <si>
    <t>IRUNE</t>
  </si>
  <si>
    <t>45909760N</t>
  </si>
  <si>
    <t>PALLARÉS</t>
  </si>
  <si>
    <t>ICÍA</t>
  </si>
  <si>
    <t>46290491R</t>
  </si>
  <si>
    <t>RADULESCU</t>
  </si>
  <si>
    <t>DAN</t>
  </si>
  <si>
    <t>X2429990V</t>
  </si>
  <si>
    <t>FIUZA</t>
  </si>
  <si>
    <t>BOADO</t>
  </si>
  <si>
    <t>49333431H</t>
  </si>
  <si>
    <t>NORES</t>
  </si>
  <si>
    <t>36066934J</t>
  </si>
  <si>
    <t>35277770W</t>
  </si>
  <si>
    <t>LAO</t>
  </si>
  <si>
    <t>76804186X</t>
  </si>
  <si>
    <t>SOLIÑO</t>
  </si>
  <si>
    <t>52495005N</t>
  </si>
  <si>
    <t>73241680C</t>
  </si>
  <si>
    <t>BROULLÓN</t>
  </si>
  <si>
    <t>NÚÑEZ</t>
  </si>
  <si>
    <t>35278485G</t>
  </si>
  <si>
    <t>JOSÉ LISARDO</t>
  </si>
  <si>
    <t>35982305R</t>
  </si>
  <si>
    <t>53860862Z</t>
  </si>
  <si>
    <t>36091144G</t>
  </si>
  <si>
    <t>JUAN Mª</t>
  </si>
  <si>
    <t>CTM VIGO</t>
  </si>
  <si>
    <t>39512826E</t>
  </si>
  <si>
    <t>39512827T</t>
  </si>
  <si>
    <t>GANDÓN</t>
  </si>
  <si>
    <t>2115663F</t>
  </si>
  <si>
    <t>53862634S</t>
  </si>
  <si>
    <t>53864690R</t>
  </si>
  <si>
    <t>34881182A</t>
  </si>
  <si>
    <t>33335806C</t>
  </si>
  <si>
    <t>DE LA FUENTE</t>
  </si>
  <si>
    <t>ROMAY</t>
  </si>
  <si>
    <t>AMARELLE</t>
  </si>
  <si>
    <t>78806708Z</t>
  </si>
  <si>
    <t>MANUEL ESTEBAN</t>
  </si>
  <si>
    <t>76328332A</t>
  </si>
  <si>
    <t>LOFFMAN</t>
  </si>
  <si>
    <t>CRISTOPHER ROY</t>
  </si>
  <si>
    <t>33226247X</t>
  </si>
  <si>
    <t>LABANDEIRA</t>
  </si>
  <si>
    <t>78810525J</t>
  </si>
  <si>
    <t>BOUZAS</t>
  </si>
  <si>
    <t>32769375X</t>
  </si>
  <si>
    <t>ESPASANDÍN</t>
  </si>
  <si>
    <t>JESÚS MANUEL</t>
  </si>
  <si>
    <t>34892208N</t>
  </si>
  <si>
    <t>NETO</t>
  </si>
  <si>
    <t>DOMÍNGUES</t>
  </si>
  <si>
    <t>ÁNGELA</t>
  </si>
  <si>
    <t>48118309D</t>
  </si>
  <si>
    <t>CERNADAS</t>
  </si>
  <si>
    <t>DIEGO EDUARDO</t>
  </si>
  <si>
    <t>78813053B</t>
  </si>
  <si>
    <t>CARMEN GLORIA</t>
  </si>
  <si>
    <t>78813052X</t>
  </si>
  <si>
    <t>78809736Y</t>
  </si>
  <si>
    <t>LAURA MANUELA</t>
  </si>
  <si>
    <t>MONTES</t>
  </si>
  <si>
    <t>49333163A</t>
  </si>
  <si>
    <t>76367722V</t>
  </si>
  <si>
    <t>49684488A</t>
  </si>
  <si>
    <t>COUSILLAS</t>
  </si>
  <si>
    <t>32755439N</t>
  </si>
  <si>
    <t>47402588W</t>
  </si>
  <si>
    <t>47434712H</t>
  </si>
  <si>
    <t>47434710Q</t>
  </si>
  <si>
    <t>54150525S</t>
  </si>
  <si>
    <t>JACOBO</t>
  </si>
  <si>
    <t>47468756W</t>
  </si>
  <si>
    <t>UZAL</t>
  </si>
  <si>
    <t>32826669B</t>
  </si>
  <si>
    <t>ABOY</t>
  </si>
  <si>
    <t>46911347H</t>
  </si>
  <si>
    <t>32812156B</t>
  </si>
  <si>
    <t>MANCHÓN</t>
  </si>
  <si>
    <t>MAUME</t>
  </si>
  <si>
    <t>EVELYNE</t>
  </si>
  <si>
    <t>47368935K</t>
  </si>
  <si>
    <t>JOSÉ GONZALO</t>
  </si>
  <si>
    <t>32404905K</t>
  </si>
  <si>
    <t>JULIÁN</t>
  </si>
  <si>
    <t>49472340F</t>
  </si>
  <si>
    <t>Mª DEL CARMEM</t>
  </si>
  <si>
    <t>52080908F</t>
  </si>
  <si>
    <t>ROSARIO</t>
  </si>
  <si>
    <t>32750622W</t>
  </si>
  <si>
    <t>LEAL</t>
  </si>
  <si>
    <t>PESUDO</t>
  </si>
  <si>
    <t>53377174Q</t>
  </si>
  <si>
    <t>32711786J</t>
  </si>
  <si>
    <t>TOSCANO</t>
  </si>
  <si>
    <t>45909174W</t>
  </si>
  <si>
    <t>MOSTERIO</t>
  </si>
  <si>
    <t>PÁJARO</t>
  </si>
  <si>
    <t>ADRIÁN RAMÓN</t>
  </si>
  <si>
    <t>45909530N</t>
  </si>
  <si>
    <t>32797822Y</t>
  </si>
  <si>
    <t>33327411L</t>
  </si>
  <si>
    <t>33548543F</t>
  </si>
  <si>
    <t>JUAN CARLOS</t>
  </si>
  <si>
    <t>33333298L</t>
  </si>
  <si>
    <t>ANEIROS</t>
  </si>
  <si>
    <t>TEMBRÁS</t>
  </si>
  <si>
    <t>FERNANDO ALONSO</t>
  </si>
  <si>
    <t>32425668S</t>
  </si>
  <si>
    <t>2ª DIVISIÓN FEMININA</t>
  </si>
  <si>
    <t>JESÚS VÍCTOR</t>
  </si>
  <si>
    <t>65357158J</t>
  </si>
  <si>
    <t>32694915R</t>
  </si>
  <si>
    <t>32725279M</t>
  </si>
  <si>
    <t>GÁNDARA</t>
  </si>
  <si>
    <t>ROBERTO C.</t>
  </si>
  <si>
    <t>SIMÓN</t>
  </si>
  <si>
    <t>ILDEFONSO</t>
  </si>
  <si>
    <t>36014994F</t>
  </si>
  <si>
    <t>36116403D</t>
  </si>
  <si>
    <t>36055451F</t>
  </si>
  <si>
    <t>36108227K</t>
  </si>
  <si>
    <t>FANEGO</t>
  </si>
  <si>
    <t>ORSINIO JOSÉ</t>
  </si>
  <si>
    <t>33557761W</t>
  </si>
  <si>
    <t>ESTÉVEZ</t>
  </si>
  <si>
    <t>SABELA</t>
  </si>
  <si>
    <t>33559990T</t>
  </si>
  <si>
    <t>CORNEA</t>
  </si>
  <si>
    <t>MARIANA NARCISA</t>
  </si>
  <si>
    <t>Y0222299H</t>
  </si>
  <si>
    <t>NICOLÁS AARÓN</t>
  </si>
  <si>
    <t>34289699B</t>
  </si>
  <si>
    <t>34277021Y</t>
  </si>
  <si>
    <t>34305399W</t>
  </si>
  <si>
    <t>34277022F</t>
  </si>
  <si>
    <t>PATRICIA</t>
  </si>
  <si>
    <t>DOS ANJOS</t>
  </si>
  <si>
    <t>LÁZARO</t>
  </si>
  <si>
    <t>Y3012394Y</t>
  </si>
  <si>
    <t>BARGOS</t>
  </si>
  <si>
    <t>34281209P</t>
  </si>
  <si>
    <t>ROSADO</t>
  </si>
  <si>
    <t>33554581L</t>
  </si>
  <si>
    <t>RUÍZ</t>
  </si>
  <si>
    <t>LOIDA</t>
  </si>
  <si>
    <t>44449311V</t>
  </si>
  <si>
    <t>ROBLES</t>
  </si>
  <si>
    <t>PACHO</t>
  </si>
  <si>
    <t>ZAIDA</t>
  </si>
  <si>
    <t>33342013V</t>
  </si>
  <si>
    <t>CARRICOBA</t>
  </si>
  <si>
    <t>MUÑOA</t>
  </si>
  <si>
    <t>XABIER</t>
  </si>
  <si>
    <t>34279326B</t>
  </si>
  <si>
    <t>COUCHEIRO</t>
  </si>
  <si>
    <t>SEPÚLVEDA</t>
  </si>
  <si>
    <t>CLUBE DEPORTIVO DEZ PORTAS LUGO T.M.</t>
  </si>
  <si>
    <t>34302208P</t>
  </si>
  <si>
    <t>34305950R</t>
  </si>
  <si>
    <t>34289434E</t>
  </si>
  <si>
    <t>RAIMÓNDEZ</t>
  </si>
  <si>
    <t>JOSÉ MIGUEL</t>
  </si>
  <si>
    <t>33831309B</t>
  </si>
  <si>
    <t>AROA</t>
  </si>
  <si>
    <t>34305947K</t>
  </si>
  <si>
    <t>AINHOA</t>
  </si>
  <si>
    <t>33537074S</t>
  </si>
  <si>
    <t>33555821V</t>
  </si>
  <si>
    <t>BALBAS</t>
  </si>
  <si>
    <t>34292398L</t>
  </si>
  <si>
    <t>JUAN EDUARDO</t>
  </si>
  <si>
    <t>33332665T</t>
  </si>
  <si>
    <t>76574119N</t>
  </si>
  <si>
    <t>ELOI</t>
  </si>
  <si>
    <t>33832416Z</t>
  </si>
  <si>
    <t>CAPÓN</t>
  </si>
  <si>
    <t>33844409R</t>
  </si>
  <si>
    <t>SOLIAN</t>
  </si>
  <si>
    <t>33834620X</t>
  </si>
  <si>
    <t>33852268V</t>
  </si>
  <si>
    <t>REVILLA</t>
  </si>
  <si>
    <t>VILLEGAS</t>
  </si>
  <si>
    <t>CONCHA</t>
  </si>
  <si>
    <t>12244900E</t>
  </si>
  <si>
    <t>SANCOSMED</t>
  </si>
  <si>
    <t>33559479H</t>
  </si>
  <si>
    <t>DOSÍO</t>
  </si>
  <si>
    <t>LUIS MIGUEL</t>
  </si>
  <si>
    <t>33349084G</t>
  </si>
  <si>
    <t>46832032F</t>
  </si>
  <si>
    <t>CTM MILAGROSA-FERROL</t>
  </si>
  <si>
    <t>EDGAR M.</t>
  </si>
  <si>
    <t>ANSEDE</t>
  </si>
  <si>
    <t>MORENO</t>
  </si>
  <si>
    <t>ERIK</t>
  </si>
  <si>
    <t>FRANCISCO ANTONIO</t>
  </si>
  <si>
    <t>CHRISTIAN</t>
  </si>
  <si>
    <t>CARREIRA</t>
  </si>
  <si>
    <t>BELINDA</t>
  </si>
  <si>
    <t>Mª REYES</t>
  </si>
  <si>
    <t>DONO</t>
  </si>
  <si>
    <t>ALEJANDRINO</t>
  </si>
  <si>
    <t>QUIÑOA</t>
  </si>
  <si>
    <t>TOJO</t>
  </si>
  <si>
    <t>LÓPEZ LORIENTE</t>
  </si>
  <si>
    <t>CTM Milagrosa-Ferrol</t>
  </si>
  <si>
    <t>C.T.M. Milagrosa Promesas</t>
  </si>
  <si>
    <t>TÚÑEZ</t>
  </si>
  <si>
    <t>DE LA BARRERA</t>
  </si>
  <si>
    <t>CTM LALÍN</t>
  </si>
  <si>
    <t>MOA</t>
  </si>
  <si>
    <t>77421973V</t>
  </si>
  <si>
    <t>35317317N</t>
  </si>
  <si>
    <t>ANTONIO ADRIÁN</t>
  </si>
  <si>
    <t>34960433L</t>
  </si>
  <si>
    <t>TELMO</t>
  </si>
  <si>
    <t>BREOGÁN</t>
  </si>
  <si>
    <t>44092614G</t>
  </si>
  <si>
    <t>FIDALGO</t>
  </si>
  <si>
    <t>76825926S</t>
  </si>
  <si>
    <t>ALBERTO JOSÉ</t>
  </si>
  <si>
    <t>44092675L</t>
  </si>
  <si>
    <t>WEBER</t>
  </si>
  <si>
    <t>Y0754306N</t>
  </si>
  <si>
    <t>ATLÉTICO SAN ANTONIO</t>
  </si>
  <si>
    <t>EVARISTO M.</t>
  </si>
  <si>
    <t>MANUEL JOAQUÍN</t>
  </si>
  <si>
    <t>MIGUEL ANG.</t>
  </si>
  <si>
    <t>MARTIN RAMIRO</t>
  </si>
  <si>
    <t>MANUEL ANGEL</t>
  </si>
  <si>
    <t>BELENDA</t>
  </si>
  <si>
    <t>HELIOS BEMBRIVE</t>
  </si>
  <si>
    <t>BASTOS</t>
  </si>
  <si>
    <t>MORÁGUEZ</t>
  </si>
  <si>
    <t>DIÉGUEZ</t>
  </si>
  <si>
    <t>JOSÉ ADRIÁN</t>
  </si>
  <si>
    <t>JOSE MANUEl</t>
  </si>
  <si>
    <t>MARIA ISABEL</t>
  </si>
  <si>
    <t>JUAN FERNANDO</t>
  </si>
  <si>
    <t>SALETA GUADALUPE</t>
  </si>
  <si>
    <t>DIOGO MIGUEL</t>
  </si>
  <si>
    <t>AFER FORMACIÓN DE RÁBADE</t>
  </si>
  <si>
    <t>JOSE MANUEL</t>
  </si>
  <si>
    <t>39465295D</t>
  </si>
  <si>
    <t>CINANIA</t>
  </si>
  <si>
    <t>XABIER XOA...</t>
  </si>
  <si>
    <t>SEPULVEDA</t>
  </si>
  <si>
    <t>FOLLANA</t>
  </si>
  <si>
    <t>MARIA FERN...</t>
  </si>
  <si>
    <t>76573375G</t>
  </si>
  <si>
    <t>DEZ PORTAS</t>
  </si>
  <si>
    <t>CLUB FERROL</t>
  </si>
  <si>
    <t>REBECA</t>
  </si>
  <si>
    <t>32797767C</t>
  </si>
  <si>
    <t>CLUB DEL MAR</t>
  </si>
  <si>
    <t>HÍPICA</t>
  </si>
  <si>
    <t>33233048A</t>
  </si>
  <si>
    <t>CONXO</t>
  </si>
  <si>
    <t>PONTIGO</t>
  </si>
  <si>
    <t>32611117S</t>
  </si>
  <si>
    <t>ESTEIRO</t>
  </si>
  <si>
    <t>32662957J</t>
  </si>
  <si>
    <t>GLORIA</t>
  </si>
  <si>
    <t>BREOGÁN OLEIROS</t>
  </si>
  <si>
    <t>34889222Q</t>
  </si>
  <si>
    <t>MAGALHAES</t>
  </si>
  <si>
    <t>47360063G</t>
  </si>
  <si>
    <t>26264152S</t>
  </si>
  <si>
    <t>CIBANTOS</t>
  </si>
  <si>
    <t>SALAS</t>
  </si>
  <si>
    <t>ANTONIO MA...</t>
  </si>
  <si>
    <t>24198534G</t>
  </si>
  <si>
    <t>PÁEZ</t>
  </si>
  <si>
    <t>23018718L</t>
  </si>
  <si>
    <t>HERNANDEZ</t>
  </si>
  <si>
    <t>VAN GEFFEN</t>
  </si>
  <si>
    <t>43296573Q</t>
  </si>
  <si>
    <t>ISIAKA</t>
  </si>
  <si>
    <t>ADEBOWALE</t>
  </si>
  <si>
    <t>WAHAB</t>
  </si>
  <si>
    <t>SAN XOAN</t>
  </si>
  <si>
    <t>PAULINO</t>
  </si>
  <si>
    <t>SASHA MEG</t>
  </si>
  <si>
    <t>32714606G</t>
  </si>
  <si>
    <t>SALZANO</t>
  </si>
  <si>
    <t>ARCOS</t>
  </si>
  <si>
    <t>MARTOS</t>
  </si>
  <si>
    <t>LYDIA</t>
  </si>
  <si>
    <t>74919146G</t>
  </si>
  <si>
    <t>IAMANDI</t>
  </si>
  <si>
    <t>ROXANA MIH...</t>
  </si>
  <si>
    <t>ARTEAL</t>
  </si>
  <si>
    <t>SANCHO</t>
  </si>
  <si>
    <t>LIBRE</t>
  </si>
  <si>
    <t>53237793S</t>
  </si>
  <si>
    <t>VALVERDE</t>
  </si>
  <si>
    <t>76424059G</t>
  </si>
  <si>
    <t>32382081J</t>
  </si>
  <si>
    <t>CORUÑA</t>
  </si>
  <si>
    <t>PATXI XABI...</t>
  </si>
  <si>
    <t>15984801P</t>
  </si>
  <si>
    <t>RIBADEO</t>
  </si>
  <si>
    <t>34276128X</t>
  </si>
  <si>
    <t>CEIBE</t>
  </si>
  <si>
    <t>34602962Z</t>
  </si>
  <si>
    <t>ACADEMIA SAN MAMED</t>
  </si>
  <si>
    <t>DE OLIVEIR...</t>
  </si>
  <si>
    <t>77463789L</t>
  </si>
  <si>
    <t>SOLLA</t>
  </si>
  <si>
    <t>MONTE PORREIRO</t>
  </si>
  <si>
    <t>ARASWILLI</t>
  </si>
  <si>
    <t>SANTOSH</t>
  </si>
  <si>
    <t>Y3620873C</t>
  </si>
  <si>
    <t>35602683V</t>
  </si>
  <si>
    <t>SERTO</t>
  </si>
  <si>
    <t>35452401V</t>
  </si>
  <si>
    <t>ZUÑIGA</t>
  </si>
  <si>
    <t>76423830M</t>
  </si>
  <si>
    <t>CAMBADOS</t>
  </si>
  <si>
    <t>35460887Q</t>
  </si>
  <si>
    <t>SERAFIN</t>
  </si>
  <si>
    <t>SALNES</t>
  </si>
  <si>
    <t>MERCANTIL VIGO</t>
  </si>
  <si>
    <t>LICEO VILAGARCIA</t>
  </si>
  <si>
    <t>RIBAS</t>
  </si>
  <si>
    <t>36052770V</t>
  </si>
  <si>
    <t>ARACELI</t>
  </si>
  <si>
    <t>21118405N</t>
  </si>
  <si>
    <t>36164852C</t>
  </si>
  <si>
    <t>VINCIOS</t>
  </si>
  <si>
    <t>ALEX</t>
  </si>
  <si>
    <t>35608369E</t>
  </si>
  <si>
    <t>NOEMI</t>
  </si>
  <si>
    <t>35608370T</t>
  </si>
  <si>
    <t>CANZANI</t>
  </si>
  <si>
    <t>39469400C</t>
  </si>
  <si>
    <t>VAZ</t>
  </si>
  <si>
    <t>DE JESUS</t>
  </si>
  <si>
    <t>CÉLIA DA C...</t>
  </si>
  <si>
    <t>PUIME</t>
  </si>
  <si>
    <t>CARIDE</t>
  </si>
  <si>
    <t>53192959P</t>
  </si>
  <si>
    <t>HELIOS</t>
  </si>
  <si>
    <t>Cinania TM - Frigoríficos do Morrazo</t>
  </si>
  <si>
    <t>Cinania - Agarimo Regalos</t>
  </si>
  <si>
    <t>Cinania Frigoríficos Morrazo</t>
  </si>
  <si>
    <t>46.094.177-S</t>
  </si>
  <si>
    <t>LIÑARES</t>
  </si>
  <si>
    <t>44835.895-V</t>
  </si>
  <si>
    <t>OLALLA</t>
  </si>
  <si>
    <t>QUEIJO</t>
  </si>
  <si>
    <t>44.835.778-S </t>
  </si>
  <si>
    <t>LUGRÍS</t>
  </si>
  <si>
    <t>49676356J</t>
  </si>
  <si>
    <t>76858544L</t>
  </si>
  <si>
    <t>35446061W</t>
  </si>
  <si>
    <t>76871934T</t>
  </si>
  <si>
    <t>TRIÑANES</t>
  </si>
  <si>
    <t>76863385F</t>
  </si>
  <si>
    <t>35457572J</t>
  </si>
  <si>
    <t>76871294G</t>
  </si>
  <si>
    <t>TORREIRA</t>
  </si>
  <si>
    <t>ANTELO</t>
  </si>
  <si>
    <t>46093308C</t>
  </si>
  <si>
    <t>49403499M</t>
  </si>
  <si>
    <t>47358105R</t>
  </si>
  <si>
    <t>BILBAO</t>
  </si>
  <si>
    <t>49.675.249-X</t>
  </si>
  <si>
    <t>NARDIZ</t>
  </si>
  <si>
    <t>SOFÍA</t>
  </si>
  <si>
    <t>Club del Mar</t>
  </si>
  <si>
    <t>DE CARVALHO</t>
  </si>
  <si>
    <t>ANTONIO LUIS</t>
  </si>
  <si>
    <t>TENIS DE MESA TUY</t>
  </si>
  <si>
    <t>CALO</t>
  </si>
  <si>
    <t>45958309P</t>
  </si>
  <si>
    <t>CTM VILALBA</t>
  </si>
  <si>
    <t>CEREVELO</t>
  </si>
  <si>
    <t>33324985D</t>
  </si>
  <si>
    <t>20628852Z</t>
  </si>
  <si>
    <t>20629882D</t>
  </si>
  <si>
    <t>CASTAÑO</t>
  </si>
  <si>
    <t>ANTONIO FCO.</t>
  </si>
  <si>
    <t>45862819K</t>
  </si>
  <si>
    <t>ADÁN</t>
  </si>
  <si>
    <t>53795702J</t>
  </si>
  <si>
    <t>ANTÓN ALEXANDRE</t>
  </si>
  <si>
    <t>36155791K</t>
  </si>
  <si>
    <t>FILGUEIRA</t>
  </si>
  <si>
    <t>CAROLINA</t>
  </si>
  <si>
    <t>49671143K</t>
  </si>
  <si>
    <t>SILVEIRA</t>
  </si>
  <si>
    <t>46848503X</t>
  </si>
  <si>
    <t>JOSÉ A.</t>
  </si>
  <si>
    <t>CHAS</t>
  </si>
  <si>
    <t>54129186C</t>
  </si>
  <si>
    <t>BARREIRA</t>
  </si>
  <si>
    <t>52431979Y</t>
  </si>
  <si>
    <t>BERMEJO</t>
  </si>
  <si>
    <t>JUGADOR PARTICIPANTE</t>
  </si>
  <si>
    <t>JUGADOR TERCERA NACIONAL</t>
  </si>
  <si>
    <t>S.C.D.R HELIOS-BEMBRIVE</t>
  </si>
  <si>
    <t>JUGADOR NO PARTICIPANTE</t>
  </si>
  <si>
    <t>SALNES TENIS DE MESA</t>
  </si>
  <si>
    <t>JUGADOR NO ALV-BENJ</t>
  </si>
  <si>
    <t>JUGADORA PARTICIPANTE</t>
  </si>
  <si>
    <t>JUGADORA NO ALV-BENJ</t>
  </si>
  <si>
    <t>SOCIEDAD DEPORTIVA HIPICA</t>
  </si>
  <si>
    <t>JUGADORA NO PARTICIPANTE</t>
  </si>
  <si>
    <t>CLUBE DEPORTIVO DEZPORTAS LUGO T.M.</t>
  </si>
  <si>
    <t>05713608V</t>
  </si>
  <si>
    <t>32837508V</t>
  </si>
  <si>
    <t>JUGADORA SEGUNDA NACIONAL</t>
  </si>
  <si>
    <t>COLINAS</t>
  </si>
  <si>
    <t>CASTELLA</t>
  </si>
  <si>
    <t>41566481F</t>
  </si>
  <si>
    <t>52430036H</t>
  </si>
  <si>
    <t>32739280E</t>
  </si>
  <si>
    <t>CLUB TENIS DE MESA LALIN</t>
  </si>
  <si>
    <t>CRISTINA</t>
  </si>
  <si>
    <t>09810617J</t>
  </si>
  <si>
    <t>Y-D´EVAN</t>
  </si>
  <si>
    <t>76409951H</t>
  </si>
  <si>
    <t>JUGADOR</t>
  </si>
  <si>
    <t>GONDELL</t>
  </si>
  <si>
    <t>32418428C</t>
  </si>
  <si>
    <t>EFREN</t>
  </si>
  <si>
    <t>32705582L</t>
  </si>
  <si>
    <t>ISHAI</t>
  </si>
  <si>
    <t>32717707T</t>
  </si>
  <si>
    <t>44830541E</t>
  </si>
  <si>
    <t>SAURA</t>
  </si>
  <si>
    <t>SELFA</t>
  </si>
  <si>
    <t>MARÍA JESU...</t>
  </si>
  <si>
    <t>32736267E</t>
  </si>
  <si>
    <t>BREOGAN</t>
  </si>
  <si>
    <t>MAURO</t>
  </si>
  <si>
    <t>JASPE</t>
  </si>
  <si>
    <t>FENÁNDEZ</t>
  </si>
  <si>
    <t>ALAÑON</t>
  </si>
  <si>
    <t>ALLEGUE</t>
  </si>
  <si>
    <t>49204015T</t>
  </si>
  <si>
    <t>CAPARRÓS</t>
  </si>
  <si>
    <t>32808541F</t>
  </si>
  <si>
    <t>RODILLA</t>
  </si>
  <si>
    <t>58004240B</t>
  </si>
  <si>
    <t>TOJEIRO</t>
  </si>
  <si>
    <t xml:space="preserve">  </t>
  </si>
  <si>
    <t>CANO</t>
  </si>
  <si>
    <t>CANDELA</t>
  </si>
  <si>
    <t>CAAVEIRO</t>
  </si>
  <si>
    <t>BARRO</t>
  </si>
  <si>
    <t>ENZO</t>
  </si>
  <si>
    <t>LEDO</t>
  </si>
  <si>
    <t>CRUZ</t>
  </si>
  <si>
    <t>ALBA</t>
  </si>
  <si>
    <t>TURNES</t>
  </si>
  <si>
    <t>46095998L</t>
  </si>
  <si>
    <t>YANGUAS</t>
  </si>
  <si>
    <t>48117536H</t>
  </si>
  <si>
    <t>BOUSO</t>
  </si>
  <si>
    <t>33341981P</t>
  </si>
  <si>
    <t>DE JESÚS</t>
  </si>
  <si>
    <t>49683339G</t>
  </si>
  <si>
    <t>LANDEIRA</t>
  </si>
  <si>
    <t>UXÍA</t>
  </si>
  <si>
    <t>78812953A</t>
  </si>
  <si>
    <t>LAFUENTE</t>
  </si>
  <si>
    <t>JUSTE</t>
  </si>
  <si>
    <t>MÁXIMO</t>
  </si>
  <si>
    <t>17199708D</t>
  </si>
  <si>
    <t>PURCEL</t>
  </si>
  <si>
    <t>RAÚL ANDREI</t>
  </si>
  <si>
    <t>Y2016138H</t>
  </si>
  <si>
    <t>33561424P</t>
  </si>
  <si>
    <t>EQUIPO</t>
  </si>
  <si>
    <t>TENIS DE MESA NÁUTICO DE VIVEIRO</t>
  </si>
  <si>
    <t>CTM MILAGROSA</t>
  </si>
  <si>
    <t>36162529C</t>
  </si>
  <si>
    <t>VARGAS</t>
  </si>
  <si>
    <t>77006444Y</t>
  </si>
  <si>
    <t>FERNÁNDES</t>
  </si>
  <si>
    <t>TIAGO ALEXANDRE</t>
  </si>
  <si>
    <t>X6309270W</t>
  </si>
  <si>
    <t>SANTAMARÍA</t>
  </si>
  <si>
    <t>34308977S</t>
  </si>
  <si>
    <t>CUELLAR</t>
  </si>
  <si>
    <t>BORGES</t>
  </si>
  <si>
    <t>05464294T</t>
  </si>
  <si>
    <t>34290029L</t>
  </si>
  <si>
    <t>34279397J</t>
  </si>
  <si>
    <t>34288774Y</t>
  </si>
  <si>
    <t>NÜÑEZ</t>
  </si>
  <si>
    <t>CARLOTA</t>
  </si>
  <si>
    <t>34285683C</t>
  </si>
  <si>
    <t>34279017R</t>
  </si>
  <si>
    <t>34287370M</t>
  </si>
  <si>
    <t>33560622D</t>
  </si>
  <si>
    <t>34303958X</t>
  </si>
  <si>
    <t>34284739L</t>
  </si>
  <si>
    <t>CORTIÑA</t>
  </si>
  <si>
    <t>33796286V</t>
  </si>
  <si>
    <t>15492692F</t>
  </si>
  <si>
    <t>ALBERTO J.</t>
  </si>
  <si>
    <t>36091570Q</t>
  </si>
  <si>
    <t>ARI</t>
  </si>
  <si>
    <t>34310789X</t>
  </si>
  <si>
    <t>MORUFU OLADELE</t>
  </si>
  <si>
    <t>34282883A</t>
  </si>
  <si>
    <t>XIÁN</t>
  </si>
  <si>
    <t>ÁRBITROS</t>
  </si>
  <si>
    <t>BOUZON</t>
  </si>
  <si>
    <t>ÁRBITRO 1º NIVEL</t>
  </si>
  <si>
    <t>TORQEMADA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</si>
</sst>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\-??_);_(@_)"/>
    <numFmt numFmtId="165" formatCode="#,##0\ [$€-42D]"/>
    <numFmt numFmtId="166" formatCode="#,##0.00\ [$€-42D]"/>
    <numFmt numFmtId="167" formatCode="#,##0\ [$€-40A]"/>
    <numFmt numFmtId="168" formatCode="dd/mm/yyyy;@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2"/>
      <color indexed="81"/>
      <name val="Cambria"/>
      <family val="1"/>
    </font>
    <font>
      <sz val="9"/>
      <color indexed="81"/>
      <name val="Tahoma"/>
      <family val="2"/>
    </font>
    <font>
      <b/>
      <sz val="11"/>
      <color indexed="81"/>
      <name val="Cambria"/>
      <family val="1"/>
    </font>
    <font>
      <b/>
      <sz val="9"/>
      <name val="Verdana"/>
      <family val="2"/>
    </font>
    <font>
      <b/>
      <sz val="12"/>
      <color indexed="10"/>
      <name val="Arial"/>
      <family val="2"/>
    </font>
    <font>
      <b/>
      <sz val="11"/>
      <color indexed="9"/>
      <name val="Calibri"/>
      <family val="2"/>
    </font>
    <font>
      <b/>
      <u/>
      <sz val="13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1"/>
      <name val="Tahoma"/>
      <family val="2"/>
    </font>
    <font>
      <b/>
      <sz val="12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rgb="FF0000FF"/>
      <name val="Cambria"/>
      <family val="1"/>
      <scheme val="major"/>
    </font>
    <font>
      <b/>
      <sz val="11"/>
      <color indexed="81"/>
      <name val="Tahoma"/>
      <family val="2"/>
    </font>
    <font>
      <b/>
      <sz val="10"/>
      <color rgb="FF0000FF"/>
      <name val="Cambria"/>
      <family val="1"/>
      <scheme val="major"/>
    </font>
    <font>
      <b/>
      <sz val="8"/>
      <color rgb="FF0000FF"/>
      <name val="Cambria"/>
      <family val="1"/>
      <scheme val="major"/>
    </font>
    <font>
      <b/>
      <sz val="8"/>
      <name val="Cambria"/>
      <family val="1"/>
      <scheme val="major"/>
    </font>
    <font>
      <sz val="10"/>
      <color rgb="FF0000FF"/>
      <name val="Cambria"/>
      <family val="1"/>
    </font>
    <font>
      <sz val="11"/>
      <color rgb="FF0000FF"/>
      <name val="Cambria"/>
      <family val="1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444444"/>
      <name val="Calibri"/>
      <family val="2"/>
    </font>
    <font>
      <sz val="12"/>
      <color rgb="FF444444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3" fillId="0" borderId="0" applyFill="0" applyBorder="0" applyAlignment="0" applyProtection="0"/>
    <xf numFmtId="0" fontId="39" fillId="0" borderId="0"/>
    <xf numFmtId="0" fontId="2" fillId="0" borderId="0"/>
    <xf numFmtId="0" fontId="50" fillId="0" borderId="0"/>
    <xf numFmtId="0" fontId="50" fillId="0" borderId="0"/>
    <xf numFmtId="0" fontId="1" fillId="0" borderId="0"/>
  </cellStyleXfs>
  <cellXfs count="306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66" fontId="11" fillId="0" borderId="3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4" fontId="8" fillId="0" borderId="6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49" fontId="6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ont="1" applyFill="1"/>
    <xf numFmtId="0" fontId="0" fillId="3" borderId="0" xfId="0" applyFill="1"/>
    <xf numFmtId="0" fontId="0" fillId="3" borderId="0" xfId="0" applyNumberFormat="1" applyFont="1" applyFill="1"/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3" xfId="0" applyFont="1" applyFill="1" applyBorder="1"/>
    <xf numFmtId="167" fontId="11" fillId="0" borderId="6" xfId="0" applyNumberFormat="1" applyFont="1" applyBorder="1" applyAlignment="1" applyProtection="1">
      <alignment horizontal="center" vertical="center"/>
    </xf>
    <xf numFmtId="167" fontId="7" fillId="0" borderId="14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167" fontId="0" fillId="6" borderId="13" xfId="0" applyNumberFormat="1" applyFill="1" applyBorder="1" applyAlignment="1">
      <alignment horizontal="center" wrapText="1"/>
    </xf>
    <xf numFmtId="0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4" fontId="8" fillId="0" borderId="0" xfId="0" applyNumberFormat="1" applyFont="1" applyBorder="1" applyAlignment="1" applyProtection="1">
      <alignment horizontal="center" vertical="center"/>
    </xf>
    <xf numFmtId="167" fontId="11" fillId="0" borderId="0" xfId="0" applyNumberFormat="1" applyFont="1" applyBorder="1" applyAlignment="1" applyProtection="1">
      <alignment horizontal="center" vertical="center"/>
    </xf>
    <xf numFmtId="167" fontId="26" fillId="6" borderId="13" xfId="0" applyNumberFormat="1" applyFont="1" applyFill="1" applyBorder="1" applyAlignment="1">
      <alignment horizontal="center" wrapText="1"/>
    </xf>
    <xf numFmtId="0" fontId="0" fillId="9" borderId="13" xfId="0" applyFill="1" applyBorder="1" applyAlignment="1">
      <alignment horizontal="center"/>
    </xf>
    <xf numFmtId="0" fontId="0" fillId="9" borderId="13" xfId="0" applyFill="1" applyBorder="1"/>
    <xf numFmtId="0" fontId="25" fillId="10" borderId="13" xfId="0" applyFont="1" applyFill="1" applyBorder="1" applyAlignment="1">
      <alignment horizontal="center"/>
    </xf>
    <xf numFmtId="0" fontId="25" fillId="10" borderId="13" xfId="0" applyFont="1" applyFill="1" applyBorder="1"/>
    <xf numFmtId="0" fontId="13" fillId="11" borderId="13" xfId="0" applyFont="1" applyFill="1" applyBorder="1" applyAlignment="1">
      <alignment horizontal="center"/>
    </xf>
    <xf numFmtId="0" fontId="29" fillId="11" borderId="13" xfId="0" applyFont="1" applyFill="1" applyBorder="1"/>
    <xf numFmtId="0" fontId="30" fillId="11" borderId="13" xfId="0" applyFont="1" applyFill="1" applyBorder="1" applyAlignment="1">
      <alignment horizontal="center"/>
    </xf>
    <xf numFmtId="0" fontId="30" fillId="12" borderId="13" xfId="0" applyFont="1" applyFill="1" applyBorder="1" applyAlignment="1">
      <alignment horizontal="center"/>
    </xf>
    <xf numFmtId="0" fontId="29" fillId="12" borderId="13" xfId="0" applyFont="1" applyFill="1" applyBorder="1"/>
    <xf numFmtId="0" fontId="31" fillId="13" borderId="13" xfId="0" applyFont="1" applyFill="1" applyBorder="1"/>
    <xf numFmtId="0" fontId="32" fillId="14" borderId="13" xfId="0" applyFont="1" applyFill="1" applyBorder="1" applyAlignment="1">
      <alignment horizontal="center"/>
    </xf>
    <xf numFmtId="0" fontId="29" fillId="14" borderId="13" xfId="0" applyFont="1" applyFill="1" applyBorder="1"/>
    <xf numFmtId="0" fontId="30" fillId="14" borderId="13" xfId="0" applyFont="1" applyFill="1" applyBorder="1" applyAlignment="1">
      <alignment horizontal="center"/>
    </xf>
    <xf numFmtId="0" fontId="30" fillId="15" borderId="13" xfId="0" applyFont="1" applyFill="1" applyBorder="1" applyAlignment="1">
      <alignment horizontal="center"/>
    </xf>
    <xf numFmtId="0" fontId="29" fillId="15" borderId="13" xfId="0" applyFont="1" applyFill="1" applyBorder="1"/>
    <xf numFmtId="0" fontId="30" fillId="16" borderId="13" xfId="0" applyFont="1" applyFill="1" applyBorder="1" applyAlignment="1">
      <alignment horizontal="center"/>
    </xf>
    <xf numFmtId="0" fontId="29" fillId="16" borderId="13" xfId="0" applyFont="1" applyFill="1" applyBorder="1"/>
    <xf numFmtId="0" fontId="30" fillId="16" borderId="16" xfId="0" applyFont="1" applyFill="1" applyBorder="1" applyAlignment="1">
      <alignment horizontal="center"/>
    </xf>
    <xf numFmtId="0" fontId="29" fillId="16" borderId="16" xfId="0" applyFont="1" applyFill="1" applyBorder="1"/>
    <xf numFmtId="0" fontId="31" fillId="7" borderId="13" xfId="0" applyFont="1" applyFill="1" applyBorder="1"/>
    <xf numFmtId="0" fontId="33" fillId="17" borderId="13" xfId="0" applyFont="1" applyFill="1" applyBorder="1" applyAlignment="1">
      <alignment horizontal="center"/>
    </xf>
    <xf numFmtId="0" fontId="33" fillId="17" borderId="13" xfId="0" applyFont="1" applyFill="1" applyBorder="1" applyAlignment="1">
      <alignment horizontal="left"/>
    </xf>
    <xf numFmtId="0" fontId="33" fillId="17" borderId="13" xfId="0" applyFont="1" applyFill="1" applyBorder="1"/>
    <xf numFmtId="0" fontId="33" fillId="6" borderId="13" xfId="0" applyFont="1" applyFill="1" applyBorder="1" applyAlignment="1">
      <alignment horizontal="center"/>
    </xf>
    <xf numFmtId="0" fontId="33" fillId="6" borderId="13" xfId="0" applyFont="1" applyFill="1" applyBorder="1"/>
    <xf numFmtId="0" fontId="33" fillId="11" borderId="13" xfId="0" applyFont="1" applyFill="1" applyBorder="1" applyAlignment="1">
      <alignment horizontal="center"/>
    </xf>
    <xf numFmtId="0" fontId="33" fillId="11" borderId="13" xfId="0" applyFont="1" applyFill="1" applyBorder="1"/>
    <xf numFmtId="0" fontId="33" fillId="18" borderId="13" xfId="0" applyFont="1" applyFill="1" applyBorder="1" applyAlignment="1">
      <alignment horizontal="center"/>
    </xf>
    <xf numFmtId="0" fontId="33" fillId="18" borderId="13" xfId="0" applyFont="1" applyFill="1" applyBorder="1"/>
    <xf numFmtId="167" fontId="34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7" xfId="0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165" fontId="38" fillId="0" borderId="18" xfId="1" applyNumberFormat="1" applyFont="1" applyFill="1" applyBorder="1" applyAlignment="1" applyProtection="1">
      <alignment horizontal="center" vertical="center"/>
    </xf>
    <xf numFmtId="165" fontId="38" fillId="0" borderId="19" xfId="1" applyNumberFormat="1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21" xfId="0" applyFont="1" applyBorder="1" applyAlignment="1" applyProtection="1">
      <alignment horizontal="left" vertical="center"/>
    </xf>
    <xf numFmtId="0" fontId="38" fillId="0" borderId="5" xfId="0" applyFont="1" applyFill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left" vertical="center"/>
    </xf>
    <xf numFmtId="165" fontId="38" fillId="0" borderId="22" xfId="1" applyNumberFormat="1" applyFont="1" applyFill="1" applyBorder="1" applyAlignment="1" applyProtection="1">
      <alignment horizontal="center" vertical="center"/>
    </xf>
    <xf numFmtId="165" fontId="36" fillId="0" borderId="23" xfId="1" applyNumberFormat="1" applyFont="1" applyFill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167" fontId="13" fillId="6" borderId="13" xfId="0" applyNumberFormat="1" applyFont="1" applyFill="1" applyBorder="1" applyAlignment="1">
      <alignment horizontal="center" wrapText="1"/>
    </xf>
    <xf numFmtId="0" fontId="0" fillId="6" borderId="13" xfId="0" applyFont="1" applyFill="1" applyBorder="1" applyAlignment="1">
      <alignment wrapText="1"/>
    </xf>
    <xf numFmtId="14" fontId="0" fillId="6" borderId="13" xfId="0" applyNumberFormat="1" applyFont="1" applyFill="1" applyBorder="1" applyAlignment="1">
      <alignment horizontal="left" wrapText="1"/>
    </xf>
    <xf numFmtId="0" fontId="0" fillId="6" borderId="13" xfId="0" applyFont="1" applyFill="1" applyBorder="1" applyAlignment="1">
      <alignment horizontal="left" wrapText="1"/>
    </xf>
    <xf numFmtId="0" fontId="0" fillId="6" borderId="13" xfId="0" applyNumberFormat="1" applyFont="1" applyFill="1" applyBorder="1" applyAlignment="1">
      <alignment horizontal="center" wrapText="1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44" fillId="21" borderId="36" xfId="0" applyFont="1" applyFill="1" applyBorder="1" applyAlignment="1" applyProtection="1">
      <alignment horizontal="left" vertical="center"/>
      <protection hidden="1"/>
    </xf>
    <xf numFmtId="0" fontId="44" fillId="21" borderId="38" xfId="0" applyFont="1" applyFill="1" applyBorder="1" applyAlignment="1" applyProtection="1">
      <alignment horizontal="left" vertical="center"/>
      <protection hidden="1"/>
    </xf>
    <xf numFmtId="0" fontId="0" fillId="21" borderId="40" xfId="0" applyFill="1" applyBorder="1"/>
    <xf numFmtId="0" fontId="0" fillId="21" borderId="41" xfId="0" applyFill="1" applyBorder="1"/>
    <xf numFmtId="0" fontId="0" fillId="21" borderId="42" xfId="0" applyFill="1" applyBorder="1"/>
    <xf numFmtId="0" fontId="0" fillId="21" borderId="43" xfId="0" applyFill="1" applyBorder="1" applyProtection="1">
      <protection locked="0"/>
    </xf>
    <xf numFmtId="0" fontId="9" fillId="21" borderId="43" xfId="0" applyFont="1" applyFill="1" applyBorder="1"/>
    <xf numFmtId="0" fontId="0" fillId="21" borderId="44" xfId="0" applyFill="1" applyBorder="1"/>
    <xf numFmtId="0" fontId="0" fillId="21" borderId="45" xfId="0" applyFill="1" applyBorder="1"/>
    <xf numFmtId="0" fontId="0" fillId="21" borderId="46" xfId="0" applyFill="1" applyBorder="1"/>
    <xf numFmtId="0" fontId="45" fillId="21" borderId="48" xfId="0" applyFont="1" applyFill="1" applyBorder="1" applyAlignment="1" applyProtection="1">
      <alignment horizontal="left" vertical="center"/>
      <protection hidden="1"/>
    </xf>
    <xf numFmtId="0" fontId="45" fillId="21" borderId="48" xfId="0" applyNumberFormat="1" applyFont="1" applyFill="1" applyBorder="1" applyAlignment="1" applyProtection="1">
      <alignment horizontal="left" vertical="center"/>
      <protection hidden="1"/>
    </xf>
    <xf numFmtId="14" fontId="45" fillId="21" borderId="48" xfId="0" applyNumberFormat="1" applyFont="1" applyFill="1" applyBorder="1" applyAlignment="1" applyProtection="1">
      <alignment horizontal="left" vertical="center"/>
      <protection hidden="1"/>
    </xf>
    <xf numFmtId="14" fontId="45" fillId="21" borderId="48" xfId="0" applyNumberFormat="1" applyFont="1" applyFill="1" applyBorder="1" applyAlignment="1" applyProtection="1">
      <alignment horizontal="left" vertical="top"/>
      <protection hidden="1"/>
    </xf>
    <xf numFmtId="0" fontId="41" fillId="21" borderId="48" xfId="3" applyFont="1" applyFill="1" applyBorder="1" applyAlignment="1" applyProtection="1">
      <alignment horizontal="center" vertical="center"/>
    </xf>
    <xf numFmtId="0" fontId="43" fillId="21" borderId="48" xfId="3" applyFont="1" applyFill="1" applyBorder="1" applyAlignment="1" applyProtection="1">
      <alignment horizontal="center" vertical="center"/>
    </xf>
    <xf numFmtId="0" fontId="45" fillId="22" borderId="37" xfId="0" applyFont="1" applyFill="1" applyBorder="1" applyAlignment="1" applyProtection="1">
      <alignment horizontal="left" vertical="center"/>
      <protection locked="0"/>
    </xf>
    <xf numFmtId="0" fontId="45" fillId="22" borderId="37" xfId="0" applyFont="1" applyFill="1" applyBorder="1" applyAlignment="1" applyProtection="1">
      <alignment horizontal="left" vertical="center"/>
      <protection hidden="1"/>
    </xf>
    <xf numFmtId="0" fontId="45" fillId="22" borderId="37" xfId="0" applyNumberFormat="1" applyFont="1" applyFill="1" applyBorder="1" applyAlignment="1" applyProtection="1">
      <alignment horizontal="left" vertical="center"/>
      <protection hidden="1"/>
    </xf>
    <xf numFmtId="14" fontId="45" fillId="22" borderId="37" xfId="0" applyNumberFormat="1" applyFont="1" applyFill="1" applyBorder="1" applyAlignment="1" applyProtection="1">
      <alignment horizontal="left" vertical="center"/>
      <protection hidden="1"/>
    </xf>
    <xf numFmtId="14" fontId="45" fillId="22" borderId="37" xfId="0" applyNumberFormat="1" applyFont="1" applyFill="1" applyBorder="1" applyAlignment="1" applyProtection="1">
      <alignment horizontal="left" vertical="top"/>
      <protection hidden="1"/>
    </xf>
    <xf numFmtId="0" fontId="5" fillId="0" borderId="15" xfId="0" applyFont="1" applyFill="1" applyBorder="1" applyAlignment="1" applyProtection="1">
      <alignment horizontal="center" vertical="center"/>
    </xf>
    <xf numFmtId="167" fontId="5" fillId="8" borderId="1" xfId="0" applyNumberFormat="1" applyFont="1" applyFill="1" applyBorder="1" applyAlignment="1" applyProtection="1">
      <alignment horizontal="center" vertical="center"/>
    </xf>
    <xf numFmtId="0" fontId="46" fillId="4" borderId="10" xfId="0" applyFont="1" applyFill="1" applyBorder="1" applyAlignment="1" applyProtection="1">
      <alignment horizontal="center" vertical="center"/>
    </xf>
    <xf numFmtId="165" fontId="47" fillId="0" borderId="22" xfId="1" applyNumberFormat="1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left" vertical="center"/>
    </xf>
    <xf numFmtId="0" fontId="47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8" fillId="0" borderId="5" xfId="0" applyNumberFormat="1" applyFont="1" applyBorder="1" applyAlignment="1" applyProtection="1">
      <alignment horizontal="center" vertical="center"/>
      <protection hidden="1"/>
    </xf>
    <xf numFmtId="14" fontId="8" fillId="0" borderId="6" xfId="0" applyNumberFormat="1" applyFont="1" applyBorder="1" applyAlignment="1" applyProtection="1">
      <alignment horizontal="center" vertical="center"/>
      <protection hidden="1"/>
    </xf>
    <xf numFmtId="167" fontId="11" fillId="0" borderId="6" xfId="0" applyNumberFormat="1" applyFont="1" applyBorder="1" applyAlignment="1" applyProtection="1">
      <alignment horizontal="center" vertical="center"/>
      <protection hidden="1"/>
    </xf>
    <xf numFmtId="167" fontId="7" fillId="0" borderId="14" xfId="0" applyNumberFormat="1" applyFont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31" fillId="13" borderId="13" xfId="0" applyFont="1" applyFill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6" borderId="13" xfId="0" applyFont="1" applyFill="1" applyBorder="1"/>
    <xf numFmtId="0" fontId="0" fillId="6" borderId="13" xfId="0" applyFont="1" applyFill="1" applyBorder="1" applyAlignment="1">
      <alignment horizontal="center" wrapText="1"/>
    </xf>
    <xf numFmtId="168" fontId="0" fillId="6" borderId="13" xfId="0" applyNumberFormat="1" applyFont="1" applyFill="1" applyBorder="1" applyAlignment="1">
      <alignment horizontal="center" wrapText="1"/>
    </xf>
    <xf numFmtId="14" fontId="0" fillId="6" borderId="13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14" fontId="45" fillId="22" borderId="39" xfId="0" applyNumberFormat="1" applyFont="1" applyFill="1" applyBorder="1" applyAlignment="1" applyProtection="1">
      <alignment horizontal="left" vertical="center" shrinkToFit="1"/>
      <protection hidden="1"/>
    </xf>
    <xf numFmtId="0" fontId="33" fillId="23" borderId="13" xfId="0" applyFont="1" applyFill="1" applyBorder="1" applyAlignment="1">
      <alignment horizontal="center"/>
    </xf>
    <xf numFmtId="0" fontId="33" fillId="23" borderId="13" xfId="0" applyFont="1" applyFill="1" applyBorder="1"/>
    <xf numFmtId="0" fontId="29" fillId="23" borderId="13" xfId="0" applyFont="1" applyFill="1" applyBorder="1" applyAlignment="1">
      <alignment horizontal="center"/>
    </xf>
    <xf numFmtId="0" fontId="29" fillId="23" borderId="13" xfId="0" applyFont="1" applyFill="1" applyBorder="1"/>
    <xf numFmtId="0" fontId="0" fillId="6" borderId="13" xfId="0" applyFont="1" applyFill="1" applyBorder="1" applyAlignment="1">
      <alignment shrinkToFit="1"/>
    </xf>
    <xf numFmtId="0" fontId="49" fillId="0" borderId="0" xfId="0" applyFont="1"/>
    <xf numFmtId="0" fontId="49" fillId="0" borderId="0" xfId="0" applyFont="1" applyAlignment="1" applyProtection="1">
      <alignment vertical="center"/>
      <protection locked="0"/>
    </xf>
    <xf numFmtId="167" fontId="49" fillId="0" borderId="0" xfId="0" applyNumberFormat="1" applyFont="1" applyAlignment="1" applyProtection="1">
      <alignment vertical="center"/>
      <protection locked="0"/>
    </xf>
    <xf numFmtId="0" fontId="0" fillId="0" borderId="0" xfId="0" applyFont="1"/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4" fontId="0" fillId="0" borderId="0" xfId="0" applyNumberFormat="1"/>
    <xf numFmtId="14" fontId="9" fillId="0" borderId="0" xfId="0" applyNumberFormat="1" applyFont="1"/>
    <xf numFmtId="167" fontId="0" fillId="6" borderId="13" xfId="0" applyNumberFormat="1" applyFont="1" applyFill="1" applyBorder="1" applyAlignment="1">
      <alignment horizontal="center" wrapText="1"/>
    </xf>
    <xf numFmtId="167" fontId="0" fillId="6" borderId="50" xfId="0" applyNumberFormat="1" applyFont="1" applyFill="1" applyBorder="1" applyAlignment="1">
      <alignment horizontal="center" wrapText="1"/>
    </xf>
    <xf numFmtId="0" fontId="51" fillId="7" borderId="13" xfId="0" applyFont="1" applyFill="1" applyBorder="1" applyAlignment="1">
      <alignment horizontal="center"/>
    </xf>
    <xf numFmtId="0" fontId="51" fillId="7" borderId="13" xfId="0" applyFont="1" applyFill="1" applyBorder="1" applyAlignment="1"/>
    <xf numFmtId="0" fontId="51" fillId="7" borderId="13" xfId="0" applyFont="1" applyFill="1" applyBorder="1" applyAlignment="1">
      <alignment horizontal="left"/>
    </xf>
    <xf numFmtId="168" fontId="51" fillId="7" borderId="13" xfId="0" applyNumberFormat="1" applyFont="1" applyFill="1" applyBorder="1" applyAlignment="1">
      <alignment horizontal="center" wrapText="1"/>
    </xf>
    <xf numFmtId="0" fontId="51" fillId="7" borderId="13" xfId="0" applyNumberFormat="1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wrapText="1"/>
    </xf>
    <xf numFmtId="14" fontId="0" fillId="22" borderId="13" xfId="0" applyNumberFormat="1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left" wrapText="1"/>
    </xf>
    <xf numFmtId="14" fontId="0" fillId="22" borderId="13" xfId="0" applyNumberFormat="1" applyFont="1" applyFill="1" applyBorder="1" applyAlignment="1">
      <alignment horizontal="left" wrapText="1"/>
    </xf>
    <xf numFmtId="168" fontId="0" fillId="22" borderId="13" xfId="0" applyNumberFormat="1" applyFont="1" applyFill="1" applyBorder="1" applyAlignment="1">
      <alignment horizontal="center" wrapText="1"/>
    </xf>
    <xf numFmtId="0" fontId="0" fillId="22" borderId="13" xfId="0" applyNumberFormat="1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wrapText="1"/>
    </xf>
    <xf numFmtId="14" fontId="0" fillId="24" borderId="13" xfId="0" applyNumberFormat="1" applyFont="1" applyFill="1" applyBorder="1" applyAlignment="1">
      <alignment horizontal="center" wrapText="1"/>
    </xf>
    <xf numFmtId="0" fontId="0" fillId="24" borderId="0" xfId="0" applyFill="1"/>
    <xf numFmtId="14" fontId="0" fillId="24" borderId="13" xfId="0" applyNumberFormat="1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 wrapText="1"/>
    </xf>
    <xf numFmtId="168" fontId="0" fillId="24" borderId="13" xfId="0" applyNumberFormat="1" applyFont="1" applyFill="1" applyBorder="1" applyAlignment="1">
      <alignment horizontal="center" wrapText="1"/>
    </xf>
    <xf numFmtId="0" fontId="0" fillId="24" borderId="13" xfId="0" applyNumberFormat="1" applyFont="1" applyFill="1" applyBorder="1" applyAlignment="1">
      <alignment horizontal="center" wrapText="1"/>
    </xf>
    <xf numFmtId="167" fontId="0" fillId="24" borderId="13" xfId="0" applyNumberFormat="1" applyFont="1" applyFill="1" applyBorder="1" applyAlignment="1">
      <alignment horizontal="center" wrapText="1"/>
    </xf>
    <xf numFmtId="167" fontId="26" fillId="24" borderId="13" xfId="0" applyNumberFormat="1" applyFont="1" applyFill="1" applyBorder="1" applyAlignment="1">
      <alignment horizontal="center" wrapText="1"/>
    </xf>
    <xf numFmtId="0" fontId="0" fillId="24" borderId="13" xfId="0" applyFill="1" applyBorder="1" applyAlignment="1">
      <alignment horizontal="center"/>
    </xf>
    <xf numFmtId="167" fontId="0" fillId="6" borderId="50" xfId="0" applyNumberFormat="1" applyFill="1" applyBorder="1" applyAlignment="1">
      <alignment horizontal="center" wrapText="1"/>
    </xf>
    <xf numFmtId="0" fontId="52" fillId="6" borderId="13" xfId="0" applyFont="1" applyFill="1" applyBorder="1" applyAlignment="1">
      <alignment horizontal="center" wrapText="1"/>
    </xf>
    <xf numFmtId="0" fontId="53" fillId="6" borderId="13" xfId="0" applyFont="1" applyFill="1" applyBorder="1" applyAlignment="1">
      <alignment horizontal="center" wrapText="1"/>
    </xf>
    <xf numFmtId="0" fontId="53" fillId="6" borderId="13" xfId="0" applyFont="1" applyFill="1" applyBorder="1" applyAlignment="1">
      <alignment wrapText="1"/>
    </xf>
    <xf numFmtId="0" fontId="54" fillId="0" borderId="0" xfId="0" applyFont="1"/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1" fillId="21" borderId="34" xfId="3" applyFont="1" applyFill="1" applyBorder="1" applyAlignment="1" applyProtection="1">
      <alignment horizontal="center" vertical="center"/>
    </xf>
    <xf numFmtId="0" fontId="41" fillId="21" borderId="35" xfId="3" applyFont="1" applyFill="1" applyBorder="1" applyAlignment="1" applyProtection="1">
      <alignment horizontal="center" vertical="center"/>
    </xf>
    <xf numFmtId="0" fontId="43" fillId="21" borderId="36" xfId="3" applyFont="1" applyFill="1" applyBorder="1" applyAlignment="1" applyProtection="1">
      <alignment horizontal="center" vertical="center"/>
    </xf>
    <xf numFmtId="0" fontId="43" fillId="21" borderId="37" xfId="3" applyFont="1" applyFill="1" applyBorder="1" applyAlignment="1" applyProtection="1">
      <alignment horizontal="center" vertical="center"/>
    </xf>
    <xf numFmtId="0" fontId="48" fillId="0" borderId="4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/>
    </xf>
    <xf numFmtId="49" fontId="0" fillId="0" borderId="0" xfId="0" applyNumberFormat="1" applyFill="1" applyAlignment="1">
      <alignment horizontal="center"/>
    </xf>
    <xf numFmtId="0" fontId="6" fillId="2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0" borderId="0" xfId="0" applyNumberFormat="1" applyFont="1" applyFill="1" applyAlignment="1">
      <alignment horizontal="left" vertical="top" wrapText="1"/>
    </xf>
    <xf numFmtId="49" fontId="18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justify" vertical="center"/>
    </xf>
    <xf numFmtId="49" fontId="0" fillId="0" borderId="0" xfId="0" applyNumberFormat="1" applyBorder="1"/>
    <xf numFmtId="49" fontId="0" fillId="0" borderId="0" xfId="0" applyNumberFormat="1" applyFont="1" applyBorder="1"/>
    <xf numFmtId="49" fontId="26" fillId="0" borderId="0" xfId="0" applyNumberFormat="1" applyFont="1" applyBorder="1" applyAlignment="1">
      <alignment horizontal="justify"/>
    </xf>
    <xf numFmtId="49" fontId="0" fillId="3" borderId="0" xfId="0" applyNumberFormat="1" applyFill="1" applyBorder="1"/>
    <xf numFmtId="0" fontId="3" fillId="0" borderId="0" xfId="0" applyFont="1" applyFill="1" applyBorder="1" applyAlignment="1" applyProtection="1">
      <alignment horizontal="center"/>
    </xf>
    <xf numFmtId="49" fontId="4" fillId="19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38" fillId="0" borderId="26" xfId="0" applyFont="1" applyFill="1" applyBorder="1" applyAlignment="1" applyProtection="1">
      <alignment horizontal="left" vertical="center"/>
    </xf>
    <xf numFmtId="0" fontId="38" fillId="0" borderId="27" xfId="0" applyFont="1" applyFill="1" applyBorder="1" applyAlignment="1" applyProtection="1">
      <alignment horizontal="left" vertical="center"/>
    </xf>
    <xf numFmtId="0" fontId="19" fillId="5" borderId="25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31" fillId="13" borderId="13" xfId="0" applyFont="1" applyFill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29" fillId="23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8" borderId="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1" fontId="37" fillId="8" borderId="30" xfId="0" applyNumberFormat="1" applyFont="1" applyFill="1" applyBorder="1" applyAlignment="1" applyProtection="1">
      <alignment horizontal="center" vertical="center"/>
    </xf>
    <xf numFmtId="1" fontId="37" fillId="8" borderId="0" xfId="0" applyNumberFormat="1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5" fillId="8" borderId="25" xfId="0" applyFont="1" applyFill="1" applyBorder="1" applyAlignment="1" applyProtection="1">
      <alignment horizontal="center" vertical="center"/>
    </xf>
    <xf numFmtId="0" fontId="5" fillId="8" borderId="28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</xf>
    <xf numFmtId="0" fontId="5" fillId="8" borderId="32" xfId="0" applyFont="1" applyFill="1" applyBorder="1" applyAlignment="1" applyProtection="1">
      <alignment horizontal="center" vertic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8" borderId="15" xfId="0" applyFont="1" applyFill="1" applyBorder="1" applyAlignment="1" applyProtection="1">
      <alignment horizontal="center" vertical="center"/>
      <protection hidden="1"/>
    </xf>
    <xf numFmtId="0" fontId="5" fillId="8" borderId="49" xfId="0" applyFont="1" applyFill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 applyProtection="1">
      <alignment horizontal="left" vertical="center"/>
      <protection hidden="1"/>
    </xf>
    <xf numFmtId="0" fontId="5" fillId="8" borderId="15" xfId="0" applyFont="1" applyFill="1" applyBorder="1" applyAlignment="1" applyProtection="1">
      <alignment horizontal="left" vertical="center"/>
      <protection hidden="1"/>
    </xf>
    <xf numFmtId="0" fontId="5" fillId="8" borderId="11" xfId="0" applyFont="1" applyFill="1" applyBorder="1" applyAlignment="1" applyProtection="1">
      <alignment horizontal="left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8" borderId="50" xfId="0" applyFont="1" applyFill="1" applyBorder="1" applyAlignment="1" applyProtection="1">
      <alignment horizontal="center" vertical="center"/>
      <protection hidden="1"/>
    </xf>
    <xf numFmtId="0" fontId="5" fillId="8" borderId="47" xfId="0" applyFont="1" applyFill="1" applyBorder="1" applyAlignment="1" applyProtection="1">
      <alignment horizontal="center" vertical="center"/>
      <protection hidden="1"/>
    </xf>
    <xf numFmtId="0" fontId="5" fillId="8" borderId="51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wrapText="1"/>
      <protection hidden="1"/>
    </xf>
    <xf numFmtId="0" fontId="51" fillId="7" borderId="0" xfId="0" applyFont="1" applyFill="1" applyBorder="1" applyAlignment="1">
      <alignment horizontal="center"/>
    </xf>
    <xf numFmtId="167" fontId="26" fillId="6" borderId="0" xfId="0" applyNumberFormat="1" applyFont="1" applyFill="1" applyBorder="1" applyAlignment="1">
      <alignment horizontal="center" wrapText="1"/>
    </xf>
    <xf numFmtId="0" fontId="55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54" fillId="25" borderId="0" xfId="0" applyFont="1" applyFill="1"/>
    <xf numFmtId="0" fontId="0" fillId="6" borderId="0" xfId="0" applyFont="1" applyFill="1" applyBorder="1" applyAlignment="1">
      <alignment horizontal="center" wrapText="1"/>
    </xf>
  </cellXfs>
  <cellStyles count="7">
    <cellStyle name="Euro" xfId="1"/>
    <cellStyle name="Normal" xfId="0" builtinId="0"/>
    <cellStyle name="Normal 2" xfId="2"/>
    <cellStyle name="Normal 2 2" xfId="4"/>
    <cellStyle name="Normal 3" xfId="3"/>
    <cellStyle name="Normal 3 2" xfId="5"/>
    <cellStyle name="Normal 4" xfId="6"/>
  </cellStyles>
  <dxfs count="6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mailto:secretariafgtm@fgtm.es,%20jlcabaleiro@hotmail.com?subject=LICENZAS%20PARTICIPANTES%20TEMPADA%202013-1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mailto:secretariafgtm@fgtm.es,%20jlcabaleiro@hotmail.com?subject=LICENZAS%20PARTICIPANTES%20TEMPADA%202013-1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38100</xdr:rowOff>
    </xdr:from>
    <xdr:to>
      <xdr:col>1</xdr:col>
      <xdr:colOff>696899</xdr:colOff>
      <xdr:row>4</xdr:row>
      <xdr:rowOff>296849</xdr:rowOff>
    </xdr:to>
    <xdr:pic>
      <xdr:nvPicPr>
        <xdr:cNvPr id="47" name="4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0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</xdr:row>
      <xdr:rowOff>38100</xdr:rowOff>
    </xdr:from>
    <xdr:to>
      <xdr:col>5</xdr:col>
      <xdr:colOff>696899</xdr:colOff>
      <xdr:row>4</xdr:row>
      <xdr:rowOff>296849</xdr:rowOff>
    </xdr:to>
    <xdr:pic>
      <xdr:nvPicPr>
        <xdr:cNvPr id="48" name="4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0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17</xdr:row>
      <xdr:rowOff>38100</xdr:rowOff>
    </xdr:from>
    <xdr:to>
      <xdr:col>1</xdr:col>
      <xdr:colOff>696899</xdr:colOff>
      <xdr:row>18</xdr:row>
      <xdr:rowOff>296849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17</xdr:row>
      <xdr:rowOff>38100</xdr:rowOff>
    </xdr:from>
    <xdr:to>
      <xdr:col>5</xdr:col>
      <xdr:colOff>696899</xdr:colOff>
      <xdr:row>18</xdr:row>
      <xdr:rowOff>296849</xdr:rowOff>
    </xdr:to>
    <xdr:pic>
      <xdr:nvPicPr>
        <xdr:cNvPr id="52" name="5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31</xdr:row>
      <xdr:rowOff>38100</xdr:rowOff>
    </xdr:from>
    <xdr:to>
      <xdr:col>1</xdr:col>
      <xdr:colOff>696899</xdr:colOff>
      <xdr:row>32</xdr:row>
      <xdr:rowOff>296849</xdr:rowOff>
    </xdr:to>
    <xdr:pic>
      <xdr:nvPicPr>
        <xdr:cNvPr id="55" name="5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31</xdr:row>
      <xdr:rowOff>38100</xdr:rowOff>
    </xdr:from>
    <xdr:to>
      <xdr:col>5</xdr:col>
      <xdr:colOff>696899</xdr:colOff>
      <xdr:row>32</xdr:row>
      <xdr:rowOff>296849</xdr:rowOff>
    </xdr:to>
    <xdr:pic>
      <xdr:nvPicPr>
        <xdr:cNvPr id="56" name="5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45</xdr:row>
      <xdr:rowOff>38100</xdr:rowOff>
    </xdr:from>
    <xdr:to>
      <xdr:col>1</xdr:col>
      <xdr:colOff>696899</xdr:colOff>
      <xdr:row>46</xdr:row>
      <xdr:rowOff>296849</xdr:rowOff>
    </xdr:to>
    <xdr:pic>
      <xdr:nvPicPr>
        <xdr:cNvPr id="57" name="5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45</xdr:row>
      <xdr:rowOff>38100</xdr:rowOff>
    </xdr:from>
    <xdr:to>
      <xdr:col>5</xdr:col>
      <xdr:colOff>696899</xdr:colOff>
      <xdr:row>46</xdr:row>
      <xdr:rowOff>296849</xdr:rowOff>
    </xdr:to>
    <xdr:pic>
      <xdr:nvPicPr>
        <xdr:cNvPr id="58" name="5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17</xdr:row>
      <xdr:rowOff>38100</xdr:rowOff>
    </xdr:from>
    <xdr:to>
      <xdr:col>1</xdr:col>
      <xdr:colOff>696899</xdr:colOff>
      <xdr:row>18</xdr:row>
      <xdr:rowOff>296849</xdr:rowOff>
    </xdr:to>
    <xdr:pic>
      <xdr:nvPicPr>
        <xdr:cNvPr id="59" name="5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17</xdr:row>
      <xdr:rowOff>38100</xdr:rowOff>
    </xdr:from>
    <xdr:to>
      <xdr:col>5</xdr:col>
      <xdr:colOff>696899</xdr:colOff>
      <xdr:row>18</xdr:row>
      <xdr:rowOff>296849</xdr:rowOff>
    </xdr:to>
    <xdr:pic>
      <xdr:nvPicPr>
        <xdr:cNvPr id="60" name="5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31</xdr:row>
      <xdr:rowOff>38100</xdr:rowOff>
    </xdr:from>
    <xdr:to>
      <xdr:col>1</xdr:col>
      <xdr:colOff>696899</xdr:colOff>
      <xdr:row>32</xdr:row>
      <xdr:rowOff>296849</xdr:rowOff>
    </xdr:to>
    <xdr:pic>
      <xdr:nvPicPr>
        <xdr:cNvPr id="61" name="6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31</xdr:row>
      <xdr:rowOff>38100</xdr:rowOff>
    </xdr:from>
    <xdr:to>
      <xdr:col>5</xdr:col>
      <xdr:colOff>696899</xdr:colOff>
      <xdr:row>32</xdr:row>
      <xdr:rowOff>296849</xdr:rowOff>
    </xdr:to>
    <xdr:pic>
      <xdr:nvPicPr>
        <xdr:cNvPr id="62" name="6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45</xdr:row>
      <xdr:rowOff>38100</xdr:rowOff>
    </xdr:from>
    <xdr:to>
      <xdr:col>1</xdr:col>
      <xdr:colOff>696899</xdr:colOff>
      <xdr:row>46</xdr:row>
      <xdr:rowOff>296849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45</xdr:row>
      <xdr:rowOff>38100</xdr:rowOff>
    </xdr:from>
    <xdr:to>
      <xdr:col>5</xdr:col>
      <xdr:colOff>696899</xdr:colOff>
      <xdr:row>46</xdr:row>
      <xdr:rowOff>296849</xdr:rowOff>
    </xdr:to>
    <xdr:pic>
      <xdr:nvPicPr>
        <xdr:cNvPr id="64" name="6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</xdr:row>
      <xdr:rowOff>38100</xdr:rowOff>
    </xdr:from>
    <xdr:to>
      <xdr:col>5</xdr:col>
      <xdr:colOff>696899</xdr:colOff>
      <xdr:row>4</xdr:row>
      <xdr:rowOff>296849</xdr:rowOff>
    </xdr:to>
    <xdr:pic>
      <xdr:nvPicPr>
        <xdr:cNvPr id="65" name="6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17</xdr:row>
      <xdr:rowOff>38100</xdr:rowOff>
    </xdr:from>
    <xdr:to>
      <xdr:col>1</xdr:col>
      <xdr:colOff>696899</xdr:colOff>
      <xdr:row>18</xdr:row>
      <xdr:rowOff>296849</xdr:rowOff>
    </xdr:to>
    <xdr:pic>
      <xdr:nvPicPr>
        <xdr:cNvPr id="66" name="6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17</xdr:row>
      <xdr:rowOff>38100</xdr:rowOff>
    </xdr:from>
    <xdr:to>
      <xdr:col>5</xdr:col>
      <xdr:colOff>696899</xdr:colOff>
      <xdr:row>18</xdr:row>
      <xdr:rowOff>296849</xdr:rowOff>
    </xdr:to>
    <xdr:pic>
      <xdr:nvPicPr>
        <xdr:cNvPr id="67" name="6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17</xdr:row>
      <xdr:rowOff>38100</xdr:rowOff>
    </xdr:from>
    <xdr:to>
      <xdr:col>5</xdr:col>
      <xdr:colOff>696899</xdr:colOff>
      <xdr:row>18</xdr:row>
      <xdr:rowOff>296849</xdr:rowOff>
    </xdr:to>
    <xdr:pic>
      <xdr:nvPicPr>
        <xdr:cNvPr id="68" name="6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31</xdr:row>
      <xdr:rowOff>38100</xdr:rowOff>
    </xdr:from>
    <xdr:to>
      <xdr:col>1</xdr:col>
      <xdr:colOff>696899</xdr:colOff>
      <xdr:row>32</xdr:row>
      <xdr:rowOff>296849</xdr:rowOff>
    </xdr:to>
    <xdr:pic>
      <xdr:nvPicPr>
        <xdr:cNvPr id="72" name="7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31</xdr:row>
      <xdr:rowOff>38100</xdr:rowOff>
    </xdr:from>
    <xdr:to>
      <xdr:col>5</xdr:col>
      <xdr:colOff>696899</xdr:colOff>
      <xdr:row>32</xdr:row>
      <xdr:rowOff>296849</xdr:rowOff>
    </xdr:to>
    <xdr:pic>
      <xdr:nvPicPr>
        <xdr:cNvPr id="73" name="7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31</xdr:row>
      <xdr:rowOff>38100</xdr:rowOff>
    </xdr:from>
    <xdr:to>
      <xdr:col>5</xdr:col>
      <xdr:colOff>696899</xdr:colOff>
      <xdr:row>32</xdr:row>
      <xdr:rowOff>296849</xdr:rowOff>
    </xdr:to>
    <xdr:pic>
      <xdr:nvPicPr>
        <xdr:cNvPr id="74" name="7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45</xdr:row>
      <xdr:rowOff>38100</xdr:rowOff>
    </xdr:from>
    <xdr:to>
      <xdr:col>1</xdr:col>
      <xdr:colOff>696899</xdr:colOff>
      <xdr:row>46</xdr:row>
      <xdr:rowOff>296849</xdr:rowOff>
    </xdr:to>
    <xdr:pic>
      <xdr:nvPicPr>
        <xdr:cNvPr id="78" name="7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45</xdr:row>
      <xdr:rowOff>38100</xdr:rowOff>
    </xdr:from>
    <xdr:to>
      <xdr:col>5</xdr:col>
      <xdr:colOff>696899</xdr:colOff>
      <xdr:row>46</xdr:row>
      <xdr:rowOff>296849</xdr:rowOff>
    </xdr:to>
    <xdr:pic>
      <xdr:nvPicPr>
        <xdr:cNvPr id="79" name="7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45</xdr:row>
      <xdr:rowOff>38100</xdr:rowOff>
    </xdr:from>
    <xdr:to>
      <xdr:col>5</xdr:col>
      <xdr:colOff>696899</xdr:colOff>
      <xdr:row>46</xdr:row>
      <xdr:rowOff>296849</xdr:rowOff>
    </xdr:to>
    <xdr:pic>
      <xdr:nvPicPr>
        <xdr:cNvPr id="80" name="7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409575"/>
          <a:ext cx="573074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1419225</xdr:colOff>
      <xdr:row>8</xdr:row>
      <xdr:rowOff>0</xdr:rowOff>
    </xdr:to>
    <xdr:pic>
      <xdr:nvPicPr>
        <xdr:cNvPr id="12292" name="4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532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152400</xdr:colOff>
      <xdr:row>7</xdr:row>
      <xdr:rowOff>228600</xdr:rowOff>
    </xdr:to>
    <xdr:pic>
      <xdr:nvPicPr>
        <xdr:cNvPr id="9265" name="5 Imagen" descr="fgtmFINAL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532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-0.249977111117893"/>
  </sheetPr>
  <dimension ref="A1:H57"/>
  <sheetViews>
    <sheetView view="pageBreakPreview" zoomScaleNormal="100" zoomScaleSheetLayoutView="100" workbookViewId="0">
      <selection activeCell="C6" sqref="C6"/>
    </sheetView>
  </sheetViews>
  <sheetFormatPr baseColWidth="10" defaultColWidth="11.28515625" defaultRowHeight="12.75" x14ac:dyDescent="0.2"/>
  <cols>
    <col min="1" max="1" width="2.28515625" customWidth="1"/>
    <col min="2" max="2" width="17.85546875" bestFit="1" customWidth="1"/>
    <col min="3" max="3" width="27.42578125" bestFit="1" customWidth="1"/>
    <col min="4" max="5" width="2.28515625" customWidth="1"/>
    <col min="6" max="6" width="17.85546875" bestFit="1" customWidth="1"/>
    <col min="7" max="7" width="27.42578125" customWidth="1"/>
    <col min="8" max="8" width="2.28515625" customWidth="1"/>
  </cols>
  <sheetData>
    <row r="1" spans="1:8" ht="24" customHeight="1" x14ac:dyDescent="0.2">
      <c r="B1" s="242" t="s">
        <v>1722</v>
      </c>
      <c r="C1" s="242"/>
      <c r="D1" s="242"/>
      <c r="E1" s="242"/>
      <c r="F1" s="242"/>
      <c r="G1" s="242"/>
    </row>
    <row r="2" spans="1:8" ht="9.9499999999999993" customHeight="1" x14ac:dyDescent="0.2">
      <c r="A2" s="123"/>
      <c r="B2" s="124"/>
      <c r="C2" s="124"/>
      <c r="D2" s="125"/>
      <c r="E2" s="123"/>
      <c r="F2" s="124"/>
      <c r="G2" s="124"/>
      <c r="H2" s="125"/>
    </row>
    <row r="3" spans="1:8" s="118" customFormat="1" ht="20.100000000000001" customHeight="1" x14ac:dyDescent="0.2">
      <c r="A3" s="126"/>
      <c r="B3" s="238" t="s">
        <v>1697</v>
      </c>
      <c r="C3" s="239"/>
      <c r="D3" s="135"/>
      <c r="E3" s="126"/>
      <c r="F3" s="238" t="s">
        <v>1697</v>
      </c>
      <c r="G3" s="239"/>
      <c r="H3" s="135"/>
    </row>
    <row r="4" spans="1:8" s="118" customFormat="1" ht="24.95" customHeight="1" x14ac:dyDescent="0.2">
      <c r="A4" s="126"/>
      <c r="B4" s="240" t="s">
        <v>1699</v>
      </c>
      <c r="C4" s="241"/>
      <c r="D4" s="136"/>
      <c r="E4" s="126"/>
      <c r="F4" s="240" t="s">
        <v>1699</v>
      </c>
      <c r="G4" s="241"/>
      <c r="H4" s="136"/>
    </row>
    <row r="5" spans="1:8" s="118" customFormat="1" ht="24.95" customHeight="1" x14ac:dyDescent="0.2">
      <c r="A5" s="126"/>
      <c r="B5" s="240" t="s">
        <v>1698</v>
      </c>
      <c r="C5" s="241"/>
      <c r="D5" s="136"/>
      <c r="E5" s="126"/>
      <c r="F5" s="240" t="s">
        <v>1698</v>
      </c>
      <c r="G5" s="241"/>
      <c r="H5" s="136"/>
    </row>
    <row r="6" spans="1:8" s="120" customFormat="1" ht="9.9499999999999993" customHeight="1" x14ac:dyDescent="0.2">
      <c r="A6" s="127"/>
      <c r="B6" s="121" t="s">
        <v>1705</v>
      </c>
      <c r="C6" s="137"/>
      <c r="D6" s="131"/>
      <c r="E6" s="127"/>
      <c r="F6" s="121" t="s">
        <v>1705</v>
      </c>
      <c r="G6" s="137"/>
      <c r="H6" s="131"/>
    </row>
    <row r="7" spans="1:8" s="120" customFormat="1" ht="9.9499999999999993" customHeight="1" x14ac:dyDescent="0.2">
      <c r="A7" s="127"/>
      <c r="B7" s="121" t="s">
        <v>915</v>
      </c>
      <c r="C7" s="138" t="str">
        <f>IF(ISBLANK(C6),"",VLOOKUP(C6,'LICENZAS X-D-A'!$A$1:$B$17262,2,0))</f>
        <v/>
      </c>
      <c r="D7" s="131"/>
      <c r="E7" s="127"/>
      <c r="F7" s="121" t="s">
        <v>915</v>
      </c>
      <c r="G7" s="138" t="str">
        <f>IF(ISBLANK(G6),"",VLOOKUP(G6,'LICENZAS X-D-A'!$A$1:$B$17262,2,0))</f>
        <v/>
      </c>
      <c r="H7" s="131"/>
    </row>
    <row r="8" spans="1:8" s="120" customFormat="1" ht="9.9499999999999993" customHeight="1" x14ac:dyDescent="0.2">
      <c r="A8" s="127"/>
      <c r="B8" s="121" t="s">
        <v>916</v>
      </c>
      <c r="C8" s="138" t="str">
        <f>IF(ISBLANK(C6),"",VLOOKUP(C6,'LICENZAS X-D-A'!$A$1:$C$17262,3,0))</f>
        <v/>
      </c>
      <c r="D8" s="131"/>
      <c r="E8" s="127"/>
      <c r="F8" s="121" t="s">
        <v>916</v>
      </c>
      <c r="G8" s="138" t="str">
        <f>IF(ISBLANK(G6),"",VLOOKUP(G6,'LICENZAS X-D-A'!$A$1:$C$17262,3,0))</f>
        <v/>
      </c>
      <c r="H8" s="131"/>
    </row>
    <row r="9" spans="1:8" s="120" customFormat="1" ht="9.9499999999999993" customHeight="1" x14ac:dyDescent="0.2">
      <c r="A9" s="127"/>
      <c r="B9" s="121" t="s">
        <v>917</v>
      </c>
      <c r="C9" s="138" t="str">
        <f>IF(ISBLANK(C6),"",VLOOKUP(C6,'LICENZAS X-D-A'!$A$1:$D$17262,4,0))</f>
        <v/>
      </c>
      <c r="D9" s="131"/>
      <c r="E9" s="127"/>
      <c r="F9" s="121" t="s">
        <v>917</v>
      </c>
      <c r="G9" s="138" t="str">
        <f>IF(ISBLANK(G6),"",VLOOKUP(G6,'LICENZAS X-D-A'!$A$1:$D$17262,4,0))</f>
        <v/>
      </c>
      <c r="H9" s="131"/>
    </row>
    <row r="10" spans="1:8" s="120" customFormat="1" ht="9.9499999999999993" customHeight="1" x14ac:dyDescent="0.2">
      <c r="A10" s="127"/>
      <c r="B10" s="121" t="s">
        <v>223</v>
      </c>
      <c r="C10" s="139" t="str">
        <f>IF(ISBLANK(C6),"",VLOOKUP(C6,'LICENZAS X-D-A'!$A$1:$F$17259,6,0))</f>
        <v/>
      </c>
      <c r="D10" s="132"/>
      <c r="E10" s="127"/>
      <c r="F10" s="121" t="s">
        <v>223</v>
      </c>
      <c r="G10" s="139" t="str">
        <f>IF(ISBLANK(G6),"",VLOOKUP(G6,'LICENZAS X-D-A'!$A$1:$F$17259,6,0))</f>
        <v/>
      </c>
      <c r="H10" s="132"/>
    </row>
    <row r="11" spans="1:8" s="120" customFormat="1" ht="9.9499999999999993" customHeight="1" x14ac:dyDescent="0.2">
      <c r="A11" s="127"/>
      <c r="B11" s="121" t="s">
        <v>1701</v>
      </c>
      <c r="C11" s="140" t="str">
        <f>IF(ISBLANK(C6),"",VLOOKUP(C6,'LICENZAS X-D-A'!$A$1:$E$17259,5,0))</f>
        <v/>
      </c>
      <c r="D11" s="133"/>
      <c r="E11" s="127"/>
      <c r="F11" s="121" t="s">
        <v>1701</v>
      </c>
      <c r="G11" s="140" t="str">
        <f>IF(ISBLANK(G6),"",VLOOKUP(G6,'LICENZAS X-D-A'!$A$1:$E$17259,5,0))</f>
        <v/>
      </c>
      <c r="H11" s="133"/>
    </row>
    <row r="12" spans="1:8" s="120" customFormat="1" ht="9.9499999999999993" customHeight="1" x14ac:dyDescent="0.2">
      <c r="A12" s="127"/>
      <c r="B12" s="121" t="s">
        <v>1702</v>
      </c>
      <c r="C12" s="141">
        <f ca="1">TODAY()</f>
        <v>42033</v>
      </c>
      <c r="D12" s="134"/>
      <c r="E12" s="127"/>
      <c r="F12" s="121" t="s">
        <v>1702</v>
      </c>
      <c r="G12" s="141">
        <f ca="1">TODAY()</f>
        <v>42033</v>
      </c>
      <c r="H12" s="134"/>
    </row>
    <row r="13" spans="1:8" s="120" customFormat="1" ht="9.9499999999999993" customHeight="1" x14ac:dyDescent="0.2">
      <c r="A13" s="127"/>
      <c r="B13" s="121" t="s">
        <v>1703</v>
      </c>
      <c r="C13" s="140" t="str">
        <f>IF(ISBLANK(C6),"",VLOOKUP(C6,'LICENZAS X-D-A'!$A$1:$I$17266,8,0))</f>
        <v/>
      </c>
      <c r="D13" s="133"/>
      <c r="E13" s="127"/>
      <c r="F13" s="121" t="s">
        <v>1703</v>
      </c>
      <c r="G13" s="140" t="str">
        <f>IF(ISBLANK(G6),"",VLOOKUP(G6,'LICENZAS X-D-A'!$A$1:$I$17266,8,0))</f>
        <v/>
      </c>
      <c r="H13" s="133"/>
    </row>
    <row r="14" spans="1:8" s="120" customFormat="1" ht="9.9499999999999993" customHeight="1" x14ac:dyDescent="0.2">
      <c r="A14" s="127"/>
      <c r="B14" s="122" t="s">
        <v>1704</v>
      </c>
      <c r="C14" s="188" t="str">
        <f>IF(ISBLANK(C6),"",VLOOKUP(C6,'LICENZAS X-D-A'!$A$1:$G$17266,7,0))</f>
        <v/>
      </c>
      <c r="D14" s="133"/>
      <c r="E14" s="127"/>
      <c r="F14" s="122" t="s">
        <v>1704</v>
      </c>
      <c r="G14" s="188" t="str">
        <f>IF(ISBLANK(G6),"",VLOOKUP(G6,'LICENZAS X-D-A'!$A$1:$G$17266,7,0))</f>
        <v/>
      </c>
      <c r="H14" s="133"/>
    </row>
    <row r="15" spans="1:8" ht="9.9499999999999993" customHeight="1" x14ac:dyDescent="0.2">
      <c r="A15" s="128"/>
      <c r="B15" s="129"/>
      <c r="C15" s="129"/>
      <c r="D15" s="130"/>
      <c r="E15" s="128"/>
      <c r="F15" s="129"/>
      <c r="G15" s="129"/>
      <c r="H15" s="130"/>
    </row>
    <row r="16" spans="1:8" ht="9.9499999999999993" customHeight="1" x14ac:dyDescent="0.2">
      <c r="A16" s="123"/>
      <c r="B16" s="124"/>
      <c r="C16" s="124"/>
      <c r="D16" s="125"/>
      <c r="E16" s="123"/>
      <c r="F16" s="124"/>
      <c r="G16" s="124"/>
      <c r="H16" s="125"/>
    </row>
    <row r="17" spans="1:8" s="118" customFormat="1" ht="20.100000000000001" customHeight="1" x14ac:dyDescent="0.2">
      <c r="A17" s="126"/>
      <c r="B17" s="238" t="s">
        <v>1697</v>
      </c>
      <c r="C17" s="239"/>
      <c r="D17" s="135"/>
      <c r="E17" s="126"/>
      <c r="F17" s="238" t="s">
        <v>1697</v>
      </c>
      <c r="G17" s="239"/>
      <c r="H17" s="135"/>
    </row>
    <row r="18" spans="1:8" s="118" customFormat="1" ht="24.95" customHeight="1" x14ac:dyDescent="0.2">
      <c r="A18" s="126"/>
      <c r="B18" s="240" t="s">
        <v>1699</v>
      </c>
      <c r="C18" s="241"/>
      <c r="D18" s="136"/>
      <c r="E18" s="126"/>
      <c r="F18" s="240" t="s">
        <v>1699</v>
      </c>
      <c r="G18" s="241"/>
      <c r="H18" s="136"/>
    </row>
    <row r="19" spans="1:8" s="118" customFormat="1" ht="24.95" customHeight="1" x14ac:dyDescent="0.2">
      <c r="A19" s="126"/>
      <c r="B19" s="240" t="s">
        <v>1698</v>
      </c>
      <c r="C19" s="241"/>
      <c r="D19" s="136"/>
      <c r="E19" s="126"/>
      <c r="F19" s="240" t="s">
        <v>1698</v>
      </c>
      <c r="G19" s="241"/>
      <c r="H19" s="136"/>
    </row>
    <row r="20" spans="1:8" s="120" customFormat="1" ht="9.9499999999999993" customHeight="1" x14ac:dyDescent="0.2">
      <c r="A20" s="127"/>
      <c r="B20" s="121" t="s">
        <v>1705</v>
      </c>
      <c r="C20" s="137"/>
      <c r="D20" s="131"/>
      <c r="E20" s="127"/>
      <c r="F20" s="121" t="s">
        <v>1705</v>
      </c>
      <c r="G20" s="137"/>
      <c r="H20" s="131"/>
    </row>
    <row r="21" spans="1:8" s="120" customFormat="1" ht="9.9499999999999993" customHeight="1" x14ac:dyDescent="0.2">
      <c r="A21" s="127"/>
      <c r="B21" s="121" t="s">
        <v>915</v>
      </c>
      <c r="C21" s="138" t="str">
        <f>IF(ISBLANK(C20),"",VLOOKUP(C20,'LICENZAS X-D-A'!$A$1:$B$17262,2,0))</f>
        <v/>
      </c>
      <c r="D21" s="131"/>
      <c r="E21" s="127"/>
      <c r="F21" s="121" t="s">
        <v>915</v>
      </c>
      <c r="G21" s="138" t="str">
        <f>IF(ISBLANK(G20),"",VLOOKUP(G20,'LICENZAS X-D-A'!$A$1:$B$17262,2,0))</f>
        <v/>
      </c>
      <c r="H21" s="131"/>
    </row>
    <row r="22" spans="1:8" s="120" customFormat="1" ht="9.9499999999999993" customHeight="1" x14ac:dyDescent="0.2">
      <c r="A22" s="127"/>
      <c r="B22" s="121" t="s">
        <v>916</v>
      </c>
      <c r="C22" s="138" t="str">
        <f>IF(ISBLANK(C20),"",VLOOKUP(C20,'LICENZAS X-D-A'!$A$1:$C$17262,3,0))</f>
        <v/>
      </c>
      <c r="D22" s="131"/>
      <c r="E22" s="127"/>
      <c r="F22" s="121" t="s">
        <v>916</v>
      </c>
      <c r="G22" s="138" t="str">
        <f>IF(ISBLANK(G20),"",VLOOKUP(G20,'LICENZAS X-D-A'!$A$1:$C$17262,3,0))</f>
        <v/>
      </c>
      <c r="H22" s="131"/>
    </row>
    <row r="23" spans="1:8" s="120" customFormat="1" ht="9.9499999999999993" customHeight="1" x14ac:dyDescent="0.2">
      <c r="A23" s="127"/>
      <c r="B23" s="121" t="s">
        <v>917</v>
      </c>
      <c r="C23" s="138" t="str">
        <f>IF(ISBLANK(C20),"",VLOOKUP(C20,'LICENZAS X-D-A'!$A$1:$D$17262,4,0))</f>
        <v/>
      </c>
      <c r="D23" s="131"/>
      <c r="E23" s="127"/>
      <c r="F23" s="121" t="s">
        <v>917</v>
      </c>
      <c r="G23" s="138" t="str">
        <f>IF(ISBLANK(G20),"",VLOOKUP(G20,'LICENZAS X-D-A'!$A$1:$D$17262,4,0))</f>
        <v/>
      </c>
      <c r="H23" s="131"/>
    </row>
    <row r="24" spans="1:8" s="120" customFormat="1" ht="9.9499999999999993" customHeight="1" x14ac:dyDescent="0.2">
      <c r="A24" s="127"/>
      <c r="B24" s="121" t="s">
        <v>223</v>
      </c>
      <c r="C24" s="139" t="str">
        <f>IF(ISBLANK(C20),"",VLOOKUP(C20,'LICENZAS X-D-A'!$A$1:$F$17259,6,0))</f>
        <v/>
      </c>
      <c r="D24" s="132"/>
      <c r="E24" s="127"/>
      <c r="F24" s="121" t="s">
        <v>223</v>
      </c>
      <c r="G24" s="139" t="str">
        <f>IF(ISBLANK(G20),"",VLOOKUP(G20,'LICENZAS X-D-A'!$A$1:$F$17259,6,0))</f>
        <v/>
      </c>
      <c r="H24" s="132"/>
    </row>
    <row r="25" spans="1:8" s="120" customFormat="1" ht="9.9499999999999993" customHeight="1" x14ac:dyDescent="0.2">
      <c r="A25" s="127"/>
      <c r="B25" s="121" t="s">
        <v>1701</v>
      </c>
      <c r="C25" s="140" t="str">
        <f>IF(ISBLANK(C20),"",VLOOKUP(C20,'LICENZAS X-D-A'!$A$1:$E$17259,5,0))</f>
        <v/>
      </c>
      <c r="D25" s="133"/>
      <c r="E25" s="127"/>
      <c r="F25" s="121" t="s">
        <v>1701</v>
      </c>
      <c r="G25" s="140" t="str">
        <f>IF(ISBLANK(G20),"",VLOOKUP(G20,'LICENZAS X-D-A'!$A$1:$E$17259,5,0))</f>
        <v/>
      </c>
      <c r="H25" s="133"/>
    </row>
    <row r="26" spans="1:8" s="120" customFormat="1" ht="9.9499999999999993" customHeight="1" x14ac:dyDescent="0.2">
      <c r="A26" s="127"/>
      <c r="B26" s="121" t="s">
        <v>1702</v>
      </c>
      <c r="C26" s="141">
        <f ca="1">TODAY()</f>
        <v>42033</v>
      </c>
      <c r="D26" s="134"/>
      <c r="E26" s="127"/>
      <c r="F26" s="121" t="s">
        <v>1702</v>
      </c>
      <c r="G26" s="141">
        <f ca="1">TODAY()</f>
        <v>42033</v>
      </c>
      <c r="H26" s="134"/>
    </row>
    <row r="27" spans="1:8" s="120" customFormat="1" ht="9.9499999999999993" customHeight="1" x14ac:dyDescent="0.2">
      <c r="A27" s="127"/>
      <c r="B27" s="121" t="s">
        <v>1703</v>
      </c>
      <c r="C27" s="140" t="str">
        <f>IF(ISBLANK(C20),"",VLOOKUP(C20,'LICENZAS X-D-A'!$A$1:$I$17266,8,0))</f>
        <v/>
      </c>
      <c r="D27" s="133"/>
      <c r="E27" s="127"/>
      <c r="F27" s="121" t="s">
        <v>1703</v>
      </c>
      <c r="G27" s="140" t="str">
        <f>IF(ISBLANK(G20),"",VLOOKUP(G20,'LICENZAS X-D-A'!$A$1:$I$17266,8,0))</f>
        <v/>
      </c>
      <c r="H27" s="133"/>
    </row>
    <row r="28" spans="1:8" s="120" customFormat="1" ht="9.9499999999999993" customHeight="1" x14ac:dyDescent="0.2">
      <c r="A28" s="127"/>
      <c r="B28" s="122" t="s">
        <v>1704</v>
      </c>
      <c r="C28" s="188" t="str">
        <f>IF(ISBLANK(C20),"",VLOOKUP(C20,'LICENZAS X-D-A'!$A$1:$G$17266,7,0))</f>
        <v/>
      </c>
      <c r="D28" s="133"/>
      <c r="E28" s="127"/>
      <c r="F28" s="122" t="s">
        <v>1704</v>
      </c>
      <c r="G28" s="188" t="str">
        <f>IF(ISBLANK(G20),"",VLOOKUP(G20,'LICENZAS X-D-A'!$A$1:$G$17266,7,0))</f>
        <v/>
      </c>
      <c r="H28" s="133"/>
    </row>
    <row r="29" spans="1:8" ht="9.9499999999999993" customHeight="1" x14ac:dyDescent="0.2">
      <c r="A29" s="128"/>
      <c r="B29" s="129"/>
      <c r="C29" s="129"/>
      <c r="D29" s="130"/>
      <c r="E29" s="128"/>
      <c r="F29" s="129"/>
      <c r="G29" s="129"/>
      <c r="H29" s="130"/>
    </row>
    <row r="30" spans="1:8" ht="9.9499999999999993" customHeight="1" x14ac:dyDescent="0.2">
      <c r="A30" s="123"/>
      <c r="B30" s="124"/>
      <c r="C30" s="124"/>
      <c r="D30" s="125"/>
      <c r="E30" s="123"/>
      <c r="F30" s="124"/>
      <c r="G30" s="124"/>
      <c r="H30" s="125"/>
    </row>
    <row r="31" spans="1:8" s="118" customFormat="1" ht="20.100000000000001" customHeight="1" x14ac:dyDescent="0.2">
      <c r="A31" s="126"/>
      <c r="B31" s="238" t="s">
        <v>1697</v>
      </c>
      <c r="C31" s="239"/>
      <c r="D31" s="135"/>
      <c r="E31" s="126"/>
      <c r="F31" s="238" t="s">
        <v>1697</v>
      </c>
      <c r="G31" s="239"/>
      <c r="H31" s="135"/>
    </row>
    <row r="32" spans="1:8" s="118" customFormat="1" ht="24.95" customHeight="1" x14ac:dyDescent="0.2">
      <c r="A32" s="126"/>
      <c r="B32" s="240" t="s">
        <v>1699</v>
      </c>
      <c r="C32" s="241"/>
      <c r="D32" s="136"/>
      <c r="E32" s="126"/>
      <c r="F32" s="240" t="s">
        <v>1699</v>
      </c>
      <c r="G32" s="241"/>
      <c r="H32" s="136"/>
    </row>
    <row r="33" spans="1:8" s="118" customFormat="1" ht="24.95" customHeight="1" x14ac:dyDescent="0.2">
      <c r="A33" s="126"/>
      <c r="B33" s="240" t="s">
        <v>1698</v>
      </c>
      <c r="C33" s="241"/>
      <c r="D33" s="136"/>
      <c r="E33" s="126"/>
      <c r="F33" s="240" t="s">
        <v>1698</v>
      </c>
      <c r="G33" s="241"/>
      <c r="H33" s="136"/>
    </row>
    <row r="34" spans="1:8" s="120" customFormat="1" ht="9.9499999999999993" customHeight="1" x14ac:dyDescent="0.2">
      <c r="A34" s="127"/>
      <c r="B34" s="121" t="s">
        <v>1705</v>
      </c>
      <c r="C34" s="137"/>
      <c r="D34" s="131"/>
      <c r="E34" s="127"/>
      <c r="F34" s="121" t="s">
        <v>1705</v>
      </c>
      <c r="G34" s="137"/>
      <c r="H34" s="131"/>
    </row>
    <row r="35" spans="1:8" s="120" customFormat="1" ht="9.9499999999999993" customHeight="1" x14ac:dyDescent="0.2">
      <c r="A35" s="127"/>
      <c r="B35" s="121" t="s">
        <v>915</v>
      </c>
      <c r="C35" s="138" t="str">
        <f>IF(ISBLANK(C34),"",VLOOKUP(C34,'LICENZAS X-D-A'!$A$1:$B$17262,2,0))</f>
        <v/>
      </c>
      <c r="D35" s="131"/>
      <c r="E35" s="127"/>
      <c r="F35" s="121" t="s">
        <v>915</v>
      </c>
      <c r="G35" s="138" t="str">
        <f>IF(ISBLANK(G34),"",VLOOKUP(G34,'LICENZAS X-D-A'!$A$1:$B$17262,2,0))</f>
        <v/>
      </c>
      <c r="H35" s="131"/>
    </row>
    <row r="36" spans="1:8" s="120" customFormat="1" ht="9.9499999999999993" customHeight="1" x14ac:dyDescent="0.2">
      <c r="A36" s="127"/>
      <c r="B36" s="121" t="s">
        <v>916</v>
      </c>
      <c r="C36" s="138" t="str">
        <f>IF(ISBLANK(C34),"",VLOOKUP(C34,'LICENZAS X-D-A'!$A$1:$C$17262,3,0))</f>
        <v/>
      </c>
      <c r="D36" s="131"/>
      <c r="E36" s="127"/>
      <c r="F36" s="121" t="s">
        <v>916</v>
      </c>
      <c r="G36" s="138" t="str">
        <f>IF(ISBLANK(G34),"",VLOOKUP(G34,'LICENZAS X-D-A'!$A$1:$C$17262,3,0))</f>
        <v/>
      </c>
      <c r="H36" s="131"/>
    </row>
    <row r="37" spans="1:8" s="120" customFormat="1" ht="9.9499999999999993" customHeight="1" x14ac:dyDescent="0.2">
      <c r="A37" s="127"/>
      <c r="B37" s="121" t="s">
        <v>917</v>
      </c>
      <c r="C37" s="138" t="str">
        <f>IF(ISBLANK(C34),"",VLOOKUP(C34,'LICENZAS X-D-A'!$A$1:$D$17262,4,0))</f>
        <v/>
      </c>
      <c r="D37" s="131"/>
      <c r="E37" s="127"/>
      <c r="F37" s="121" t="s">
        <v>917</v>
      </c>
      <c r="G37" s="138" t="str">
        <f>IF(ISBLANK(G34),"",VLOOKUP(G34,'LICENZAS X-D-A'!$A$1:$D$17262,4,0))</f>
        <v/>
      </c>
      <c r="H37" s="131"/>
    </row>
    <row r="38" spans="1:8" s="120" customFormat="1" ht="9.9499999999999993" customHeight="1" x14ac:dyDescent="0.2">
      <c r="A38" s="127"/>
      <c r="B38" s="121" t="s">
        <v>223</v>
      </c>
      <c r="C38" s="139" t="str">
        <f>IF(ISBLANK(C34),"",VLOOKUP(C34,'LICENZAS X-D-A'!$A$1:$F$17259,6,0))</f>
        <v/>
      </c>
      <c r="D38" s="132"/>
      <c r="E38" s="127"/>
      <c r="F38" s="121" t="s">
        <v>223</v>
      </c>
      <c r="G38" s="139" t="str">
        <f>IF(ISBLANK(G34),"",VLOOKUP(G34,'LICENZAS X-D-A'!$A$1:$F$17259,6,0))</f>
        <v/>
      </c>
      <c r="H38" s="132"/>
    </row>
    <row r="39" spans="1:8" s="120" customFormat="1" ht="9.9499999999999993" customHeight="1" x14ac:dyDescent="0.2">
      <c r="A39" s="127"/>
      <c r="B39" s="121" t="s">
        <v>1701</v>
      </c>
      <c r="C39" s="140" t="str">
        <f>IF(ISBLANK(C34),"",VLOOKUP(C34,'LICENZAS X-D-A'!$A$1:$E$17259,5,0))</f>
        <v/>
      </c>
      <c r="D39" s="133"/>
      <c r="E39" s="127"/>
      <c r="F39" s="121" t="s">
        <v>1701</v>
      </c>
      <c r="G39" s="140" t="str">
        <f>IF(ISBLANK(G34),"",VLOOKUP(G34,'LICENZAS X-D-A'!$A$1:$E$17259,5,0))</f>
        <v/>
      </c>
      <c r="H39" s="133"/>
    </row>
    <row r="40" spans="1:8" s="120" customFormat="1" ht="9.9499999999999993" customHeight="1" x14ac:dyDescent="0.2">
      <c r="A40" s="127"/>
      <c r="B40" s="121" t="s">
        <v>1702</v>
      </c>
      <c r="C40" s="141">
        <f ca="1">TODAY()</f>
        <v>42033</v>
      </c>
      <c r="D40" s="134"/>
      <c r="E40" s="127"/>
      <c r="F40" s="121" t="s">
        <v>1702</v>
      </c>
      <c r="G40" s="141">
        <f ca="1">TODAY()</f>
        <v>42033</v>
      </c>
      <c r="H40" s="134"/>
    </row>
    <row r="41" spans="1:8" s="120" customFormat="1" ht="9.9499999999999993" customHeight="1" x14ac:dyDescent="0.2">
      <c r="A41" s="127"/>
      <c r="B41" s="121" t="s">
        <v>1703</v>
      </c>
      <c r="C41" s="140" t="str">
        <f>IF(ISBLANK(C34),"",VLOOKUP(C34,'LICENZAS X-D-A'!$A$1:$I$17266,8,0))</f>
        <v/>
      </c>
      <c r="D41" s="133"/>
      <c r="E41" s="127"/>
      <c r="F41" s="121" t="s">
        <v>1703</v>
      </c>
      <c r="G41" s="140" t="str">
        <f>IF(ISBLANK(G34),"",VLOOKUP(G34,'LICENZAS X-D-A'!$A$1:$I$17266,8,0))</f>
        <v/>
      </c>
      <c r="H41" s="133"/>
    </row>
    <row r="42" spans="1:8" s="120" customFormat="1" ht="9.9499999999999993" customHeight="1" x14ac:dyDescent="0.2">
      <c r="A42" s="127"/>
      <c r="B42" s="122" t="s">
        <v>1704</v>
      </c>
      <c r="C42" s="188" t="str">
        <f>IF(ISBLANK(C34),"",VLOOKUP(C34,'LICENZAS X-D-A'!$A$1:$G$17266,7,0))</f>
        <v/>
      </c>
      <c r="D42" s="133"/>
      <c r="E42" s="127"/>
      <c r="F42" s="122" t="s">
        <v>1704</v>
      </c>
      <c r="G42" s="188" t="str">
        <f>IF(ISBLANK(G34),"",VLOOKUP(G34,'LICENZAS X-D-A'!$A$1:$G$17266,7,0))</f>
        <v/>
      </c>
      <c r="H42" s="133"/>
    </row>
    <row r="43" spans="1:8" ht="9.9499999999999993" customHeight="1" x14ac:dyDescent="0.2">
      <c r="A43" s="128"/>
      <c r="B43" s="129"/>
      <c r="C43" s="129"/>
      <c r="D43" s="130"/>
      <c r="E43" s="128"/>
      <c r="F43" s="129"/>
      <c r="G43" s="129"/>
      <c r="H43" s="130"/>
    </row>
    <row r="44" spans="1:8" ht="9.9499999999999993" customHeight="1" x14ac:dyDescent="0.2">
      <c r="A44" s="123"/>
      <c r="B44" s="124"/>
      <c r="C44" s="124"/>
      <c r="D44" s="125"/>
      <c r="E44" s="123"/>
      <c r="F44" s="124"/>
      <c r="G44" s="124"/>
      <c r="H44" s="125"/>
    </row>
    <row r="45" spans="1:8" s="118" customFormat="1" ht="20.100000000000001" customHeight="1" x14ac:dyDescent="0.2">
      <c r="A45" s="126"/>
      <c r="B45" s="238" t="s">
        <v>1697</v>
      </c>
      <c r="C45" s="239"/>
      <c r="D45" s="135"/>
      <c r="E45" s="126"/>
      <c r="F45" s="238" t="s">
        <v>1697</v>
      </c>
      <c r="G45" s="239"/>
      <c r="H45" s="135"/>
    </row>
    <row r="46" spans="1:8" s="118" customFormat="1" ht="24.95" customHeight="1" x14ac:dyDescent="0.2">
      <c r="A46" s="126"/>
      <c r="B46" s="240" t="s">
        <v>1699</v>
      </c>
      <c r="C46" s="241"/>
      <c r="D46" s="136"/>
      <c r="E46" s="126"/>
      <c r="F46" s="240" t="s">
        <v>1699</v>
      </c>
      <c r="G46" s="241"/>
      <c r="H46" s="136"/>
    </row>
    <row r="47" spans="1:8" s="118" customFormat="1" ht="24.95" customHeight="1" x14ac:dyDescent="0.2">
      <c r="A47" s="126"/>
      <c r="B47" s="240" t="s">
        <v>1712</v>
      </c>
      <c r="C47" s="241"/>
      <c r="D47" s="136"/>
      <c r="E47" s="126"/>
      <c r="F47" s="240" t="s">
        <v>1592</v>
      </c>
      <c r="G47" s="241"/>
      <c r="H47" s="136"/>
    </row>
    <row r="48" spans="1:8" s="120" customFormat="1" ht="9.9499999999999993" customHeight="1" x14ac:dyDescent="0.2">
      <c r="A48" s="127"/>
      <c r="B48" s="121" t="s">
        <v>1705</v>
      </c>
      <c r="C48" s="137"/>
      <c r="D48" s="131"/>
      <c r="E48" s="127"/>
      <c r="F48" s="121" t="s">
        <v>1705</v>
      </c>
      <c r="G48" s="137"/>
      <c r="H48" s="131"/>
    </row>
    <row r="49" spans="1:8" s="120" customFormat="1" ht="9.9499999999999993" customHeight="1" x14ac:dyDescent="0.2">
      <c r="A49" s="127"/>
      <c r="B49" s="121" t="s">
        <v>915</v>
      </c>
      <c r="C49" s="138" t="str">
        <f>IF(ISBLANK(C48),"",VLOOKUP(C48,'LICENZAS X-D-A'!$A$1:$B$17262,2,0))</f>
        <v/>
      </c>
      <c r="D49" s="131"/>
      <c r="E49" s="127"/>
      <c r="F49" s="121" t="s">
        <v>915</v>
      </c>
      <c r="G49" s="138" t="str">
        <f>IF(ISBLANK(G48),"",VLOOKUP(G48,'LICENZAS X-D-A'!$A$1:$B$17262,2,0))</f>
        <v/>
      </c>
      <c r="H49" s="131"/>
    </row>
    <row r="50" spans="1:8" s="120" customFormat="1" ht="9.9499999999999993" customHeight="1" x14ac:dyDescent="0.2">
      <c r="A50" s="127"/>
      <c r="B50" s="121" t="s">
        <v>916</v>
      </c>
      <c r="C50" s="138" t="str">
        <f>IF(ISBLANK(C48),"",VLOOKUP(C48,'LICENZAS X-D-A'!$A$1:$C$17262,3,0))</f>
        <v/>
      </c>
      <c r="D50" s="131"/>
      <c r="E50" s="127"/>
      <c r="F50" s="121" t="s">
        <v>916</v>
      </c>
      <c r="G50" s="138" t="str">
        <f>IF(ISBLANK(G48),"",VLOOKUP(G48,'LICENZAS X-D-A'!$A$1:$C$17262,3,0))</f>
        <v/>
      </c>
      <c r="H50" s="131"/>
    </row>
    <row r="51" spans="1:8" s="120" customFormat="1" ht="9.9499999999999993" customHeight="1" x14ac:dyDescent="0.2">
      <c r="A51" s="127"/>
      <c r="B51" s="121" t="s">
        <v>917</v>
      </c>
      <c r="C51" s="138" t="str">
        <f>IF(ISBLANK(C48),"",VLOOKUP(C48,'LICENZAS X-D-A'!$A$1:$D$17262,4,0))</f>
        <v/>
      </c>
      <c r="D51" s="131"/>
      <c r="E51" s="127"/>
      <c r="F51" s="121" t="s">
        <v>917</v>
      </c>
      <c r="G51" s="138" t="str">
        <f>IF(ISBLANK(G48),"",VLOOKUP(G48,'LICENZAS X-D-A'!$A$1:$D$17262,4,0))</f>
        <v/>
      </c>
      <c r="H51" s="131"/>
    </row>
    <row r="52" spans="1:8" s="120" customFormat="1" ht="9.9499999999999993" customHeight="1" x14ac:dyDescent="0.2">
      <c r="A52" s="127"/>
      <c r="B52" s="121" t="s">
        <v>223</v>
      </c>
      <c r="C52" s="139" t="str">
        <f>IF(ISBLANK(C48),"",VLOOKUP(C48,'LICENZAS X-D-A'!$A$1:$F$17259,6,0))</f>
        <v/>
      </c>
      <c r="D52" s="132"/>
      <c r="E52" s="127"/>
      <c r="F52" s="121" t="s">
        <v>223</v>
      </c>
      <c r="G52" s="139" t="str">
        <f>IF(ISBLANK(G48),"",VLOOKUP(G48,'LICENZAS X-D-A'!$A$1:$F$17259,6,0))</f>
        <v/>
      </c>
      <c r="H52" s="132"/>
    </row>
    <row r="53" spans="1:8" s="120" customFormat="1" ht="9.9499999999999993" customHeight="1" x14ac:dyDescent="0.2">
      <c r="A53" s="127"/>
      <c r="B53" s="121" t="s">
        <v>1701</v>
      </c>
      <c r="C53" s="140" t="str">
        <f>IF(ISBLANK(C48),"",VLOOKUP(C48,'LICENZAS X-D-A'!$A$1:$E$17259,5,0))</f>
        <v/>
      </c>
      <c r="D53" s="133"/>
      <c r="E53" s="127"/>
      <c r="F53" s="121" t="s">
        <v>1701</v>
      </c>
      <c r="G53" s="140" t="str">
        <f>IF(ISBLANK(G48),"",VLOOKUP(G48,'LICENZAS X-D-A'!$A$1:$E$17259,5,0))</f>
        <v/>
      </c>
      <c r="H53" s="133"/>
    </row>
    <row r="54" spans="1:8" s="120" customFormat="1" ht="9.9499999999999993" customHeight="1" x14ac:dyDescent="0.2">
      <c r="A54" s="127"/>
      <c r="B54" s="121" t="s">
        <v>1702</v>
      </c>
      <c r="C54" s="141">
        <f ca="1">TODAY()</f>
        <v>42033</v>
      </c>
      <c r="D54" s="134"/>
      <c r="E54" s="127"/>
      <c r="F54" s="121" t="s">
        <v>1702</v>
      </c>
      <c r="G54" s="141">
        <f ca="1">TODAY()</f>
        <v>42033</v>
      </c>
      <c r="H54" s="134"/>
    </row>
    <row r="55" spans="1:8" s="120" customFormat="1" ht="9.9499999999999993" customHeight="1" x14ac:dyDescent="0.2">
      <c r="A55" s="127"/>
      <c r="B55" s="121" t="s">
        <v>1703</v>
      </c>
      <c r="C55" s="140" t="str">
        <f>IF(ISBLANK(C48),"",VLOOKUP(C48,'LICENZAS X-D-A'!$A$1:$I$17266,8,0))</f>
        <v/>
      </c>
      <c r="D55" s="133"/>
      <c r="E55" s="127"/>
      <c r="F55" s="121" t="s">
        <v>1703</v>
      </c>
      <c r="G55" s="140" t="str">
        <f>IF(ISBLANK(G48),"",VLOOKUP(G48,'LICENZAS X-D-A'!$A$1:$I$17266,8,0))</f>
        <v/>
      </c>
      <c r="H55" s="133"/>
    </row>
    <row r="56" spans="1:8" s="120" customFormat="1" ht="9.9499999999999993" customHeight="1" x14ac:dyDescent="0.2">
      <c r="A56" s="127"/>
      <c r="B56" s="122" t="s">
        <v>1704</v>
      </c>
      <c r="C56" s="188" t="str">
        <f>IF(ISBLANK(C48),"",VLOOKUP(C48,'LICENZAS X-D-A'!$A$1:$G$17266,7,0))</f>
        <v/>
      </c>
      <c r="D56" s="133"/>
      <c r="E56" s="127"/>
      <c r="F56" s="122" t="s">
        <v>1704</v>
      </c>
      <c r="G56" s="188" t="str">
        <f>IF(ISBLANK(G48),"",VLOOKUP(G48,'LICENZAS X-D-A'!$A$1:$G$17266,7,0))</f>
        <v/>
      </c>
      <c r="H56" s="133"/>
    </row>
    <row r="57" spans="1:8" ht="9.9499999999999993" customHeight="1" x14ac:dyDescent="0.2">
      <c r="A57" s="128"/>
      <c r="B57" s="129"/>
      <c r="C57" s="129"/>
      <c r="D57" s="130"/>
      <c r="E57" s="128"/>
      <c r="F57" s="129"/>
      <c r="G57" s="129"/>
      <c r="H57" s="130"/>
    </row>
  </sheetData>
  <sheetProtection password="CC6D" sheet="1" objects="1" scenarios="1" selectLockedCells="1"/>
  <protectedRanges>
    <protectedRange sqref="G7:H7 F6:F7 F8:H14 B20:B28 F20:F28 B34:B42 F34:F42 B48:B56 F48:F56 C7:D7 B6:B7 B8:D14 C21:D28 G21:H28 C35:D42 G35:H42 C49:D56 G49:H56" name="Rango1_3_2" securityDescriptor="O:WDG:WDD:(A;;CC;;;WD)"/>
    <protectedRange sqref="G6:H6 C6:D6 C20:D20 G20:H20 C34:D34 G34:H34 C48:D48 G48:H48" name="Rango1_2_2_2" securityDescriptor="O:WDG:WDD:(A;;CC;;;WD)"/>
  </protectedRanges>
  <mergeCells count="25">
    <mergeCell ref="F47:G47"/>
    <mergeCell ref="B17:C17"/>
    <mergeCell ref="B1:G1"/>
    <mergeCell ref="B45:C45"/>
    <mergeCell ref="B46:C46"/>
    <mergeCell ref="B47:C47"/>
    <mergeCell ref="F17:G17"/>
    <mergeCell ref="F18:G18"/>
    <mergeCell ref="F19:G19"/>
    <mergeCell ref="F31:G31"/>
    <mergeCell ref="F32:G32"/>
    <mergeCell ref="F33:G33"/>
    <mergeCell ref="F45:G45"/>
    <mergeCell ref="B18:C18"/>
    <mergeCell ref="B19:C19"/>
    <mergeCell ref="B33:C33"/>
    <mergeCell ref="B3:C3"/>
    <mergeCell ref="B4:C4"/>
    <mergeCell ref="B5:C5"/>
    <mergeCell ref="F46:G46"/>
    <mergeCell ref="F3:G3"/>
    <mergeCell ref="F4:G4"/>
    <mergeCell ref="F5:G5"/>
    <mergeCell ref="B31:C31"/>
    <mergeCell ref="B32:C32"/>
  </mergeCells>
  <conditionalFormatting sqref="H53">
    <cfRule type="cellIs" dxfId="64" priority="8" stopIfTrue="1" operator="equal">
      <formula>0</formula>
    </cfRule>
  </conditionalFormatting>
  <conditionalFormatting sqref="D25">
    <cfRule type="cellIs" dxfId="63" priority="13" stopIfTrue="1" operator="equal">
      <formula>0</formula>
    </cfRule>
  </conditionalFormatting>
  <conditionalFormatting sqref="D11">
    <cfRule type="cellIs" dxfId="62" priority="29" stopIfTrue="1" operator="equal">
      <formula>0</formula>
    </cfRule>
  </conditionalFormatting>
  <conditionalFormatting sqref="G11:H11">
    <cfRule type="cellIs" dxfId="61" priority="14" stopIfTrue="1" operator="equal">
      <formula>0</formula>
    </cfRule>
  </conditionalFormatting>
  <conditionalFormatting sqref="C11">
    <cfRule type="cellIs" dxfId="60" priority="7" stopIfTrue="1" operator="equal">
      <formula>0</formula>
    </cfRule>
  </conditionalFormatting>
  <conditionalFormatting sqref="C25">
    <cfRule type="cellIs" dxfId="59" priority="6" stopIfTrue="1" operator="equal">
      <formula>0</formula>
    </cfRule>
  </conditionalFormatting>
  <conditionalFormatting sqref="G53">
    <cfRule type="cellIs" dxfId="58" priority="1" stopIfTrue="1" operator="equal">
      <formula>0</formula>
    </cfRule>
  </conditionalFormatting>
  <conditionalFormatting sqref="H25">
    <cfRule type="cellIs" dxfId="57" priority="12" stopIfTrue="1" operator="equal">
      <formula>0</formula>
    </cfRule>
  </conditionalFormatting>
  <conditionalFormatting sqref="G25">
    <cfRule type="cellIs" dxfId="56" priority="5" stopIfTrue="1" operator="equal">
      <formula>0</formula>
    </cfRule>
  </conditionalFormatting>
  <conditionalFormatting sqref="H39">
    <cfRule type="cellIs" dxfId="55" priority="10" stopIfTrue="1" operator="equal">
      <formula>0</formula>
    </cfRule>
  </conditionalFormatting>
  <conditionalFormatting sqref="D39">
    <cfRule type="cellIs" dxfId="54" priority="11" stopIfTrue="1" operator="equal">
      <formula>0</formula>
    </cfRule>
  </conditionalFormatting>
  <conditionalFormatting sqref="D53">
    <cfRule type="cellIs" dxfId="53" priority="9" stopIfTrue="1" operator="equal">
      <formula>0</formula>
    </cfRule>
  </conditionalFormatting>
  <conditionalFormatting sqref="C39">
    <cfRule type="cellIs" dxfId="52" priority="4" stopIfTrue="1" operator="equal">
      <formula>0</formula>
    </cfRule>
  </conditionalFormatting>
  <conditionalFormatting sqref="G39">
    <cfRule type="cellIs" dxfId="51" priority="3" stopIfTrue="1" operator="equal">
      <formula>0</formula>
    </cfRule>
  </conditionalFormatting>
  <conditionalFormatting sqref="C53">
    <cfRule type="cellIs" dxfId="50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D13"/>
  <sheetViews>
    <sheetView tabSelected="1" zoomScaleNormal="100" workbookViewId="0">
      <selection activeCell="Q2" sqref="Q2"/>
    </sheetView>
  </sheetViews>
  <sheetFormatPr baseColWidth="10" defaultColWidth="32.140625" defaultRowHeight="12.75" x14ac:dyDescent="0.2"/>
  <cols>
    <col min="1" max="1" width="3.5703125" customWidth="1"/>
    <col min="2" max="2" width="7.5703125" bestFit="1" customWidth="1"/>
    <col min="3" max="3" width="18.28515625" customWidth="1"/>
    <col min="4" max="4" width="19.42578125" customWidth="1"/>
    <col min="5" max="5" width="17.7109375" customWidth="1"/>
    <col min="6" max="13" width="32.140625" hidden="1" customWidth="1"/>
    <col min="14" max="14" width="7.5703125" bestFit="1" customWidth="1"/>
    <col min="15" max="15" width="12.5703125" style="117" customWidth="1"/>
    <col min="16" max="16" width="11" bestFit="1" customWidth="1"/>
    <col min="17" max="17" width="32.140625" style="194"/>
  </cols>
  <sheetData>
    <row r="1" spans="1:30" ht="20.25" customHeight="1" x14ac:dyDescent="0.3">
      <c r="A1" s="296" t="s">
        <v>211</v>
      </c>
      <c r="B1" s="296"/>
      <c r="C1" s="296"/>
      <c r="D1" s="296"/>
      <c r="E1" s="296"/>
      <c r="F1" s="296"/>
      <c r="G1" s="296"/>
      <c r="H1" s="296"/>
      <c r="I1" s="296"/>
      <c r="J1" s="297"/>
      <c r="K1" s="297"/>
      <c r="L1" s="297"/>
      <c r="M1" s="297"/>
      <c r="N1" s="297"/>
      <c r="O1" s="297"/>
      <c r="P1" s="150"/>
    </row>
    <row r="2" spans="1:30" ht="16.5" customHeight="1" x14ac:dyDescent="0.25">
      <c r="A2" s="298"/>
      <c r="B2" s="298"/>
      <c r="C2" s="298"/>
      <c r="D2" s="298"/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150"/>
      <c r="Q2" s="195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1:30" ht="16.5" x14ac:dyDescent="0.25">
      <c r="A3" s="298" t="s">
        <v>2405</v>
      </c>
      <c r="B3" s="298"/>
      <c r="C3" s="298"/>
      <c r="D3" s="298"/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151"/>
      <c r="Q3" s="195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6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51"/>
      <c r="Q4" s="195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3"/>
      <c r="P5" s="150"/>
      <c r="Q5" s="195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1:30" ht="22.5" x14ac:dyDescent="0.2">
      <c r="A6" s="150"/>
      <c r="B6" s="154" t="s">
        <v>914</v>
      </c>
      <c r="C6" s="155" t="s">
        <v>915</v>
      </c>
      <c r="D6" s="156" t="s">
        <v>916</v>
      </c>
      <c r="E6" s="156" t="s">
        <v>917</v>
      </c>
      <c r="F6" s="157"/>
      <c r="G6" s="157"/>
      <c r="H6" s="157"/>
      <c r="I6" s="157"/>
      <c r="J6" s="157"/>
      <c r="K6" s="157"/>
      <c r="L6" s="157"/>
      <c r="M6" s="157"/>
      <c r="N6" s="156" t="s">
        <v>223</v>
      </c>
      <c r="O6" s="158" t="s">
        <v>1723</v>
      </c>
      <c r="P6" s="159" t="s">
        <v>212</v>
      </c>
      <c r="Q6" s="195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0" ht="15.75" x14ac:dyDescent="0.2">
      <c r="A7" s="150"/>
      <c r="B7" s="290"/>
      <c r="C7" s="290"/>
      <c r="D7" s="237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195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5.75" x14ac:dyDescent="0.2">
      <c r="A8" s="162" t="str">
        <f>IF(B8="","",COUNT($B$8:B8))</f>
        <v/>
      </c>
      <c r="B8" s="204"/>
      <c r="C8" s="163" t="str">
        <f>IF(ISBLANK(B8),"",VLOOKUP(B8,'LICENZAS X-D-A'!$A$1:$B$17262,2,0))</f>
        <v/>
      </c>
      <c r="D8" s="164" t="str">
        <f>IF(ISBLANK(B8),"",VLOOKUP(B8,'LICENZAS X-D-A'!$A$1:$C$17262,3,0))</f>
        <v/>
      </c>
      <c r="E8" s="165" t="str">
        <f>IF(ISBLANK(B8),"",VLOOKUP(B8,'LICENZAS X-D-A'!$A$1:$D$17259,4,0))</f>
        <v/>
      </c>
      <c r="F8" s="166">
        <f t="shared" ref="F8:F12" si="0">$F$6</f>
        <v>0</v>
      </c>
      <c r="G8" s="167" t="e">
        <f>#REF!</f>
        <v>#REF!</v>
      </c>
      <c r="H8" s="167"/>
      <c r="I8" s="167"/>
      <c r="J8" s="167">
        <f t="shared" ref="J8:J12" si="1">MAX(A8:A78)</f>
        <v>0</v>
      </c>
      <c r="K8" s="167"/>
      <c r="L8" s="167"/>
      <c r="M8" s="167"/>
      <c r="N8" s="168" t="str">
        <f>IF(ISBLANK(B8),"",VLOOKUP(B8,'LICENZAS X-D-A'!$A$1:$F$17259,6,0))</f>
        <v/>
      </c>
      <c r="O8" s="169" t="str">
        <f>IF(ISBLANK(B8),"",VLOOKUP(B8,'LICENZAS X-D-A'!$A$1:$E$17259,5,0))</f>
        <v/>
      </c>
      <c r="P8" s="170" t="str">
        <f>IF(ISBLANK(B8),"",VLOOKUP(B8,'LICENZAS X-D-A'!$A$1:$L$17266,12,0))</f>
        <v/>
      </c>
      <c r="Q8" s="195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0" ht="15.75" x14ac:dyDescent="0.2">
      <c r="A9" s="162" t="str">
        <f>IF(B9="","",COUNT($B$8:B9))</f>
        <v/>
      </c>
      <c r="B9" s="204"/>
      <c r="C9" s="163" t="str">
        <f>IF(ISBLANK(B9),"",VLOOKUP(B9,'LICENZAS X-D-A'!$A$1:$B$17262,2,0))</f>
        <v/>
      </c>
      <c r="D9" s="164" t="str">
        <f>IF(ISBLANK(B9),"",VLOOKUP(B9,'LICENZAS X-D-A'!$A$1:$C$17262,3,0))</f>
        <v/>
      </c>
      <c r="E9" s="165" t="str">
        <f>IF(ISBLANK(B9),"",VLOOKUP(B9,'LICENZAS X-D-A'!$A$1:$D$17259,4,0))</f>
        <v/>
      </c>
      <c r="F9" s="166">
        <f t="shared" si="0"/>
        <v>0</v>
      </c>
      <c r="G9" s="167" t="e">
        <f>#REF!</f>
        <v>#REF!</v>
      </c>
      <c r="H9" s="167"/>
      <c r="I9" s="167"/>
      <c r="J9" s="167">
        <f t="shared" si="1"/>
        <v>0</v>
      </c>
      <c r="K9" s="167"/>
      <c r="L9" s="167"/>
      <c r="M9" s="167"/>
      <c r="N9" s="168" t="str">
        <f>IF(ISBLANK(B9),"",VLOOKUP(B9,'LICENZAS X-D-A'!$A$1:$F$17259,6,0))</f>
        <v/>
      </c>
      <c r="O9" s="169" t="str">
        <f>IF(ISBLANK(B9),"",VLOOKUP(B9,'LICENZAS X-D-A'!$A$1:$E$17259,5,0))</f>
        <v/>
      </c>
      <c r="P9" s="170" t="str">
        <f>IF(ISBLANK(B9),"",VLOOKUP(B9,'LICENZAS X-D-A'!$A$1:$L$17266,12,0))</f>
        <v/>
      </c>
      <c r="Q9" s="195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5.75" x14ac:dyDescent="0.2">
      <c r="A10" s="162" t="str">
        <f>IF(B10="","",COUNT($B$8:B10))</f>
        <v/>
      </c>
      <c r="B10" s="204"/>
      <c r="C10" s="163" t="str">
        <f>IF(ISBLANK(B10),"",VLOOKUP(B10,'LICENZAS X-D-A'!$A$1:$B$17262,2,0))</f>
        <v/>
      </c>
      <c r="D10" s="164" t="str">
        <f>IF(ISBLANK(B10),"",VLOOKUP(B10,'LICENZAS X-D-A'!$A$1:$C$17262,3,0))</f>
        <v/>
      </c>
      <c r="E10" s="165" t="str">
        <f>IF(ISBLANK(B10),"",VLOOKUP(B10,'LICENZAS X-D-A'!$A$1:$D$17259,4,0))</f>
        <v/>
      </c>
      <c r="F10" s="166">
        <f t="shared" si="0"/>
        <v>0</v>
      </c>
      <c r="G10" s="167" t="e">
        <f>#REF!</f>
        <v>#REF!</v>
      </c>
      <c r="H10" s="167"/>
      <c r="I10" s="167"/>
      <c r="J10" s="167">
        <f t="shared" si="1"/>
        <v>0</v>
      </c>
      <c r="K10" s="167"/>
      <c r="L10" s="167"/>
      <c r="M10" s="167"/>
      <c r="N10" s="168" t="str">
        <f>IF(ISBLANK(B10),"",VLOOKUP(B10,'LICENZAS X-D-A'!$A$1:$F$17259,6,0))</f>
        <v/>
      </c>
      <c r="O10" s="169" t="str">
        <f>IF(ISBLANK(B10),"",VLOOKUP(B10,'LICENZAS X-D-A'!$A$1:$E$17259,5,0))</f>
        <v/>
      </c>
      <c r="P10" s="170" t="str">
        <f>IF(ISBLANK(B10),"",VLOOKUP(B10,'LICENZAS X-D-A'!$A$1:$L$17266,12,0))</f>
        <v/>
      </c>
      <c r="Q10" s="195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ht="15.75" x14ac:dyDescent="0.2">
      <c r="A11" s="162" t="str">
        <f>IF(B11="","",COUNT($B$8:B11))</f>
        <v/>
      </c>
      <c r="B11" s="204"/>
      <c r="C11" s="163" t="str">
        <f>IF(ISBLANK(B11),"",VLOOKUP(B11,'LICENZAS X-D-A'!$A$1:$B$17262,2,0))</f>
        <v/>
      </c>
      <c r="D11" s="164" t="str">
        <f>IF(ISBLANK(B11),"",VLOOKUP(B11,'LICENZAS X-D-A'!$A$1:$C$17262,3,0))</f>
        <v/>
      </c>
      <c r="E11" s="165" t="str">
        <f>IF(ISBLANK(B11),"",VLOOKUP(B11,'LICENZAS X-D-A'!$A$1:$D$17259,4,0))</f>
        <v/>
      </c>
      <c r="F11" s="166">
        <f t="shared" si="0"/>
        <v>0</v>
      </c>
      <c r="G11" s="167" t="e">
        <f>#REF!</f>
        <v>#REF!</v>
      </c>
      <c r="H11" s="167"/>
      <c r="I11" s="167"/>
      <c r="J11" s="167">
        <f t="shared" si="1"/>
        <v>0</v>
      </c>
      <c r="K11" s="167"/>
      <c r="L11" s="167"/>
      <c r="M11" s="167"/>
      <c r="N11" s="168" t="str">
        <f>IF(ISBLANK(B11),"",VLOOKUP(B11,'LICENZAS X-D-A'!$A$1:$F$17259,6,0))</f>
        <v/>
      </c>
      <c r="O11" s="169" t="str">
        <f>IF(ISBLANK(B11),"",VLOOKUP(B11,'LICENZAS X-D-A'!$A$1:$E$17259,5,0))</f>
        <v/>
      </c>
      <c r="P11" s="170" t="str">
        <f>IF(ISBLANK(B11),"",VLOOKUP(B11,'LICENZAS X-D-A'!$A$1:$L$17266,12,0))</f>
        <v/>
      </c>
      <c r="Q11" s="195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ht="16.5" thickBot="1" x14ac:dyDescent="0.25">
      <c r="A12" s="162" t="str">
        <f>IF(B12="","",COUNT($B$8:B12))</f>
        <v/>
      </c>
      <c r="B12" s="204"/>
      <c r="C12" s="163" t="str">
        <f>IF(ISBLANK(B12),"",VLOOKUP(B12,'LICENZAS X-D-A'!$A$1:$B$17262,2,0))</f>
        <v/>
      </c>
      <c r="D12" s="164" t="str">
        <f>IF(ISBLANK(B12),"",VLOOKUP(B12,'LICENZAS X-D-A'!$A$1:$C$17262,3,0))</f>
        <v/>
      </c>
      <c r="E12" s="165" t="str">
        <f>IF(ISBLANK(B12),"",VLOOKUP(B12,'LICENZAS X-D-A'!$A$1:$D$17259,4,0))</f>
        <v/>
      </c>
      <c r="F12" s="166">
        <f t="shared" si="0"/>
        <v>0</v>
      </c>
      <c r="G12" s="167" t="e">
        <f>#REF!</f>
        <v>#REF!</v>
      </c>
      <c r="H12" s="167"/>
      <c r="I12" s="167"/>
      <c r="J12" s="167">
        <f t="shared" si="1"/>
        <v>0</v>
      </c>
      <c r="K12" s="167"/>
      <c r="L12" s="167"/>
      <c r="M12" s="167"/>
      <c r="N12" s="168" t="str">
        <f>IF(ISBLANK(B12),"",VLOOKUP(B12,'LICENZAS X-D-A'!$A$1:$F$17259,6,0))</f>
        <v/>
      </c>
      <c r="O12" s="169" t="str">
        <f>IF(ISBLANK(B12),"",VLOOKUP(B12,'LICENZAS X-D-A'!$A$1:$E$17259,5,0))</f>
        <v/>
      </c>
      <c r="P12" s="170" t="str">
        <f>IF(ISBLANK(B12),"",VLOOKUP(B12,'LICENZAS X-D-A'!$A$1:$L$17266,12,0))</f>
        <v/>
      </c>
      <c r="Q12" s="196">
        <f>SUM(P8:P12)</f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0" ht="16.5" thickBot="1" x14ac:dyDescent="0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71" t="s">
        <v>462</v>
      </c>
      <c r="P13" s="171">
        <f>SUM(P8:P12)</f>
        <v>0</v>
      </c>
      <c r="Q13" s="197"/>
    </row>
  </sheetData>
  <sheetProtection password="CC6D" sheet="1" objects="1" scenarios="1" selectLockedCells="1"/>
  <protectedRanges>
    <protectedRange sqref="A8:A12 C8:P12" name="Rango1" securityDescriptor="O:WDG:WDD:(A;;CC;;;WD)"/>
    <protectedRange sqref="B8:B12" name="Rango1_2" securityDescriptor="O:WDG:WDD:(A;;CC;;;WD)"/>
    <protectedRange sqref="O13" name="Rango1_4" securityDescriptor="O:WDG:WDD:(A;;CC;;;WD)"/>
    <protectedRange sqref="P13" name="Rango1_5" securityDescriptor="O:WDG:WDD:(A;;CC;;;WD)"/>
  </protectedRanges>
  <mergeCells count="5">
    <mergeCell ref="A1:O1"/>
    <mergeCell ref="A2:O2"/>
    <mergeCell ref="A3:O3"/>
    <mergeCell ref="B7:C7"/>
    <mergeCell ref="E7:P7"/>
  </mergeCells>
  <conditionalFormatting sqref="B8:B12">
    <cfRule type="cellIs" dxfId="0" priority="46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130" fitToWidth="0" fitToHeight="0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327"/>
  <sheetViews>
    <sheetView topLeftCell="A229" workbookViewId="0">
      <selection activeCell="J104" sqref="J104"/>
    </sheetView>
  </sheetViews>
  <sheetFormatPr baseColWidth="10" defaultRowHeight="12.75" x14ac:dyDescent="0.2"/>
  <cols>
    <col min="1" max="1" width="6" bestFit="1" customWidth="1"/>
    <col min="2" max="2" width="12.140625" bestFit="1" customWidth="1"/>
    <col min="3" max="3" width="12.7109375" bestFit="1" customWidth="1"/>
    <col min="4" max="4" width="14.85546875" bestFit="1" customWidth="1"/>
    <col min="5" max="5" width="10.140625" bestFit="1" customWidth="1"/>
    <col min="6" max="6" width="10.85546875" bestFit="1" customWidth="1"/>
  </cols>
  <sheetData>
    <row r="1" spans="1:7" x14ac:dyDescent="0.2">
      <c r="A1">
        <v>18299</v>
      </c>
      <c r="B1" t="s">
        <v>516</v>
      </c>
      <c r="C1" t="s">
        <v>506</v>
      </c>
      <c r="D1" t="s">
        <v>598</v>
      </c>
      <c r="E1" s="205">
        <v>36656</v>
      </c>
      <c r="F1" t="s">
        <v>1189</v>
      </c>
      <c r="G1" t="s">
        <v>2139</v>
      </c>
    </row>
    <row r="2" spans="1:7" x14ac:dyDescent="0.2">
      <c r="A2">
        <v>5729</v>
      </c>
      <c r="B2" t="s">
        <v>516</v>
      </c>
      <c r="C2" t="s">
        <v>400</v>
      </c>
      <c r="D2" t="s">
        <v>319</v>
      </c>
      <c r="E2" s="205">
        <v>25389</v>
      </c>
      <c r="F2" t="s">
        <v>1184</v>
      </c>
      <c r="G2" t="s">
        <v>2139</v>
      </c>
    </row>
    <row r="3" spans="1:7" x14ac:dyDescent="0.2">
      <c r="A3">
        <v>18300</v>
      </c>
      <c r="B3" t="s">
        <v>516</v>
      </c>
      <c r="C3" t="s">
        <v>850</v>
      </c>
      <c r="D3" t="s">
        <v>607</v>
      </c>
      <c r="E3" s="205">
        <v>36684</v>
      </c>
      <c r="F3" t="s">
        <v>1181</v>
      </c>
      <c r="G3" t="s">
        <v>2139</v>
      </c>
    </row>
    <row r="4" spans="1:7" x14ac:dyDescent="0.2">
      <c r="A4">
        <v>7785</v>
      </c>
      <c r="B4" t="s">
        <v>647</v>
      </c>
      <c r="C4" t="s">
        <v>962</v>
      </c>
      <c r="D4" t="s">
        <v>473</v>
      </c>
      <c r="E4" s="205">
        <v>34180</v>
      </c>
      <c r="F4" t="s">
        <v>2138</v>
      </c>
      <c r="G4" t="s">
        <v>2139</v>
      </c>
    </row>
    <row r="5" spans="1:7" x14ac:dyDescent="0.2">
      <c r="A5">
        <v>19533</v>
      </c>
      <c r="B5" t="s">
        <v>65</v>
      </c>
      <c r="C5" t="s">
        <v>1457</v>
      </c>
      <c r="D5" t="s">
        <v>634</v>
      </c>
      <c r="E5" s="205">
        <v>35633</v>
      </c>
      <c r="F5" t="s">
        <v>1312</v>
      </c>
      <c r="G5" t="s">
        <v>2139</v>
      </c>
    </row>
    <row r="6" spans="1:7" x14ac:dyDescent="0.2">
      <c r="A6">
        <v>10784</v>
      </c>
      <c r="B6" t="s">
        <v>65</v>
      </c>
      <c r="C6" t="s">
        <v>1457</v>
      </c>
      <c r="D6" t="s">
        <v>834</v>
      </c>
      <c r="E6" s="205">
        <v>36391</v>
      </c>
      <c r="F6" t="s">
        <v>1310</v>
      </c>
      <c r="G6" t="s">
        <v>2139</v>
      </c>
    </row>
    <row r="7" spans="1:7" x14ac:dyDescent="0.2">
      <c r="A7">
        <v>9992</v>
      </c>
      <c r="B7" t="s">
        <v>741</v>
      </c>
      <c r="C7" t="s">
        <v>674</v>
      </c>
      <c r="D7" t="s">
        <v>561</v>
      </c>
      <c r="E7" s="205">
        <v>33808</v>
      </c>
      <c r="F7" t="s">
        <v>243</v>
      </c>
      <c r="G7" t="s">
        <v>2139</v>
      </c>
    </row>
    <row r="8" spans="1:7" x14ac:dyDescent="0.2">
      <c r="A8">
        <v>8950</v>
      </c>
      <c r="B8" t="s">
        <v>723</v>
      </c>
      <c r="C8" t="s">
        <v>553</v>
      </c>
      <c r="D8" t="s">
        <v>831</v>
      </c>
      <c r="E8" s="205">
        <v>33799</v>
      </c>
      <c r="F8" t="s">
        <v>242</v>
      </c>
      <c r="G8" t="s">
        <v>2139</v>
      </c>
    </row>
    <row r="9" spans="1:7" x14ac:dyDescent="0.2">
      <c r="A9">
        <v>15710</v>
      </c>
      <c r="B9" t="s">
        <v>696</v>
      </c>
      <c r="C9" t="s">
        <v>848</v>
      </c>
      <c r="D9" t="s">
        <v>1022</v>
      </c>
      <c r="E9" s="205">
        <v>35694</v>
      </c>
      <c r="F9" t="s">
        <v>1368</v>
      </c>
      <c r="G9" t="s">
        <v>2139</v>
      </c>
    </row>
    <row r="10" spans="1:7" x14ac:dyDescent="0.2">
      <c r="A10">
        <v>19714</v>
      </c>
      <c r="B10" t="s">
        <v>506</v>
      </c>
      <c r="C10" t="s">
        <v>481</v>
      </c>
      <c r="D10" t="s">
        <v>62</v>
      </c>
      <c r="E10" s="205">
        <v>37768</v>
      </c>
      <c r="F10" t="s">
        <v>322</v>
      </c>
      <c r="G10" t="s">
        <v>2139</v>
      </c>
    </row>
    <row r="11" spans="1:7" x14ac:dyDescent="0.2">
      <c r="A11">
        <v>15657</v>
      </c>
      <c r="B11" t="s">
        <v>698</v>
      </c>
      <c r="C11" t="s">
        <v>730</v>
      </c>
      <c r="D11" t="s">
        <v>702</v>
      </c>
      <c r="E11" s="205">
        <v>35596</v>
      </c>
      <c r="F11" t="s">
        <v>1401</v>
      </c>
      <c r="G11" t="s">
        <v>2139</v>
      </c>
    </row>
    <row r="12" spans="1:7" x14ac:dyDescent="0.2">
      <c r="A12">
        <v>9985</v>
      </c>
      <c r="B12" t="s">
        <v>778</v>
      </c>
      <c r="C12" t="s">
        <v>921</v>
      </c>
      <c r="D12" t="s">
        <v>486</v>
      </c>
      <c r="E12" s="205">
        <v>35711</v>
      </c>
      <c r="F12" t="s">
        <v>1442</v>
      </c>
      <c r="G12" t="s">
        <v>2139</v>
      </c>
    </row>
    <row r="13" spans="1:7" x14ac:dyDescent="0.2">
      <c r="A13">
        <v>14746</v>
      </c>
      <c r="B13" t="s">
        <v>451</v>
      </c>
      <c r="C13" t="s">
        <v>640</v>
      </c>
      <c r="D13" t="s">
        <v>427</v>
      </c>
      <c r="E13" s="205">
        <v>36299</v>
      </c>
      <c r="F13" t="s">
        <v>1453</v>
      </c>
      <c r="G13" t="s">
        <v>2139</v>
      </c>
    </row>
    <row r="14" spans="1:7" x14ac:dyDescent="0.2">
      <c r="A14">
        <v>10061</v>
      </c>
      <c r="B14" t="s">
        <v>57</v>
      </c>
      <c r="C14" t="s">
        <v>58</v>
      </c>
      <c r="D14" t="s">
        <v>800</v>
      </c>
      <c r="E14" s="205">
        <v>27883</v>
      </c>
      <c r="F14" t="s">
        <v>1029</v>
      </c>
      <c r="G14" t="s">
        <v>2145</v>
      </c>
    </row>
    <row r="15" spans="1:7" x14ac:dyDescent="0.2">
      <c r="A15">
        <v>1501</v>
      </c>
      <c r="B15" t="s">
        <v>57</v>
      </c>
      <c r="C15" t="s">
        <v>58</v>
      </c>
      <c r="D15" t="s">
        <v>472</v>
      </c>
      <c r="E15" s="205">
        <v>27247</v>
      </c>
      <c r="F15" t="s">
        <v>1028</v>
      </c>
      <c r="G15" t="s">
        <v>2145</v>
      </c>
    </row>
    <row r="16" spans="1:7" x14ac:dyDescent="0.2">
      <c r="A16">
        <v>18726</v>
      </c>
      <c r="B16" t="s">
        <v>2045</v>
      </c>
      <c r="C16" t="s">
        <v>2046</v>
      </c>
      <c r="D16" t="s">
        <v>2140</v>
      </c>
      <c r="E16" s="205">
        <v>37763</v>
      </c>
      <c r="F16" t="s">
        <v>2048</v>
      </c>
      <c r="G16" t="s">
        <v>2145</v>
      </c>
    </row>
    <row r="17" spans="1:7" x14ac:dyDescent="0.2">
      <c r="A17">
        <v>18459</v>
      </c>
      <c r="B17" t="s">
        <v>841</v>
      </c>
      <c r="C17" t="s">
        <v>470</v>
      </c>
      <c r="D17" t="s">
        <v>871</v>
      </c>
      <c r="E17" s="205">
        <v>36243</v>
      </c>
      <c r="F17" t="s">
        <v>1068</v>
      </c>
      <c r="G17" t="s">
        <v>2145</v>
      </c>
    </row>
    <row r="18" spans="1:7" x14ac:dyDescent="0.2">
      <c r="A18">
        <v>18750</v>
      </c>
      <c r="B18" t="s">
        <v>2049</v>
      </c>
      <c r="C18" t="s">
        <v>2141</v>
      </c>
      <c r="D18" t="s">
        <v>774</v>
      </c>
      <c r="E18" s="205">
        <v>35618</v>
      </c>
      <c r="F18" t="s">
        <v>2052</v>
      </c>
      <c r="G18" t="s">
        <v>2145</v>
      </c>
    </row>
    <row r="19" spans="1:7" x14ac:dyDescent="0.2">
      <c r="A19">
        <v>3087</v>
      </c>
      <c r="B19" t="s">
        <v>594</v>
      </c>
      <c r="C19" t="s">
        <v>520</v>
      </c>
      <c r="D19" t="s">
        <v>776</v>
      </c>
      <c r="E19" s="205">
        <v>32163</v>
      </c>
      <c r="F19" t="s">
        <v>1125</v>
      </c>
      <c r="G19" t="s">
        <v>2145</v>
      </c>
    </row>
    <row r="20" spans="1:7" x14ac:dyDescent="0.2">
      <c r="A20">
        <v>19324</v>
      </c>
      <c r="B20" t="s">
        <v>478</v>
      </c>
      <c r="C20" t="s">
        <v>891</v>
      </c>
      <c r="D20" t="s">
        <v>776</v>
      </c>
      <c r="E20" s="205">
        <v>35084</v>
      </c>
      <c r="F20" t="s">
        <v>255</v>
      </c>
      <c r="G20" t="s">
        <v>2145</v>
      </c>
    </row>
    <row r="21" spans="1:7" x14ac:dyDescent="0.2">
      <c r="A21">
        <v>17242</v>
      </c>
      <c r="B21" t="s">
        <v>478</v>
      </c>
      <c r="C21" t="s">
        <v>1519</v>
      </c>
      <c r="D21" t="s">
        <v>492</v>
      </c>
      <c r="E21" s="205">
        <v>37727</v>
      </c>
      <c r="F21" t="s">
        <v>1068</v>
      </c>
      <c r="G21" t="s">
        <v>2145</v>
      </c>
    </row>
    <row r="22" spans="1:7" x14ac:dyDescent="0.2">
      <c r="A22">
        <v>18458</v>
      </c>
      <c r="B22" t="s">
        <v>478</v>
      </c>
      <c r="C22" t="s">
        <v>550</v>
      </c>
      <c r="D22" t="s">
        <v>595</v>
      </c>
      <c r="E22" s="205">
        <v>37900</v>
      </c>
      <c r="F22" t="s">
        <v>1136</v>
      </c>
      <c r="G22" t="s">
        <v>2145</v>
      </c>
    </row>
    <row r="23" spans="1:7" x14ac:dyDescent="0.2">
      <c r="A23">
        <v>17240</v>
      </c>
      <c r="B23" t="s">
        <v>478</v>
      </c>
      <c r="C23" t="s">
        <v>1519</v>
      </c>
      <c r="D23" t="s">
        <v>73</v>
      </c>
      <c r="E23" s="205">
        <v>36814</v>
      </c>
      <c r="F23" t="s">
        <v>1139</v>
      </c>
      <c r="G23" t="s">
        <v>2145</v>
      </c>
    </row>
    <row r="24" spans="1:7" x14ac:dyDescent="0.2">
      <c r="A24">
        <v>15342</v>
      </c>
      <c r="B24" t="s">
        <v>1467</v>
      </c>
      <c r="C24" t="s">
        <v>965</v>
      </c>
      <c r="D24" t="s">
        <v>496</v>
      </c>
      <c r="E24" s="205">
        <v>27460</v>
      </c>
      <c r="F24" t="s">
        <v>1153</v>
      </c>
      <c r="G24" t="s">
        <v>2145</v>
      </c>
    </row>
    <row r="25" spans="1:7" x14ac:dyDescent="0.2">
      <c r="A25">
        <v>17249</v>
      </c>
      <c r="B25" t="s">
        <v>2142</v>
      </c>
      <c r="C25" t="s">
        <v>934</v>
      </c>
      <c r="D25" t="s">
        <v>2143</v>
      </c>
      <c r="E25" s="205">
        <v>26717</v>
      </c>
      <c r="F25" t="s">
        <v>2144</v>
      </c>
      <c r="G25" t="s">
        <v>2145</v>
      </c>
    </row>
    <row r="26" spans="1:7" x14ac:dyDescent="0.2">
      <c r="A26">
        <v>17266</v>
      </c>
      <c r="B26" t="s">
        <v>485</v>
      </c>
      <c r="C26" t="s">
        <v>468</v>
      </c>
      <c r="D26" t="s">
        <v>489</v>
      </c>
      <c r="E26" s="205">
        <v>36721</v>
      </c>
      <c r="F26" t="s">
        <v>1161</v>
      </c>
      <c r="G26" t="s">
        <v>2145</v>
      </c>
    </row>
    <row r="27" spans="1:7" x14ac:dyDescent="0.2">
      <c r="A27">
        <v>18460</v>
      </c>
      <c r="B27" t="s">
        <v>485</v>
      </c>
      <c r="C27" t="s">
        <v>788</v>
      </c>
      <c r="D27" t="s">
        <v>79</v>
      </c>
      <c r="E27" s="205">
        <v>36524</v>
      </c>
      <c r="F27" t="s">
        <v>1162</v>
      </c>
      <c r="G27" t="s">
        <v>2145</v>
      </c>
    </row>
    <row r="28" spans="1:7" x14ac:dyDescent="0.2">
      <c r="A28">
        <v>19328</v>
      </c>
      <c r="B28" t="s">
        <v>470</v>
      </c>
      <c r="C28" t="s">
        <v>19</v>
      </c>
      <c r="D28" t="s">
        <v>801</v>
      </c>
      <c r="E28" s="205">
        <v>37085</v>
      </c>
      <c r="F28" t="s">
        <v>2053</v>
      </c>
      <c r="G28" t="s">
        <v>2145</v>
      </c>
    </row>
    <row r="29" spans="1:7" x14ac:dyDescent="0.2">
      <c r="A29">
        <v>10048</v>
      </c>
      <c r="B29" t="s">
        <v>470</v>
      </c>
      <c r="C29" t="s">
        <v>961</v>
      </c>
      <c r="D29" t="s">
        <v>595</v>
      </c>
      <c r="E29" s="205">
        <v>34984</v>
      </c>
      <c r="F29" t="s">
        <v>1227</v>
      </c>
      <c r="G29" t="s">
        <v>2145</v>
      </c>
    </row>
    <row r="30" spans="1:7" x14ac:dyDescent="0.2">
      <c r="A30">
        <v>18723</v>
      </c>
      <c r="B30" t="s">
        <v>656</v>
      </c>
      <c r="C30" t="s">
        <v>470</v>
      </c>
      <c r="D30" t="s">
        <v>800</v>
      </c>
      <c r="E30" s="205">
        <v>37929</v>
      </c>
      <c r="F30" t="s">
        <v>2054</v>
      </c>
      <c r="G30" t="s">
        <v>2145</v>
      </c>
    </row>
    <row r="31" spans="1:7" x14ac:dyDescent="0.2">
      <c r="A31">
        <v>18725</v>
      </c>
      <c r="B31" t="s">
        <v>441</v>
      </c>
      <c r="C31" t="s">
        <v>981</v>
      </c>
      <c r="D31" t="s">
        <v>33</v>
      </c>
      <c r="E31" s="205">
        <v>37169</v>
      </c>
      <c r="F31" t="s">
        <v>1261</v>
      </c>
      <c r="G31" t="s">
        <v>2145</v>
      </c>
    </row>
    <row r="32" spans="1:7" x14ac:dyDescent="0.2">
      <c r="A32">
        <v>18461</v>
      </c>
      <c r="B32" t="s">
        <v>65</v>
      </c>
      <c r="C32" t="s">
        <v>845</v>
      </c>
      <c r="D32" t="s">
        <v>565</v>
      </c>
      <c r="E32" s="205">
        <v>38445</v>
      </c>
      <c r="F32" t="s">
        <v>1311</v>
      </c>
      <c r="G32" t="s">
        <v>2145</v>
      </c>
    </row>
    <row r="33" spans="1:7" x14ac:dyDescent="0.2">
      <c r="A33">
        <v>17264</v>
      </c>
      <c r="B33" t="s">
        <v>65</v>
      </c>
      <c r="C33" t="s">
        <v>845</v>
      </c>
      <c r="D33" t="s">
        <v>92</v>
      </c>
      <c r="E33" s="205">
        <v>36637</v>
      </c>
      <c r="F33" t="s">
        <v>1308</v>
      </c>
      <c r="G33" t="s">
        <v>2145</v>
      </c>
    </row>
    <row r="34" spans="1:7" x14ac:dyDescent="0.2">
      <c r="A34">
        <v>18707</v>
      </c>
      <c r="B34" t="s">
        <v>829</v>
      </c>
      <c r="C34" t="s">
        <v>1515</v>
      </c>
      <c r="D34" t="s">
        <v>70</v>
      </c>
      <c r="E34" s="205">
        <v>34722</v>
      </c>
      <c r="F34" t="s">
        <v>1392</v>
      </c>
      <c r="G34" t="s">
        <v>2145</v>
      </c>
    </row>
    <row r="35" spans="1:7" x14ac:dyDescent="0.2">
      <c r="A35">
        <v>17262</v>
      </c>
      <c r="B35" t="s">
        <v>631</v>
      </c>
      <c r="C35" t="s">
        <v>1470</v>
      </c>
      <c r="D35" t="s">
        <v>473</v>
      </c>
      <c r="E35" s="205">
        <v>36825</v>
      </c>
      <c r="F35" t="s">
        <v>1415</v>
      </c>
      <c r="G35" t="s">
        <v>2145</v>
      </c>
    </row>
    <row r="36" spans="1:7" x14ac:dyDescent="0.2">
      <c r="A36">
        <v>6607</v>
      </c>
      <c r="B36" t="s">
        <v>764</v>
      </c>
      <c r="C36" t="s">
        <v>22</v>
      </c>
      <c r="D36" t="s">
        <v>91</v>
      </c>
      <c r="E36" s="205">
        <v>32967</v>
      </c>
      <c r="F36" t="s">
        <v>1418</v>
      </c>
      <c r="G36" t="s">
        <v>2145</v>
      </c>
    </row>
    <row r="37" spans="1:7" x14ac:dyDescent="0.2">
      <c r="A37">
        <v>18004</v>
      </c>
      <c r="B37" t="s">
        <v>556</v>
      </c>
      <c r="C37" t="s">
        <v>556</v>
      </c>
      <c r="D37" t="s">
        <v>658</v>
      </c>
      <c r="E37" s="205">
        <v>28163</v>
      </c>
      <c r="F37" t="s">
        <v>1436</v>
      </c>
      <c r="G37" t="s">
        <v>2145</v>
      </c>
    </row>
    <row r="38" spans="1:7" x14ac:dyDescent="0.2">
      <c r="A38">
        <v>7951</v>
      </c>
      <c r="B38" t="s">
        <v>425</v>
      </c>
      <c r="C38" t="s">
        <v>970</v>
      </c>
      <c r="D38" t="s">
        <v>1010</v>
      </c>
      <c r="E38" s="205">
        <v>23470</v>
      </c>
      <c r="F38" t="s">
        <v>983</v>
      </c>
      <c r="G38" t="s">
        <v>2146</v>
      </c>
    </row>
    <row r="39" spans="1:7" x14ac:dyDescent="0.2">
      <c r="A39">
        <v>462</v>
      </c>
      <c r="B39" t="s">
        <v>635</v>
      </c>
      <c r="C39" t="s">
        <v>636</v>
      </c>
      <c r="D39" t="s">
        <v>297</v>
      </c>
      <c r="E39" s="205">
        <v>20806</v>
      </c>
      <c r="F39" t="s">
        <v>244</v>
      </c>
      <c r="G39" t="s">
        <v>2146</v>
      </c>
    </row>
    <row r="40" spans="1:7" x14ac:dyDescent="0.2">
      <c r="A40">
        <v>75</v>
      </c>
      <c r="B40" t="s">
        <v>523</v>
      </c>
      <c r="C40" t="s">
        <v>524</v>
      </c>
      <c r="D40" t="s">
        <v>490</v>
      </c>
      <c r="E40" s="205">
        <v>15815</v>
      </c>
      <c r="F40" t="s">
        <v>1220</v>
      </c>
      <c r="G40" t="s">
        <v>2146</v>
      </c>
    </row>
    <row r="41" spans="1:7" x14ac:dyDescent="0.2">
      <c r="A41">
        <v>1452</v>
      </c>
      <c r="B41" t="s">
        <v>45</v>
      </c>
      <c r="C41" t="s">
        <v>46</v>
      </c>
      <c r="D41" t="s">
        <v>1785</v>
      </c>
      <c r="E41" s="205">
        <v>26959</v>
      </c>
      <c r="F41" t="s">
        <v>1281</v>
      </c>
      <c r="G41" t="s">
        <v>2146</v>
      </c>
    </row>
    <row r="42" spans="1:7" x14ac:dyDescent="0.2">
      <c r="A42">
        <v>5688</v>
      </c>
      <c r="B42" t="s">
        <v>641</v>
      </c>
      <c r="C42" t="s">
        <v>447</v>
      </c>
      <c r="D42" t="s">
        <v>776</v>
      </c>
      <c r="E42" s="205">
        <v>33893</v>
      </c>
      <c r="F42" t="s">
        <v>1012</v>
      </c>
      <c r="G42" t="s">
        <v>2149</v>
      </c>
    </row>
    <row r="43" spans="1:7" x14ac:dyDescent="0.2">
      <c r="A43">
        <v>6799</v>
      </c>
      <c r="B43" t="s">
        <v>537</v>
      </c>
      <c r="C43" t="s">
        <v>42</v>
      </c>
      <c r="D43" t="s">
        <v>465</v>
      </c>
      <c r="E43" s="205">
        <v>34222</v>
      </c>
      <c r="F43" t="s">
        <v>1036</v>
      </c>
      <c r="G43" t="s">
        <v>2149</v>
      </c>
    </row>
    <row r="44" spans="1:7" x14ac:dyDescent="0.2">
      <c r="A44">
        <v>1808</v>
      </c>
      <c r="B44" t="s">
        <v>537</v>
      </c>
      <c r="C44" t="s">
        <v>478</v>
      </c>
      <c r="D44" t="s">
        <v>707</v>
      </c>
      <c r="E44" s="205">
        <v>28483</v>
      </c>
      <c r="F44" t="s">
        <v>1034</v>
      </c>
      <c r="G44" t="s">
        <v>2149</v>
      </c>
    </row>
    <row r="45" spans="1:7" x14ac:dyDescent="0.2">
      <c r="A45">
        <v>1563</v>
      </c>
      <c r="B45" t="s">
        <v>567</v>
      </c>
      <c r="C45" t="s">
        <v>63</v>
      </c>
      <c r="D45" t="s">
        <v>595</v>
      </c>
      <c r="E45" s="205">
        <v>27535</v>
      </c>
      <c r="F45" t="s">
        <v>1056</v>
      </c>
      <c r="G45" t="s">
        <v>2149</v>
      </c>
    </row>
    <row r="46" spans="1:7" x14ac:dyDescent="0.2">
      <c r="A46">
        <v>2735</v>
      </c>
      <c r="B46" t="s">
        <v>783</v>
      </c>
      <c r="C46" t="s">
        <v>532</v>
      </c>
      <c r="D46" t="s">
        <v>648</v>
      </c>
      <c r="E46" s="205">
        <v>31426</v>
      </c>
      <c r="F46" t="s">
        <v>1084</v>
      </c>
      <c r="G46" t="s">
        <v>2149</v>
      </c>
    </row>
    <row r="47" spans="1:7" x14ac:dyDescent="0.2">
      <c r="A47">
        <v>17803</v>
      </c>
      <c r="B47" t="s">
        <v>716</v>
      </c>
      <c r="C47" t="s">
        <v>685</v>
      </c>
      <c r="D47" t="s">
        <v>648</v>
      </c>
      <c r="E47" s="205">
        <v>37165</v>
      </c>
      <c r="F47" t="s">
        <v>1104</v>
      </c>
      <c r="G47" t="s">
        <v>2149</v>
      </c>
    </row>
    <row r="48" spans="1:7" x14ac:dyDescent="0.2">
      <c r="A48">
        <v>1495</v>
      </c>
      <c r="B48" t="s">
        <v>54</v>
      </c>
      <c r="C48" t="s">
        <v>55</v>
      </c>
      <c r="D48" t="s">
        <v>473</v>
      </c>
      <c r="E48" s="205">
        <v>27204</v>
      </c>
      <c r="F48" t="s">
        <v>1119</v>
      </c>
      <c r="G48" t="s">
        <v>2149</v>
      </c>
    </row>
    <row r="49" spans="1:7" x14ac:dyDescent="0.2">
      <c r="A49">
        <v>9188</v>
      </c>
      <c r="B49" t="s">
        <v>516</v>
      </c>
      <c r="C49" t="s">
        <v>927</v>
      </c>
      <c r="D49" t="s">
        <v>528</v>
      </c>
      <c r="E49" s="205">
        <v>34980</v>
      </c>
      <c r="F49" t="s">
        <v>1183</v>
      </c>
      <c r="G49" t="s">
        <v>2149</v>
      </c>
    </row>
    <row r="50" spans="1:7" x14ac:dyDescent="0.2">
      <c r="A50">
        <v>18453</v>
      </c>
      <c r="B50" t="s">
        <v>518</v>
      </c>
      <c r="C50" t="s">
        <v>617</v>
      </c>
      <c r="D50" t="s">
        <v>543</v>
      </c>
      <c r="E50" s="205">
        <v>38247</v>
      </c>
      <c r="F50" t="s">
        <v>1213</v>
      </c>
      <c r="G50" t="s">
        <v>2149</v>
      </c>
    </row>
    <row r="51" spans="1:7" x14ac:dyDescent="0.2">
      <c r="A51">
        <v>2754</v>
      </c>
      <c r="B51" t="s">
        <v>518</v>
      </c>
      <c r="C51" t="s">
        <v>805</v>
      </c>
      <c r="D51" t="s">
        <v>800</v>
      </c>
      <c r="E51" s="205">
        <v>31475</v>
      </c>
      <c r="F51" t="s">
        <v>1214</v>
      </c>
      <c r="G51" t="s">
        <v>2149</v>
      </c>
    </row>
    <row r="52" spans="1:7" x14ac:dyDescent="0.2">
      <c r="A52">
        <v>20140</v>
      </c>
      <c r="B52" t="s">
        <v>470</v>
      </c>
      <c r="C52" t="s">
        <v>327</v>
      </c>
      <c r="D52" t="s">
        <v>578</v>
      </c>
      <c r="E52" s="205">
        <v>37977</v>
      </c>
      <c r="F52" t="s">
        <v>328</v>
      </c>
      <c r="G52" t="s">
        <v>2149</v>
      </c>
    </row>
    <row r="53" spans="1:7" x14ac:dyDescent="0.2">
      <c r="A53">
        <v>21026</v>
      </c>
      <c r="B53" t="s">
        <v>2088</v>
      </c>
      <c r="C53" t="s">
        <v>556</v>
      </c>
      <c r="D53" t="s">
        <v>2147</v>
      </c>
      <c r="E53" s="205">
        <v>38070</v>
      </c>
      <c r="F53" t="s">
        <v>2148</v>
      </c>
      <c r="G53" t="s">
        <v>2149</v>
      </c>
    </row>
    <row r="54" spans="1:7" x14ac:dyDescent="0.2">
      <c r="A54">
        <v>2164</v>
      </c>
      <c r="B54" t="s">
        <v>772</v>
      </c>
      <c r="C54" t="s">
        <v>773</v>
      </c>
      <c r="D54" t="s">
        <v>542</v>
      </c>
      <c r="E54" s="205">
        <v>29693</v>
      </c>
      <c r="F54" t="s">
        <v>329</v>
      </c>
      <c r="G54" t="s">
        <v>2149</v>
      </c>
    </row>
    <row r="55" spans="1:7" x14ac:dyDescent="0.2">
      <c r="A55">
        <v>5084</v>
      </c>
      <c r="B55" t="s">
        <v>471</v>
      </c>
      <c r="C55" t="s">
        <v>97</v>
      </c>
      <c r="D55" t="s">
        <v>31</v>
      </c>
      <c r="E55" s="205">
        <v>33408</v>
      </c>
      <c r="F55" t="s">
        <v>1321</v>
      </c>
      <c r="G55" t="s">
        <v>2149</v>
      </c>
    </row>
    <row r="56" spans="1:7" x14ac:dyDescent="0.2">
      <c r="A56">
        <v>16636</v>
      </c>
      <c r="B56" t="s">
        <v>471</v>
      </c>
      <c r="C56" t="s">
        <v>963</v>
      </c>
      <c r="D56" t="s">
        <v>465</v>
      </c>
      <c r="E56" s="205">
        <v>35867</v>
      </c>
      <c r="F56" t="s">
        <v>1316</v>
      </c>
      <c r="G56" t="s">
        <v>2149</v>
      </c>
    </row>
    <row r="57" spans="1:7" x14ac:dyDescent="0.2">
      <c r="A57">
        <v>19230</v>
      </c>
      <c r="B57" t="s">
        <v>581</v>
      </c>
      <c r="C57" t="s">
        <v>708</v>
      </c>
      <c r="D57" t="s">
        <v>32</v>
      </c>
      <c r="E57" s="205">
        <v>36634</v>
      </c>
      <c r="F57" t="s">
        <v>1332</v>
      </c>
      <c r="G57" t="s">
        <v>2149</v>
      </c>
    </row>
    <row r="58" spans="1:7" x14ac:dyDescent="0.2">
      <c r="A58">
        <v>19635</v>
      </c>
      <c r="B58" t="s">
        <v>581</v>
      </c>
      <c r="C58" t="s">
        <v>708</v>
      </c>
      <c r="D58" t="s">
        <v>800</v>
      </c>
      <c r="E58" s="205">
        <v>37803</v>
      </c>
      <c r="F58" t="s">
        <v>330</v>
      </c>
      <c r="G58" t="s">
        <v>2149</v>
      </c>
    </row>
    <row r="59" spans="1:7" x14ac:dyDescent="0.2">
      <c r="A59">
        <v>18410</v>
      </c>
      <c r="B59" t="s">
        <v>97</v>
      </c>
      <c r="C59" t="s">
        <v>781</v>
      </c>
      <c r="D59" t="s">
        <v>1338</v>
      </c>
      <c r="E59" s="205">
        <v>37597</v>
      </c>
      <c r="F59" t="s">
        <v>1346</v>
      </c>
      <c r="G59" t="s">
        <v>2149</v>
      </c>
    </row>
    <row r="60" spans="1:7" x14ac:dyDescent="0.2">
      <c r="A60">
        <v>20548</v>
      </c>
      <c r="B60" t="s">
        <v>530</v>
      </c>
      <c r="C60" t="s">
        <v>571</v>
      </c>
      <c r="D60" t="s">
        <v>88</v>
      </c>
      <c r="E60" s="205">
        <v>38305</v>
      </c>
      <c r="F60" t="s">
        <v>331</v>
      </c>
      <c r="G60" t="s">
        <v>2149</v>
      </c>
    </row>
    <row r="61" spans="1:7" x14ac:dyDescent="0.2">
      <c r="A61">
        <v>493</v>
      </c>
      <c r="B61" t="s">
        <v>548</v>
      </c>
      <c r="C61" t="s">
        <v>647</v>
      </c>
      <c r="D61" t="s">
        <v>646</v>
      </c>
      <c r="E61" s="205">
        <v>21022</v>
      </c>
      <c r="F61" t="s">
        <v>1355</v>
      </c>
      <c r="G61" t="s">
        <v>2149</v>
      </c>
    </row>
    <row r="62" spans="1:7" x14ac:dyDescent="0.2">
      <c r="A62">
        <v>16657</v>
      </c>
      <c r="B62" t="s">
        <v>536</v>
      </c>
      <c r="C62" t="s">
        <v>631</v>
      </c>
      <c r="D62" t="s">
        <v>565</v>
      </c>
      <c r="E62" s="205">
        <v>37837</v>
      </c>
      <c r="F62" t="s">
        <v>1431</v>
      </c>
      <c r="G62" t="s">
        <v>2149</v>
      </c>
    </row>
    <row r="63" spans="1:7" x14ac:dyDescent="0.2">
      <c r="A63">
        <v>838</v>
      </c>
      <c r="B63" t="s">
        <v>695</v>
      </c>
      <c r="D63" t="s">
        <v>694</v>
      </c>
      <c r="E63" s="205">
        <v>23113</v>
      </c>
      <c r="F63" t="s">
        <v>1454</v>
      </c>
      <c r="G63" t="s">
        <v>2149</v>
      </c>
    </row>
    <row r="64" spans="1:7" x14ac:dyDescent="0.2">
      <c r="A64">
        <v>18540</v>
      </c>
      <c r="B64" t="s">
        <v>1471</v>
      </c>
      <c r="C64" t="s">
        <v>25</v>
      </c>
      <c r="D64" t="s">
        <v>1372</v>
      </c>
      <c r="E64" s="205">
        <v>23875</v>
      </c>
      <c r="F64" t="s">
        <v>1027</v>
      </c>
      <c r="G64" t="s">
        <v>2150</v>
      </c>
    </row>
    <row r="65" spans="1:7" x14ac:dyDescent="0.2">
      <c r="A65">
        <v>30</v>
      </c>
      <c r="B65" t="s">
        <v>497</v>
      </c>
      <c r="C65" t="s">
        <v>498</v>
      </c>
      <c r="D65" t="s">
        <v>496</v>
      </c>
      <c r="E65" s="205">
        <v>13182</v>
      </c>
      <c r="F65" t="s">
        <v>1098</v>
      </c>
      <c r="G65" t="s">
        <v>2150</v>
      </c>
    </row>
    <row r="66" spans="1:7" x14ac:dyDescent="0.2">
      <c r="A66">
        <v>53</v>
      </c>
      <c r="B66" t="s">
        <v>510</v>
      </c>
      <c r="C66" t="s">
        <v>511</v>
      </c>
      <c r="D66" t="s">
        <v>489</v>
      </c>
      <c r="E66" s="205">
        <v>14493</v>
      </c>
      <c r="F66" t="s">
        <v>1174</v>
      </c>
      <c r="G66" t="s">
        <v>2150</v>
      </c>
    </row>
    <row r="67" spans="1:7" x14ac:dyDescent="0.2">
      <c r="A67">
        <v>61</v>
      </c>
      <c r="B67" t="s">
        <v>468</v>
      </c>
      <c r="C67" t="s">
        <v>515</v>
      </c>
      <c r="D67" t="s">
        <v>490</v>
      </c>
      <c r="E67" s="205">
        <v>15223</v>
      </c>
      <c r="F67" t="s">
        <v>1251</v>
      </c>
      <c r="G67" t="s">
        <v>2150</v>
      </c>
    </row>
    <row r="68" spans="1:7" x14ac:dyDescent="0.2">
      <c r="A68">
        <v>242</v>
      </c>
      <c r="B68" t="s">
        <v>584</v>
      </c>
      <c r="C68" t="s">
        <v>585</v>
      </c>
      <c r="D68" t="s">
        <v>483</v>
      </c>
      <c r="E68" s="205">
        <v>18933</v>
      </c>
      <c r="F68" t="s">
        <v>1264</v>
      </c>
      <c r="G68" t="s">
        <v>2150</v>
      </c>
    </row>
    <row r="69" spans="1:7" x14ac:dyDescent="0.2">
      <c r="A69">
        <v>141</v>
      </c>
      <c r="B69" t="s">
        <v>559</v>
      </c>
      <c r="C69" t="s">
        <v>560</v>
      </c>
      <c r="D69" t="s">
        <v>480</v>
      </c>
      <c r="E69" s="205">
        <v>17402</v>
      </c>
      <c r="F69" t="s">
        <v>1280</v>
      </c>
      <c r="G69" t="s">
        <v>2150</v>
      </c>
    </row>
    <row r="70" spans="1:7" x14ac:dyDescent="0.2">
      <c r="A70">
        <v>19675</v>
      </c>
      <c r="B70" t="s">
        <v>225</v>
      </c>
      <c r="C70" t="s">
        <v>488</v>
      </c>
      <c r="D70" t="s">
        <v>226</v>
      </c>
      <c r="E70" s="205">
        <v>22012</v>
      </c>
      <c r="F70" t="s">
        <v>227</v>
      </c>
      <c r="G70" t="s">
        <v>2150</v>
      </c>
    </row>
    <row r="71" spans="1:7" x14ac:dyDescent="0.2">
      <c r="A71">
        <v>83</v>
      </c>
      <c r="B71" t="s">
        <v>530</v>
      </c>
      <c r="C71" t="s">
        <v>531</v>
      </c>
      <c r="D71" t="s">
        <v>529</v>
      </c>
      <c r="E71" s="205">
        <v>15911</v>
      </c>
      <c r="F71" t="s">
        <v>1349</v>
      </c>
      <c r="G71" t="s">
        <v>2150</v>
      </c>
    </row>
    <row r="72" spans="1:7" x14ac:dyDescent="0.2">
      <c r="A72">
        <v>18541</v>
      </c>
      <c r="B72" t="s">
        <v>1479</v>
      </c>
      <c r="C72" t="s">
        <v>474</v>
      </c>
      <c r="D72" t="s">
        <v>822</v>
      </c>
      <c r="E72" s="205">
        <v>25851</v>
      </c>
      <c r="F72" t="s">
        <v>1446</v>
      </c>
      <c r="G72" t="s">
        <v>2150</v>
      </c>
    </row>
    <row r="73" spans="1:7" x14ac:dyDescent="0.2">
      <c r="A73">
        <v>9951</v>
      </c>
      <c r="B73" t="s">
        <v>858</v>
      </c>
      <c r="C73" t="s">
        <v>550</v>
      </c>
      <c r="D73" t="s">
        <v>527</v>
      </c>
      <c r="E73" s="205">
        <v>21171</v>
      </c>
      <c r="F73" t="s">
        <v>2151</v>
      </c>
      <c r="G73" t="s">
        <v>2152</v>
      </c>
    </row>
    <row r="74" spans="1:7" x14ac:dyDescent="0.2">
      <c r="A74">
        <v>2211</v>
      </c>
      <c r="B74" t="s">
        <v>485</v>
      </c>
      <c r="C74" t="s">
        <v>775</v>
      </c>
      <c r="D74" t="s">
        <v>281</v>
      </c>
      <c r="E74" s="205">
        <v>29851</v>
      </c>
      <c r="F74" t="s">
        <v>1160</v>
      </c>
      <c r="G74" t="s">
        <v>2152</v>
      </c>
    </row>
    <row r="75" spans="1:7" x14ac:dyDescent="0.2">
      <c r="A75">
        <v>1026</v>
      </c>
      <c r="B75" t="s">
        <v>504</v>
      </c>
      <c r="C75" t="s">
        <v>2</v>
      </c>
      <c r="D75" t="s">
        <v>475</v>
      </c>
      <c r="E75" s="205">
        <v>24326</v>
      </c>
      <c r="F75" t="s">
        <v>1294</v>
      </c>
      <c r="G75" t="s">
        <v>2152</v>
      </c>
    </row>
    <row r="76" spans="1:7" x14ac:dyDescent="0.2">
      <c r="A76">
        <v>4449</v>
      </c>
      <c r="B76" t="s">
        <v>410</v>
      </c>
      <c r="C76" t="s">
        <v>835</v>
      </c>
      <c r="D76" t="s">
        <v>552</v>
      </c>
      <c r="E76" s="205">
        <v>30181</v>
      </c>
      <c r="F76" t="s">
        <v>1333</v>
      </c>
      <c r="G76" t="s">
        <v>2152</v>
      </c>
    </row>
    <row r="77" spans="1:7" x14ac:dyDescent="0.2">
      <c r="A77">
        <v>18635</v>
      </c>
      <c r="B77" t="s">
        <v>547</v>
      </c>
      <c r="C77" t="s">
        <v>532</v>
      </c>
      <c r="D77" t="s">
        <v>597</v>
      </c>
      <c r="E77" s="205">
        <v>29448</v>
      </c>
      <c r="F77" t="s">
        <v>1048</v>
      </c>
      <c r="G77" t="s">
        <v>2158</v>
      </c>
    </row>
    <row r="78" spans="1:7" x14ac:dyDescent="0.2">
      <c r="A78">
        <v>9189</v>
      </c>
      <c r="B78" t="s">
        <v>728</v>
      </c>
      <c r="C78" t="s">
        <v>476</v>
      </c>
      <c r="D78" t="s">
        <v>648</v>
      </c>
      <c r="E78" s="205">
        <v>33669</v>
      </c>
      <c r="F78" t="s">
        <v>1057</v>
      </c>
      <c r="G78" t="s">
        <v>2158</v>
      </c>
    </row>
    <row r="79" spans="1:7" x14ac:dyDescent="0.2">
      <c r="A79">
        <v>7775</v>
      </c>
      <c r="B79" t="s">
        <v>574</v>
      </c>
      <c r="C79" t="s">
        <v>263</v>
      </c>
      <c r="D79" t="s">
        <v>472</v>
      </c>
      <c r="E79" s="205">
        <v>20463</v>
      </c>
      <c r="F79" t="s">
        <v>1066</v>
      </c>
      <c r="G79" t="s">
        <v>2158</v>
      </c>
    </row>
    <row r="80" spans="1:7" x14ac:dyDescent="0.2">
      <c r="A80">
        <v>10040</v>
      </c>
      <c r="B80" t="s">
        <v>748</v>
      </c>
      <c r="C80" t="s">
        <v>749</v>
      </c>
      <c r="D80" t="s">
        <v>264</v>
      </c>
      <c r="E80" s="205">
        <v>33953</v>
      </c>
      <c r="F80" t="s">
        <v>1115</v>
      </c>
      <c r="G80" t="s">
        <v>2158</v>
      </c>
    </row>
    <row r="81" spans="1:7" x14ac:dyDescent="0.2">
      <c r="A81">
        <v>10742</v>
      </c>
      <c r="B81" t="s">
        <v>748</v>
      </c>
      <c r="C81" t="s">
        <v>749</v>
      </c>
      <c r="D81" t="s">
        <v>492</v>
      </c>
      <c r="E81" s="205">
        <v>35427</v>
      </c>
      <c r="F81" t="s">
        <v>1116</v>
      </c>
      <c r="G81" t="s">
        <v>2158</v>
      </c>
    </row>
    <row r="82" spans="1:7" x14ac:dyDescent="0.2">
      <c r="A82">
        <v>891</v>
      </c>
      <c r="B82" t="s">
        <v>665</v>
      </c>
      <c r="C82" t="s">
        <v>701</v>
      </c>
      <c r="D82" t="s">
        <v>495</v>
      </c>
      <c r="E82" s="205">
        <v>23412</v>
      </c>
      <c r="F82" t="s">
        <v>1121</v>
      </c>
      <c r="G82" t="s">
        <v>2158</v>
      </c>
    </row>
    <row r="83" spans="1:7" x14ac:dyDescent="0.2">
      <c r="A83">
        <v>354</v>
      </c>
      <c r="B83" t="s">
        <v>478</v>
      </c>
      <c r="C83" t="s">
        <v>2153</v>
      </c>
      <c r="D83" t="s">
        <v>1010</v>
      </c>
      <c r="E83" s="205">
        <v>20024</v>
      </c>
      <c r="F83" t="s">
        <v>2154</v>
      </c>
      <c r="G83" t="s">
        <v>2158</v>
      </c>
    </row>
    <row r="84" spans="1:7" x14ac:dyDescent="0.2">
      <c r="A84">
        <v>252</v>
      </c>
      <c r="B84" t="s">
        <v>485</v>
      </c>
      <c r="C84" t="s">
        <v>587</v>
      </c>
      <c r="D84" t="s">
        <v>586</v>
      </c>
      <c r="E84" s="205">
        <v>18995</v>
      </c>
      <c r="F84" t="s">
        <v>1163</v>
      </c>
      <c r="G84" t="s">
        <v>2158</v>
      </c>
    </row>
    <row r="85" spans="1:7" x14ac:dyDescent="0.2">
      <c r="A85">
        <v>6469</v>
      </c>
      <c r="B85" t="s">
        <v>516</v>
      </c>
      <c r="C85" t="s">
        <v>506</v>
      </c>
      <c r="D85" t="s">
        <v>346</v>
      </c>
      <c r="E85" s="205">
        <v>23854</v>
      </c>
      <c r="F85" t="s">
        <v>1182</v>
      </c>
      <c r="G85" t="s">
        <v>2158</v>
      </c>
    </row>
    <row r="86" spans="1:7" x14ac:dyDescent="0.2">
      <c r="A86">
        <v>1059</v>
      </c>
      <c r="B86" t="s">
        <v>516</v>
      </c>
      <c r="C86" t="s">
        <v>485</v>
      </c>
      <c r="D86" t="s">
        <v>1022</v>
      </c>
      <c r="E86" s="205">
        <v>24554</v>
      </c>
      <c r="F86" t="s">
        <v>1186</v>
      </c>
      <c r="G86" t="s">
        <v>2158</v>
      </c>
    </row>
    <row r="87" spans="1:7" x14ac:dyDescent="0.2">
      <c r="A87">
        <v>7778</v>
      </c>
      <c r="B87" t="s">
        <v>470</v>
      </c>
      <c r="C87" t="s">
        <v>550</v>
      </c>
      <c r="D87" t="s">
        <v>513</v>
      </c>
      <c r="E87" s="205">
        <v>22172</v>
      </c>
      <c r="F87" t="s">
        <v>1234</v>
      </c>
      <c r="G87" t="s">
        <v>2158</v>
      </c>
    </row>
    <row r="88" spans="1:7" x14ac:dyDescent="0.2">
      <c r="A88">
        <v>6670</v>
      </c>
      <c r="B88" t="s">
        <v>714</v>
      </c>
      <c r="C88" t="s">
        <v>945</v>
      </c>
      <c r="D88" t="s">
        <v>236</v>
      </c>
      <c r="E88" s="205">
        <v>19011</v>
      </c>
      <c r="F88" t="s">
        <v>1238</v>
      </c>
      <c r="G88" t="s">
        <v>2158</v>
      </c>
    </row>
    <row r="89" spans="1:7" x14ac:dyDescent="0.2">
      <c r="A89">
        <v>11201</v>
      </c>
      <c r="B89" t="s">
        <v>533</v>
      </c>
      <c r="C89" t="s">
        <v>533</v>
      </c>
      <c r="D89" t="s">
        <v>490</v>
      </c>
      <c r="E89" s="205">
        <v>24243</v>
      </c>
      <c r="F89" t="s">
        <v>1241</v>
      </c>
      <c r="G89" t="s">
        <v>2158</v>
      </c>
    </row>
    <row r="90" spans="1:7" x14ac:dyDescent="0.2">
      <c r="A90">
        <v>11209</v>
      </c>
      <c r="B90" t="s">
        <v>533</v>
      </c>
      <c r="C90" t="s">
        <v>518</v>
      </c>
      <c r="D90" t="s">
        <v>73</v>
      </c>
      <c r="E90" s="205">
        <v>36903</v>
      </c>
      <c r="F90" t="s">
        <v>1241</v>
      </c>
      <c r="G90" t="s">
        <v>2158</v>
      </c>
    </row>
    <row r="91" spans="1:7" x14ac:dyDescent="0.2">
      <c r="A91">
        <v>20879</v>
      </c>
      <c r="B91" t="s">
        <v>577</v>
      </c>
      <c r="C91" t="s">
        <v>2155</v>
      </c>
      <c r="D91" t="s">
        <v>508</v>
      </c>
      <c r="E91" s="205">
        <v>26074</v>
      </c>
      <c r="F91" t="s">
        <v>2156</v>
      </c>
      <c r="G91" t="s">
        <v>2158</v>
      </c>
    </row>
    <row r="92" spans="1:7" x14ac:dyDescent="0.2">
      <c r="A92">
        <v>10032</v>
      </c>
      <c r="B92" t="s">
        <v>544</v>
      </c>
      <c r="C92" t="s">
        <v>420</v>
      </c>
      <c r="D92" t="s">
        <v>625</v>
      </c>
      <c r="E92" s="205">
        <v>21812</v>
      </c>
      <c r="F92" t="s">
        <v>1267</v>
      </c>
      <c r="G92" t="s">
        <v>2158</v>
      </c>
    </row>
    <row r="93" spans="1:7" x14ac:dyDescent="0.2">
      <c r="A93">
        <v>14539</v>
      </c>
      <c r="B93" t="s">
        <v>649</v>
      </c>
      <c r="C93" t="s">
        <v>545</v>
      </c>
      <c r="D93" t="s">
        <v>2157</v>
      </c>
      <c r="E93" s="205">
        <v>21045</v>
      </c>
      <c r="F93" t="s">
        <v>265</v>
      </c>
      <c r="G93" t="s">
        <v>2158</v>
      </c>
    </row>
    <row r="94" spans="1:7" x14ac:dyDescent="0.2">
      <c r="A94">
        <v>497</v>
      </c>
      <c r="B94" t="s">
        <v>649</v>
      </c>
      <c r="C94" t="s">
        <v>545</v>
      </c>
      <c r="D94" t="s">
        <v>1786</v>
      </c>
      <c r="E94" s="205">
        <v>21045</v>
      </c>
      <c r="F94" t="s">
        <v>265</v>
      </c>
      <c r="G94" t="s">
        <v>2158</v>
      </c>
    </row>
    <row r="95" spans="1:7" x14ac:dyDescent="0.2">
      <c r="A95">
        <v>17317</v>
      </c>
      <c r="B95" t="s">
        <v>97</v>
      </c>
      <c r="C95" t="s">
        <v>485</v>
      </c>
      <c r="D95" t="s">
        <v>1010</v>
      </c>
      <c r="E95" s="205">
        <v>27055</v>
      </c>
      <c r="F95" t="s">
        <v>1346</v>
      </c>
      <c r="G95" t="s">
        <v>2158</v>
      </c>
    </row>
    <row r="96" spans="1:7" x14ac:dyDescent="0.2">
      <c r="A96">
        <v>6679</v>
      </c>
      <c r="B96" t="s">
        <v>562</v>
      </c>
      <c r="C96" t="s">
        <v>703</v>
      </c>
      <c r="D96" t="s">
        <v>266</v>
      </c>
      <c r="E96" s="205">
        <v>23581</v>
      </c>
      <c r="F96" t="s">
        <v>1348</v>
      </c>
      <c r="G96" t="s">
        <v>2158</v>
      </c>
    </row>
    <row r="97" spans="1:7" x14ac:dyDescent="0.2">
      <c r="A97">
        <v>20878</v>
      </c>
      <c r="B97" t="s">
        <v>506</v>
      </c>
      <c r="C97" t="s">
        <v>631</v>
      </c>
      <c r="D97" t="s">
        <v>484</v>
      </c>
      <c r="E97" s="205">
        <v>25840</v>
      </c>
      <c r="F97" t="s">
        <v>2159</v>
      </c>
      <c r="G97" t="s">
        <v>2158</v>
      </c>
    </row>
    <row r="98" spans="1:7" x14ac:dyDescent="0.2">
      <c r="A98">
        <v>17768</v>
      </c>
      <c r="B98" t="s">
        <v>43</v>
      </c>
      <c r="C98" t="s">
        <v>1501</v>
      </c>
      <c r="D98" t="s">
        <v>526</v>
      </c>
      <c r="E98" s="205">
        <v>30215</v>
      </c>
      <c r="F98" t="s">
        <v>1404</v>
      </c>
      <c r="G98" t="s">
        <v>2158</v>
      </c>
    </row>
    <row r="99" spans="1:7" x14ac:dyDescent="0.2">
      <c r="A99">
        <v>16131</v>
      </c>
      <c r="B99" t="s">
        <v>11</v>
      </c>
      <c r="C99" t="s">
        <v>23</v>
      </c>
      <c r="D99" t="s">
        <v>490</v>
      </c>
      <c r="E99" s="205">
        <v>35476</v>
      </c>
      <c r="F99" t="s">
        <v>1407</v>
      </c>
      <c r="G99" t="s">
        <v>2158</v>
      </c>
    </row>
    <row r="100" spans="1:7" x14ac:dyDescent="0.2">
      <c r="A100">
        <v>7771</v>
      </c>
      <c r="B100" t="s">
        <v>78</v>
      </c>
      <c r="C100" t="s">
        <v>506</v>
      </c>
      <c r="D100" t="s">
        <v>801</v>
      </c>
      <c r="E100" s="205">
        <v>35337</v>
      </c>
      <c r="F100" t="s">
        <v>1429</v>
      </c>
      <c r="G100" t="s">
        <v>2158</v>
      </c>
    </row>
    <row r="101" spans="1:7" x14ac:dyDescent="0.2">
      <c r="A101">
        <v>7773</v>
      </c>
      <c r="B101" t="s">
        <v>78</v>
      </c>
      <c r="C101" t="s">
        <v>506</v>
      </c>
      <c r="D101" t="s">
        <v>267</v>
      </c>
      <c r="E101" s="205">
        <v>24743</v>
      </c>
      <c r="F101" t="s">
        <v>1428</v>
      </c>
      <c r="G101" t="s">
        <v>2158</v>
      </c>
    </row>
    <row r="102" spans="1:7" x14ac:dyDescent="0.2">
      <c r="A102">
        <v>20877</v>
      </c>
      <c r="B102" t="s">
        <v>778</v>
      </c>
      <c r="C102" t="s">
        <v>2160</v>
      </c>
      <c r="D102" t="s">
        <v>543</v>
      </c>
      <c r="E102" s="205">
        <v>26968</v>
      </c>
      <c r="F102" t="s">
        <v>2161</v>
      </c>
      <c r="G102" t="s">
        <v>2158</v>
      </c>
    </row>
    <row r="103" spans="1:7" x14ac:dyDescent="0.2">
      <c r="A103">
        <v>6666</v>
      </c>
      <c r="B103" t="s">
        <v>944</v>
      </c>
      <c r="C103" t="s">
        <v>438</v>
      </c>
      <c r="D103" t="s">
        <v>268</v>
      </c>
      <c r="E103" s="205">
        <v>21278</v>
      </c>
      <c r="F103" t="s">
        <v>269</v>
      </c>
      <c r="G103" t="s">
        <v>2158</v>
      </c>
    </row>
    <row r="104" spans="1:7" ht="14.25" customHeight="1" x14ac:dyDescent="0.2">
      <c r="A104">
        <v>10028</v>
      </c>
      <c r="B104" t="s">
        <v>747</v>
      </c>
      <c r="C104" t="s">
        <v>709</v>
      </c>
      <c r="D104" t="s">
        <v>30</v>
      </c>
      <c r="E104" s="205">
        <v>23356</v>
      </c>
      <c r="F104" t="s">
        <v>1448</v>
      </c>
      <c r="G104" t="s">
        <v>2158</v>
      </c>
    </row>
    <row r="105" spans="1:7" x14ac:dyDescent="0.2">
      <c r="A105">
        <v>18438</v>
      </c>
      <c r="B105" t="s">
        <v>737</v>
      </c>
      <c r="C105" t="s">
        <v>817</v>
      </c>
      <c r="D105" t="s">
        <v>866</v>
      </c>
      <c r="E105" s="205">
        <v>37322</v>
      </c>
      <c r="F105" t="s">
        <v>1016</v>
      </c>
      <c r="G105" t="s">
        <v>2175</v>
      </c>
    </row>
    <row r="106" spans="1:7" x14ac:dyDescent="0.2">
      <c r="A106">
        <v>19595</v>
      </c>
      <c r="B106" t="s">
        <v>60</v>
      </c>
      <c r="C106" t="s">
        <v>470</v>
      </c>
      <c r="D106" t="s">
        <v>651</v>
      </c>
      <c r="E106" s="205">
        <v>38650</v>
      </c>
      <c r="F106" t="s">
        <v>2162</v>
      </c>
      <c r="G106" t="s">
        <v>2175</v>
      </c>
    </row>
    <row r="107" spans="1:7" x14ac:dyDescent="0.2">
      <c r="A107">
        <v>15914</v>
      </c>
      <c r="B107" t="s">
        <v>1488</v>
      </c>
      <c r="C107" t="s">
        <v>450</v>
      </c>
      <c r="D107" t="s">
        <v>758</v>
      </c>
      <c r="E107" s="205">
        <v>35811</v>
      </c>
      <c r="F107" t="s">
        <v>1032</v>
      </c>
      <c r="G107" t="s">
        <v>2175</v>
      </c>
    </row>
    <row r="108" spans="1:7" x14ac:dyDescent="0.2">
      <c r="A108">
        <v>4404</v>
      </c>
      <c r="B108" t="s">
        <v>617</v>
      </c>
      <c r="C108" t="s">
        <v>506</v>
      </c>
      <c r="D108" t="s">
        <v>620</v>
      </c>
      <c r="E108" s="205">
        <v>31826</v>
      </c>
      <c r="F108" t="s">
        <v>1049</v>
      </c>
      <c r="G108" t="s">
        <v>2175</v>
      </c>
    </row>
    <row r="109" spans="1:7" x14ac:dyDescent="0.2">
      <c r="A109">
        <v>428</v>
      </c>
      <c r="B109" t="s">
        <v>531</v>
      </c>
      <c r="C109" t="s">
        <v>629</v>
      </c>
      <c r="D109" t="s">
        <v>495</v>
      </c>
      <c r="E109" s="205">
        <v>20565</v>
      </c>
      <c r="F109" t="s">
        <v>1063</v>
      </c>
      <c r="G109" t="s">
        <v>2175</v>
      </c>
    </row>
    <row r="110" spans="1:7" x14ac:dyDescent="0.2">
      <c r="A110">
        <v>867</v>
      </c>
      <c r="B110" t="s">
        <v>2163</v>
      </c>
      <c r="C110" t="s">
        <v>2164</v>
      </c>
      <c r="D110" t="s">
        <v>2165</v>
      </c>
      <c r="E110" s="205">
        <v>23275</v>
      </c>
      <c r="F110" t="s">
        <v>2166</v>
      </c>
      <c r="G110" t="s">
        <v>2175</v>
      </c>
    </row>
    <row r="111" spans="1:7" x14ac:dyDescent="0.2">
      <c r="A111">
        <v>1108</v>
      </c>
      <c r="B111" t="s">
        <v>478</v>
      </c>
      <c r="C111" t="s">
        <v>12</v>
      </c>
      <c r="D111" t="s">
        <v>1010</v>
      </c>
      <c r="E111" s="205">
        <v>24811</v>
      </c>
      <c r="F111" t="s">
        <v>1130</v>
      </c>
      <c r="G111" t="s">
        <v>2175</v>
      </c>
    </row>
    <row r="112" spans="1:7" x14ac:dyDescent="0.2">
      <c r="A112">
        <v>7474</v>
      </c>
      <c r="B112" t="s">
        <v>478</v>
      </c>
      <c r="C112" t="s">
        <v>541</v>
      </c>
      <c r="D112" t="s">
        <v>490</v>
      </c>
      <c r="E112" s="205">
        <v>23792</v>
      </c>
      <c r="F112" t="s">
        <v>1131</v>
      </c>
      <c r="G112" t="s">
        <v>2175</v>
      </c>
    </row>
    <row r="113" spans="1:7" x14ac:dyDescent="0.2">
      <c r="A113">
        <v>2747</v>
      </c>
      <c r="B113" t="s">
        <v>478</v>
      </c>
      <c r="C113" t="s">
        <v>471</v>
      </c>
      <c r="D113" t="s">
        <v>17</v>
      </c>
      <c r="E113" s="205">
        <v>31448</v>
      </c>
      <c r="F113" t="s">
        <v>1135</v>
      </c>
      <c r="G113" t="s">
        <v>2175</v>
      </c>
    </row>
    <row r="114" spans="1:7" x14ac:dyDescent="0.2">
      <c r="A114">
        <v>6664</v>
      </c>
      <c r="B114" t="s">
        <v>478</v>
      </c>
      <c r="C114" t="s">
        <v>943</v>
      </c>
      <c r="D114" t="s">
        <v>926</v>
      </c>
      <c r="E114" s="205">
        <v>34924</v>
      </c>
      <c r="F114" t="s">
        <v>1126</v>
      </c>
      <c r="G114" t="s">
        <v>2175</v>
      </c>
    </row>
    <row r="115" spans="1:7" x14ac:dyDescent="0.2">
      <c r="A115">
        <v>19594</v>
      </c>
      <c r="B115" t="s">
        <v>681</v>
      </c>
      <c r="C115" t="s">
        <v>2167</v>
      </c>
      <c r="D115" t="s">
        <v>33</v>
      </c>
      <c r="E115" s="205">
        <v>38523</v>
      </c>
      <c r="F115" t="s">
        <v>2168</v>
      </c>
      <c r="G115" t="s">
        <v>2175</v>
      </c>
    </row>
    <row r="116" spans="1:7" x14ac:dyDescent="0.2">
      <c r="A116">
        <v>8287</v>
      </c>
      <c r="B116" t="s">
        <v>485</v>
      </c>
      <c r="C116" t="s">
        <v>506</v>
      </c>
      <c r="D116" t="s">
        <v>664</v>
      </c>
      <c r="E116" s="205">
        <v>35202</v>
      </c>
      <c r="F116" t="s">
        <v>1159</v>
      </c>
      <c r="G116" t="s">
        <v>2175</v>
      </c>
    </row>
    <row r="117" spans="1:7" x14ac:dyDescent="0.2">
      <c r="A117">
        <v>6467</v>
      </c>
      <c r="B117" t="s">
        <v>485</v>
      </c>
      <c r="C117" t="s">
        <v>478</v>
      </c>
      <c r="D117" t="s">
        <v>236</v>
      </c>
      <c r="E117" s="205">
        <v>22234</v>
      </c>
      <c r="F117" t="s">
        <v>1165</v>
      </c>
      <c r="G117" t="s">
        <v>2175</v>
      </c>
    </row>
    <row r="118" spans="1:7" x14ac:dyDescent="0.2">
      <c r="A118">
        <v>20837</v>
      </c>
      <c r="B118" t="s">
        <v>2169</v>
      </c>
      <c r="C118" t="s">
        <v>2170</v>
      </c>
      <c r="D118" t="s">
        <v>76</v>
      </c>
      <c r="E118" s="205">
        <v>38757</v>
      </c>
      <c r="F118" t="s">
        <v>2171</v>
      </c>
      <c r="G118" t="s">
        <v>2175</v>
      </c>
    </row>
    <row r="119" spans="1:7" x14ac:dyDescent="0.2">
      <c r="A119">
        <v>18450</v>
      </c>
      <c r="B119" t="s">
        <v>869</v>
      </c>
      <c r="C119" t="s">
        <v>19</v>
      </c>
      <c r="D119" t="s">
        <v>49</v>
      </c>
      <c r="E119" s="205">
        <v>26391</v>
      </c>
      <c r="F119" t="s">
        <v>1216</v>
      </c>
      <c r="G119" t="s">
        <v>2175</v>
      </c>
    </row>
    <row r="120" spans="1:7" x14ac:dyDescent="0.2">
      <c r="A120">
        <v>20997</v>
      </c>
      <c r="B120" t="s">
        <v>2172</v>
      </c>
      <c r="C120" t="s">
        <v>2173</v>
      </c>
      <c r="D120" t="s">
        <v>2174</v>
      </c>
      <c r="E120" s="205">
        <v>27792</v>
      </c>
      <c r="G120" t="s">
        <v>2175</v>
      </c>
    </row>
    <row r="121" spans="1:7" x14ac:dyDescent="0.2">
      <c r="A121">
        <v>8283</v>
      </c>
      <c r="B121" t="s">
        <v>470</v>
      </c>
      <c r="C121" t="s">
        <v>973</v>
      </c>
      <c r="D121" t="s">
        <v>552</v>
      </c>
      <c r="E121" s="205">
        <v>35577</v>
      </c>
      <c r="F121" t="s">
        <v>1229</v>
      </c>
      <c r="G121" t="s">
        <v>2175</v>
      </c>
    </row>
    <row r="122" spans="1:7" x14ac:dyDescent="0.2">
      <c r="A122">
        <v>19634</v>
      </c>
      <c r="B122" t="s">
        <v>470</v>
      </c>
      <c r="C122" t="s">
        <v>637</v>
      </c>
      <c r="D122" t="s">
        <v>607</v>
      </c>
      <c r="E122" s="205">
        <v>37278</v>
      </c>
      <c r="F122" t="s">
        <v>1235</v>
      </c>
      <c r="G122" t="s">
        <v>2175</v>
      </c>
    </row>
    <row r="123" spans="1:7" x14ac:dyDescent="0.2">
      <c r="A123">
        <v>6468</v>
      </c>
      <c r="B123" t="s">
        <v>468</v>
      </c>
      <c r="C123" t="s">
        <v>65</v>
      </c>
      <c r="D123" t="s">
        <v>246</v>
      </c>
      <c r="E123" s="205">
        <v>24359</v>
      </c>
      <c r="F123" t="s">
        <v>1246</v>
      </c>
      <c r="G123" t="s">
        <v>2175</v>
      </c>
    </row>
    <row r="124" spans="1:7" x14ac:dyDescent="0.2">
      <c r="A124">
        <v>18439</v>
      </c>
      <c r="B124" t="s">
        <v>468</v>
      </c>
      <c r="C124" t="s">
        <v>665</v>
      </c>
      <c r="D124" t="s">
        <v>475</v>
      </c>
      <c r="E124" s="205">
        <v>37208</v>
      </c>
      <c r="F124" t="s">
        <v>1248</v>
      </c>
      <c r="G124" t="s">
        <v>2175</v>
      </c>
    </row>
    <row r="125" spans="1:7" x14ac:dyDescent="0.2">
      <c r="A125">
        <v>2971</v>
      </c>
      <c r="B125" t="s">
        <v>818</v>
      </c>
      <c r="C125" t="s">
        <v>610</v>
      </c>
      <c r="D125" t="s">
        <v>705</v>
      </c>
      <c r="E125" s="205">
        <v>31957</v>
      </c>
      <c r="F125" t="s">
        <v>1256</v>
      </c>
      <c r="G125" t="s">
        <v>2175</v>
      </c>
    </row>
    <row r="126" spans="1:7" x14ac:dyDescent="0.2">
      <c r="A126">
        <v>8280</v>
      </c>
      <c r="B126" t="s">
        <v>972</v>
      </c>
      <c r="C126" t="s">
        <v>2176</v>
      </c>
      <c r="D126" t="s">
        <v>2177</v>
      </c>
      <c r="E126" s="205">
        <v>36206</v>
      </c>
      <c r="F126" t="s">
        <v>2178</v>
      </c>
      <c r="G126" t="s">
        <v>2175</v>
      </c>
    </row>
    <row r="127" spans="1:7" x14ac:dyDescent="0.2">
      <c r="A127">
        <v>18451</v>
      </c>
      <c r="B127" t="s">
        <v>604</v>
      </c>
      <c r="C127" t="s">
        <v>521</v>
      </c>
      <c r="D127" t="s">
        <v>492</v>
      </c>
      <c r="E127" s="205">
        <v>25426</v>
      </c>
      <c r="F127" t="s">
        <v>1284</v>
      </c>
      <c r="G127" t="s">
        <v>2175</v>
      </c>
    </row>
    <row r="128" spans="1:7" x14ac:dyDescent="0.2">
      <c r="A128">
        <v>20059</v>
      </c>
      <c r="B128" t="s">
        <v>339</v>
      </c>
      <c r="C128" t="s">
        <v>536</v>
      </c>
      <c r="D128" t="s">
        <v>552</v>
      </c>
      <c r="E128" s="205">
        <v>36782</v>
      </c>
      <c r="F128" t="s">
        <v>340</v>
      </c>
      <c r="G128" t="s">
        <v>2175</v>
      </c>
    </row>
    <row r="129" spans="1:7" x14ac:dyDescent="0.2">
      <c r="A129">
        <v>8816</v>
      </c>
      <c r="B129" t="s">
        <v>632</v>
      </c>
      <c r="C129" t="s">
        <v>478</v>
      </c>
      <c r="D129" t="s">
        <v>71</v>
      </c>
      <c r="E129" s="205">
        <v>36293</v>
      </c>
      <c r="F129" t="s">
        <v>1301</v>
      </c>
      <c r="G129" t="s">
        <v>2175</v>
      </c>
    </row>
    <row r="130" spans="1:7" x14ac:dyDescent="0.2">
      <c r="A130">
        <v>9313</v>
      </c>
      <c r="B130" t="s">
        <v>50</v>
      </c>
      <c r="C130" t="s">
        <v>537</v>
      </c>
      <c r="D130" t="s">
        <v>568</v>
      </c>
      <c r="E130" s="205">
        <v>35603</v>
      </c>
      <c r="F130" t="s">
        <v>1302</v>
      </c>
      <c r="G130" t="s">
        <v>2175</v>
      </c>
    </row>
    <row r="131" spans="1:7" x14ac:dyDescent="0.2">
      <c r="A131">
        <v>18437</v>
      </c>
      <c r="B131" t="s">
        <v>434</v>
      </c>
      <c r="C131" t="s">
        <v>569</v>
      </c>
      <c r="D131" t="s">
        <v>839</v>
      </c>
      <c r="E131" s="205">
        <v>37184</v>
      </c>
      <c r="F131" t="s">
        <v>1334</v>
      </c>
      <c r="G131" t="s">
        <v>2175</v>
      </c>
    </row>
    <row r="132" spans="1:7" x14ac:dyDescent="0.2">
      <c r="A132">
        <v>20546</v>
      </c>
      <c r="B132" t="s">
        <v>2179</v>
      </c>
      <c r="D132" t="s">
        <v>79</v>
      </c>
      <c r="E132" s="205">
        <v>38274</v>
      </c>
      <c r="F132" t="s">
        <v>1131</v>
      </c>
      <c r="G132" t="s">
        <v>2175</v>
      </c>
    </row>
    <row r="133" spans="1:7" x14ac:dyDescent="0.2">
      <c r="A133">
        <v>20605</v>
      </c>
      <c r="B133" t="s">
        <v>812</v>
      </c>
      <c r="C133" t="s">
        <v>786</v>
      </c>
      <c r="D133" t="s">
        <v>341</v>
      </c>
      <c r="E133" s="205">
        <v>32952</v>
      </c>
      <c r="F133" t="s">
        <v>342</v>
      </c>
      <c r="G133" t="s">
        <v>2175</v>
      </c>
    </row>
    <row r="134" spans="1:7" x14ac:dyDescent="0.2">
      <c r="A134">
        <v>2932</v>
      </c>
      <c r="B134" t="s">
        <v>812</v>
      </c>
      <c r="C134" t="s">
        <v>786</v>
      </c>
      <c r="D134" t="s">
        <v>59</v>
      </c>
      <c r="E134" s="205">
        <v>31877</v>
      </c>
      <c r="F134" t="s">
        <v>247</v>
      </c>
      <c r="G134" t="s">
        <v>2175</v>
      </c>
    </row>
    <row r="135" spans="1:7" x14ac:dyDescent="0.2">
      <c r="A135">
        <v>17336</v>
      </c>
      <c r="B135" t="s">
        <v>2180</v>
      </c>
      <c r="C135" t="s">
        <v>2181</v>
      </c>
      <c r="D135" t="s">
        <v>2182</v>
      </c>
      <c r="E135" s="205">
        <v>35206</v>
      </c>
      <c r="F135" t="s">
        <v>2183</v>
      </c>
      <c r="G135" t="s">
        <v>2186</v>
      </c>
    </row>
    <row r="136" spans="1:7" x14ac:dyDescent="0.2">
      <c r="A136">
        <v>21139</v>
      </c>
      <c r="B136" t="s">
        <v>1747</v>
      </c>
      <c r="C136" t="s">
        <v>567</v>
      </c>
      <c r="D136" t="s">
        <v>1748</v>
      </c>
      <c r="E136" s="205">
        <v>37530</v>
      </c>
      <c r="F136" t="s">
        <v>1756</v>
      </c>
      <c r="G136" t="s">
        <v>2186</v>
      </c>
    </row>
    <row r="137" spans="1:7" x14ac:dyDescent="0.2">
      <c r="A137">
        <v>3905</v>
      </c>
      <c r="B137" t="s">
        <v>583</v>
      </c>
      <c r="C137" t="s">
        <v>516</v>
      </c>
      <c r="D137" t="s">
        <v>774</v>
      </c>
      <c r="E137" s="205">
        <v>33969</v>
      </c>
      <c r="F137" t="s">
        <v>1038</v>
      </c>
      <c r="G137" t="s">
        <v>2186</v>
      </c>
    </row>
    <row r="138" spans="1:7" x14ac:dyDescent="0.2">
      <c r="A138">
        <v>9954</v>
      </c>
      <c r="B138" t="s">
        <v>617</v>
      </c>
      <c r="C138" t="s">
        <v>482</v>
      </c>
      <c r="D138" t="s">
        <v>795</v>
      </c>
      <c r="E138" s="205">
        <v>36557</v>
      </c>
      <c r="F138" t="s">
        <v>1051</v>
      </c>
      <c r="G138" t="s">
        <v>2186</v>
      </c>
    </row>
    <row r="139" spans="1:7" x14ac:dyDescent="0.2">
      <c r="A139">
        <v>8004</v>
      </c>
      <c r="B139" t="s">
        <v>617</v>
      </c>
      <c r="C139" t="s">
        <v>482</v>
      </c>
      <c r="D139" t="s">
        <v>490</v>
      </c>
      <c r="E139" s="205">
        <v>35529</v>
      </c>
      <c r="F139" t="s">
        <v>1051</v>
      </c>
      <c r="G139" t="s">
        <v>2186</v>
      </c>
    </row>
    <row r="140" spans="1:7" x14ac:dyDescent="0.2">
      <c r="A140">
        <v>15702</v>
      </c>
      <c r="B140" t="s">
        <v>617</v>
      </c>
      <c r="C140" t="s">
        <v>479</v>
      </c>
      <c r="D140" t="s">
        <v>90</v>
      </c>
      <c r="E140" s="205">
        <v>37379</v>
      </c>
      <c r="F140" t="s">
        <v>306</v>
      </c>
      <c r="G140" t="s">
        <v>2186</v>
      </c>
    </row>
    <row r="141" spans="1:7" x14ac:dyDescent="0.2">
      <c r="A141">
        <v>8005</v>
      </c>
      <c r="B141" t="s">
        <v>858</v>
      </c>
      <c r="C141" t="s">
        <v>550</v>
      </c>
      <c r="D141" t="s">
        <v>592</v>
      </c>
      <c r="E141" s="205">
        <v>22229</v>
      </c>
      <c r="F141" t="s">
        <v>1059</v>
      </c>
      <c r="G141" t="s">
        <v>2186</v>
      </c>
    </row>
    <row r="142" spans="1:7" x14ac:dyDescent="0.2">
      <c r="A142">
        <v>18620</v>
      </c>
      <c r="B142" t="s">
        <v>879</v>
      </c>
      <c r="D142" t="s">
        <v>1380</v>
      </c>
      <c r="E142" s="205">
        <v>33514</v>
      </c>
      <c r="G142" t="s">
        <v>2186</v>
      </c>
    </row>
    <row r="143" spans="1:7" x14ac:dyDescent="0.2">
      <c r="A143">
        <v>9186</v>
      </c>
      <c r="B143" t="s">
        <v>967</v>
      </c>
      <c r="C143" t="s">
        <v>65</v>
      </c>
      <c r="D143" t="s">
        <v>810</v>
      </c>
      <c r="E143" s="205">
        <v>36829</v>
      </c>
      <c r="F143" t="s">
        <v>1082</v>
      </c>
      <c r="G143" t="s">
        <v>2186</v>
      </c>
    </row>
    <row r="144" spans="1:7" x14ac:dyDescent="0.2">
      <c r="A144">
        <v>9192</v>
      </c>
      <c r="B144" t="s">
        <v>967</v>
      </c>
      <c r="C144" t="s">
        <v>537</v>
      </c>
      <c r="D144" t="s">
        <v>490</v>
      </c>
      <c r="E144" s="205">
        <v>21738</v>
      </c>
      <c r="F144" t="s">
        <v>1082</v>
      </c>
      <c r="G144" t="s">
        <v>2186</v>
      </c>
    </row>
    <row r="145" spans="1:7" x14ac:dyDescent="0.2">
      <c r="A145">
        <v>7769</v>
      </c>
      <c r="B145" t="s">
        <v>534</v>
      </c>
      <c r="C145" t="s">
        <v>960</v>
      </c>
      <c r="D145" t="s">
        <v>543</v>
      </c>
      <c r="E145" s="205">
        <v>34678</v>
      </c>
      <c r="F145" t="s">
        <v>1109</v>
      </c>
      <c r="G145" t="s">
        <v>2186</v>
      </c>
    </row>
    <row r="146" spans="1:7" x14ac:dyDescent="0.2">
      <c r="A146">
        <v>324</v>
      </c>
      <c r="B146" t="s">
        <v>478</v>
      </c>
      <c r="C146" t="s">
        <v>605</v>
      </c>
      <c r="D146" t="s">
        <v>489</v>
      </c>
      <c r="E146" s="205">
        <v>19737</v>
      </c>
      <c r="F146" t="s">
        <v>1145</v>
      </c>
      <c r="G146" t="s">
        <v>2186</v>
      </c>
    </row>
    <row r="147" spans="1:7" x14ac:dyDescent="0.2">
      <c r="A147">
        <v>17121</v>
      </c>
      <c r="B147" t="s">
        <v>558</v>
      </c>
      <c r="C147" t="s">
        <v>1285</v>
      </c>
      <c r="D147" t="s">
        <v>1286</v>
      </c>
      <c r="E147" s="205">
        <v>33887</v>
      </c>
      <c r="G147" t="s">
        <v>2186</v>
      </c>
    </row>
    <row r="148" spans="1:7" x14ac:dyDescent="0.2">
      <c r="A148">
        <v>18690</v>
      </c>
      <c r="B148" t="s">
        <v>661</v>
      </c>
      <c r="C148" t="s">
        <v>29</v>
      </c>
      <c r="D148" t="s">
        <v>652</v>
      </c>
      <c r="E148" s="205">
        <v>37650</v>
      </c>
      <c r="F148" t="s">
        <v>1167</v>
      </c>
      <c r="G148" t="s">
        <v>2186</v>
      </c>
    </row>
    <row r="149" spans="1:7" x14ac:dyDescent="0.2">
      <c r="A149">
        <v>20041</v>
      </c>
      <c r="B149" t="s">
        <v>661</v>
      </c>
      <c r="C149" t="s">
        <v>661</v>
      </c>
      <c r="D149" t="s">
        <v>804</v>
      </c>
      <c r="E149" s="205">
        <v>38260</v>
      </c>
      <c r="F149" t="s">
        <v>307</v>
      </c>
      <c r="G149" t="s">
        <v>2186</v>
      </c>
    </row>
    <row r="150" spans="1:7" x14ac:dyDescent="0.2">
      <c r="A150">
        <v>11150</v>
      </c>
      <c r="B150" t="s">
        <v>437</v>
      </c>
      <c r="C150" t="s">
        <v>661</v>
      </c>
      <c r="D150" t="s">
        <v>940</v>
      </c>
      <c r="E150" s="205">
        <v>30958</v>
      </c>
      <c r="F150" t="s">
        <v>1198</v>
      </c>
      <c r="G150" t="s">
        <v>2186</v>
      </c>
    </row>
    <row r="151" spans="1:7" x14ac:dyDescent="0.2">
      <c r="A151">
        <v>21097</v>
      </c>
      <c r="B151" t="s">
        <v>2184</v>
      </c>
      <c r="D151" t="s">
        <v>2185</v>
      </c>
      <c r="E151" s="205">
        <v>34602</v>
      </c>
      <c r="G151" t="s">
        <v>2186</v>
      </c>
    </row>
    <row r="152" spans="1:7" x14ac:dyDescent="0.2">
      <c r="A152">
        <v>1290</v>
      </c>
      <c r="B152" t="s">
        <v>29</v>
      </c>
      <c r="C152" t="s">
        <v>777</v>
      </c>
      <c r="D152" t="s">
        <v>595</v>
      </c>
      <c r="E152" s="205">
        <v>25967</v>
      </c>
      <c r="F152" t="s">
        <v>1222</v>
      </c>
      <c r="G152" t="s">
        <v>2186</v>
      </c>
    </row>
    <row r="153" spans="1:7" x14ac:dyDescent="0.2">
      <c r="A153">
        <v>9953</v>
      </c>
      <c r="B153" t="s">
        <v>470</v>
      </c>
      <c r="C153" t="s">
        <v>537</v>
      </c>
      <c r="D153" t="s">
        <v>453</v>
      </c>
      <c r="E153" s="205">
        <v>35909</v>
      </c>
      <c r="F153" t="s">
        <v>1230</v>
      </c>
      <c r="G153" t="s">
        <v>2186</v>
      </c>
    </row>
    <row r="154" spans="1:7" x14ac:dyDescent="0.2">
      <c r="A154">
        <v>18618</v>
      </c>
      <c r="B154" t="s">
        <v>861</v>
      </c>
      <c r="C154" t="s">
        <v>1378</v>
      </c>
      <c r="D154" t="s">
        <v>878</v>
      </c>
      <c r="E154" s="205">
        <v>31056</v>
      </c>
      <c r="G154" t="s">
        <v>2186</v>
      </c>
    </row>
    <row r="155" spans="1:7" x14ac:dyDescent="0.2">
      <c r="A155">
        <v>6638</v>
      </c>
      <c r="B155" t="s">
        <v>663</v>
      </c>
      <c r="C155" t="s">
        <v>532</v>
      </c>
      <c r="D155" t="s">
        <v>282</v>
      </c>
      <c r="E155" s="205">
        <v>16490</v>
      </c>
      <c r="F155" t="s">
        <v>1258</v>
      </c>
      <c r="G155" t="s">
        <v>2186</v>
      </c>
    </row>
    <row r="156" spans="1:7" x14ac:dyDescent="0.2">
      <c r="A156">
        <v>2426</v>
      </c>
      <c r="B156" t="s">
        <v>559</v>
      </c>
      <c r="C156" t="s">
        <v>557</v>
      </c>
      <c r="D156" t="s">
        <v>308</v>
      </c>
      <c r="E156" s="205">
        <v>30577</v>
      </c>
      <c r="F156" t="s">
        <v>1279</v>
      </c>
      <c r="G156" t="s">
        <v>2186</v>
      </c>
    </row>
    <row r="157" spans="1:7" x14ac:dyDescent="0.2">
      <c r="A157">
        <v>949</v>
      </c>
      <c r="B157" t="s">
        <v>715</v>
      </c>
      <c r="C157" t="s">
        <v>716</v>
      </c>
      <c r="D157" t="s">
        <v>543</v>
      </c>
      <c r="E157" s="205">
        <v>23808</v>
      </c>
      <c r="F157" t="s">
        <v>1282</v>
      </c>
      <c r="G157" t="s">
        <v>2186</v>
      </c>
    </row>
    <row r="158" spans="1:7" x14ac:dyDescent="0.2">
      <c r="A158">
        <v>10339</v>
      </c>
      <c r="B158" t="s">
        <v>632</v>
      </c>
      <c r="C158" t="s">
        <v>417</v>
      </c>
      <c r="D158" t="s">
        <v>546</v>
      </c>
      <c r="E158" s="205">
        <v>34286</v>
      </c>
      <c r="F158" t="s">
        <v>1296</v>
      </c>
      <c r="G158" t="s">
        <v>2186</v>
      </c>
    </row>
    <row r="159" spans="1:7" x14ac:dyDescent="0.2">
      <c r="A159">
        <v>9193</v>
      </c>
      <c r="B159" t="s">
        <v>65</v>
      </c>
      <c r="C159" t="s">
        <v>556</v>
      </c>
      <c r="D159" t="s">
        <v>662</v>
      </c>
      <c r="E159" s="205">
        <v>23445</v>
      </c>
      <c r="F159" t="s">
        <v>1309</v>
      </c>
      <c r="G159" t="s">
        <v>2186</v>
      </c>
    </row>
    <row r="160" spans="1:7" x14ac:dyDescent="0.2">
      <c r="A160">
        <v>8651</v>
      </c>
      <c r="B160" t="s">
        <v>979</v>
      </c>
      <c r="C160" t="s">
        <v>980</v>
      </c>
      <c r="D160" t="s">
        <v>527</v>
      </c>
      <c r="E160" s="205">
        <v>28238</v>
      </c>
      <c r="F160" t="s">
        <v>1335</v>
      </c>
      <c r="G160" t="s">
        <v>2186</v>
      </c>
    </row>
    <row r="161" spans="1:7" x14ac:dyDescent="0.2">
      <c r="A161">
        <v>3578</v>
      </c>
      <c r="B161" t="s">
        <v>2187</v>
      </c>
      <c r="C161" t="s">
        <v>468</v>
      </c>
      <c r="D161" t="s">
        <v>2188</v>
      </c>
      <c r="E161" s="205">
        <v>33043</v>
      </c>
      <c r="F161" t="s">
        <v>2189</v>
      </c>
      <c r="G161" t="s">
        <v>2186</v>
      </c>
    </row>
    <row r="162" spans="1:7" x14ac:dyDescent="0.2">
      <c r="A162">
        <v>3578</v>
      </c>
      <c r="B162" t="s">
        <v>2187</v>
      </c>
      <c r="C162" t="s">
        <v>468</v>
      </c>
      <c r="D162" t="s">
        <v>2188</v>
      </c>
      <c r="E162" s="205">
        <v>33043</v>
      </c>
      <c r="F162" t="s">
        <v>2189</v>
      </c>
      <c r="G162" t="s">
        <v>2186</v>
      </c>
    </row>
    <row r="163" spans="1:7" x14ac:dyDescent="0.2">
      <c r="A163">
        <v>6162</v>
      </c>
      <c r="B163" t="s">
        <v>706</v>
      </c>
      <c r="C163" t="s">
        <v>485</v>
      </c>
      <c r="D163" t="s">
        <v>634</v>
      </c>
      <c r="E163" s="205">
        <v>34433</v>
      </c>
      <c r="F163" t="s">
        <v>1397</v>
      </c>
      <c r="G163" t="s">
        <v>2186</v>
      </c>
    </row>
    <row r="164" spans="1:7" x14ac:dyDescent="0.2">
      <c r="A164">
        <v>16749</v>
      </c>
      <c r="B164" t="s">
        <v>629</v>
      </c>
      <c r="C164" t="s">
        <v>1507</v>
      </c>
      <c r="D164" t="s">
        <v>94</v>
      </c>
      <c r="E164" s="205">
        <v>28807</v>
      </c>
      <c r="F164" t="s">
        <v>1409</v>
      </c>
      <c r="G164" t="s">
        <v>2186</v>
      </c>
    </row>
    <row r="165" spans="1:7" x14ac:dyDescent="0.2">
      <c r="A165">
        <v>9316</v>
      </c>
      <c r="B165" t="s">
        <v>83</v>
      </c>
      <c r="C165" t="s">
        <v>65</v>
      </c>
      <c r="D165" t="s">
        <v>426</v>
      </c>
      <c r="E165" s="205">
        <v>24515</v>
      </c>
      <c r="F165" t="s">
        <v>1412</v>
      </c>
      <c r="G165" t="s">
        <v>2186</v>
      </c>
    </row>
    <row r="166" spans="1:7" x14ac:dyDescent="0.2">
      <c r="A166">
        <v>3791</v>
      </c>
      <c r="B166" t="s">
        <v>630</v>
      </c>
      <c r="C166" t="s">
        <v>2190</v>
      </c>
      <c r="D166" t="s">
        <v>496</v>
      </c>
      <c r="E166" s="205">
        <v>33568</v>
      </c>
      <c r="F166" t="s">
        <v>2191</v>
      </c>
      <c r="G166" t="s">
        <v>2186</v>
      </c>
    </row>
    <row r="167" spans="1:7" x14ac:dyDescent="0.2">
      <c r="A167">
        <v>7830</v>
      </c>
      <c r="B167" t="s">
        <v>535</v>
      </c>
      <c r="C167" t="s">
        <v>686</v>
      </c>
      <c r="D167" t="s">
        <v>989</v>
      </c>
      <c r="E167" s="205">
        <v>35416</v>
      </c>
      <c r="F167" t="s">
        <v>1422</v>
      </c>
      <c r="G167" t="s">
        <v>2186</v>
      </c>
    </row>
    <row r="168" spans="1:7" x14ac:dyDescent="0.2">
      <c r="A168">
        <v>1086</v>
      </c>
      <c r="B168" t="s">
        <v>10</v>
      </c>
      <c r="C168" t="s">
        <v>479</v>
      </c>
      <c r="D168" t="s">
        <v>513</v>
      </c>
      <c r="E168" s="205">
        <v>24704</v>
      </c>
      <c r="F168" t="s">
        <v>1008</v>
      </c>
      <c r="G168" t="s">
        <v>2193</v>
      </c>
    </row>
    <row r="169" spans="1:7" x14ac:dyDescent="0.2">
      <c r="A169">
        <v>5675</v>
      </c>
      <c r="B169" t="s">
        <v>444</v>
      </c>
      <c r="C169" t="s">
        <v>445</v>
      </c>
      <c r="D169" t="s">
        <v>819</v>
      </c>
      <c r="E169" s="205">
        <v>24791</v>
      </c>
      <c r="F169" t="s">
        <v>1037</v>
      </c>
      <c r="G169" t="s">
        <v>2193</v>
      </c>
    </row>
    <row r="170" spans="1:7" x14ac:dyDescent="0.2">
      <c r="A170">
        <v>518</v>
      </c>
      <c r="B170" t="s">
        <v>653</v>
      </c>
      <c r="C170" t="s">
        <v>506</v>
      </c>
      <c r="D170" t="s">
        <v>643</v>
      </c>
      <c r="E170" s="205">
        <v>21174</v>
      </c>
      <c r="F170" t="s">
        <v>1076</v>
      </c>
      <c r="G170" t="s">
        <v>2193</v>
      </c>
    </row>
    <row r="171" spans="1:7" x14ac:dyDescent="0.2">
      <c r="A171">
        <v>376</v>
      </c>
      <c r="B171" t="s">
        <v>478</v>
      </c>
      <c r="C171" t="s">
        <v>470</v>
      </c>
      <c r="D171" t="s">
        <v>483</v>
      </c>
      <c r="E171" s="205">
        <v>20232</v>
      </c>
      <c r="F171" t="s">
        <v>1142</v>
      </c>
      <c r="G171" t="s">
        <v>2193</v>
      </c>
    </row>
    <row r="172" spans="1:7" x14ac:dyDescent="0.2">
      <c r="A172">
        <v>5870</v>
      </c>
      <c r="B172" t="s">
        <v>478</v>
      </c>
      <c r="C172" t="s">
        <v>530</v>
      </c>
      <c r="D172" t="s">
        <v>989</v>
      </c>
      <c r="E172" s="205">
        <v>18132</v>
      </c>
      <c r="F172" t="s">
        <v>2192</v>
      </c>
      <c r="G172" t="s">
        <v>2193</v>
      </c>
    </row>
    <row r="173" spans="1:7" x14ac:dyDescent="0.2">
      <c r="A173">
        <v>9978</v>
      </c>
      <c r="B173" t="s">
        <v>42</v>
      </c>
      <c r="C173" t="s">
        <v>740</v>
      </c>
      <c r="D173" t="s">
        <v>570</v>
      </c>
      <c r="E173" s="205">
        <v>28260</v>
      </c>
      <c r="F173" t="s">
        <v>1151</v>
      </c>
      <c r="G173" t="s">
        <v>2193</v>
      </c>
    </row>
    <row r="174" spans="1:7" x14ac:dyDescent="0.2">
      <c r="A174">
        <v>225</v>
      </c>
      <c r="B174" t="s">
        <v>516</v>
      </c>
      <c r="C174" t="s">
        <v>506</v>
      </c>
      <c r="D174" t="s">
        <v>989</v>
      </c>
      <c r="E174" s="205">
        <v>18752</v>
      </c>
      <c r="F174" t="s">
        <v>1179</v>
      </c>
      <c r="G174" t="s">
        <v>2193</v>
      </c>
    </row>
    <row r="175" spans="1:7" x14ac:dyDescent="0.2">
      <c r="A175">
        <v>353</v>
      </c>
      <c r="B175" t="s">
        <v>470</v>
      </c>
      <c r="C175" t="s">
        <v>556</v>
      </c>
      <c r="D175" t="s">
        <v>612</v>
      </c>
      <c r="E175" s="205">
        <v>20021</v>
      </c>
      <c r="F175" t="s">
        <v>1236</v>
      </c>
      <c r="G175" t="s">
        <v>2193</v>
      </c>
    </row>
    <row r="176" spans="1:7" x14ac:dyDescent="0.2">
      <c r="A176">
        <v>595</v>
      </c>
      <c r="B176" t="s">
        <v>663</v>
      </c>
      <c r="C176" t="s">
        <v>581</v>
      </c>
      <c r="D176" t="s">
        <v>646</v>
      </c>
      <c r="E176" s="205">
        <v>21659</v>
      </c>
      <c r="F176" t="s">
        <v>1259</v>
      </c>
      <c r="G176" t="s">
        <v>2193</v>
      </c>
    </row>
    <row r="177" spans="1:7" x14ac:dyDescent="0.2">
      <c r="A177">
        <v>14452</v>
      </c>
      <c r="B177" t="s">
        <v>603</v>
      </c>
      <c r="C177" t="s">
        <v>533</v>
      </c>
      <c r="D177" t="s">
        <v>228</v>
      </c>
      <c r="E177" s="205">
        <v>22352</v>
      </c>
      <c r="F177" t="s">
        <v>1306</v>
      </c>
      <c r="G177" t="s">
        <v>2193</v>
      </c>
    </row>
    <row r="178" spans="1:7" x14ac:dyDescent="0.2">
      <c r="A178">
        <v>9139</v>
      </c>
      <c r="B178" t="s">
        <v>506</v>
      </c>
      <c r="C178" t="s">
        <v>454</v>
      </c>
      <c r="D178" t="s">
        <v>679</v>
      </c>
      <c r="E178" s="205">
        <v>21206</v>
      </c>
      <c r="F178" t="s">
        <v>1375</v>
      </c>
      <c r="G178" t="s">
        <v>2193</v>
      </c>
    </row>
    <row r="179" spans="1:7" x14ac:dyDescent="0.2">
      <c r="A179">
        <v>15961</v>
      </c>
      <c r="B179" t="s">
        <v>1496</v>
      </c>
      <c r="C179" t="s">
        <v>537</v>
      </c>
      <c r="D179" t="s">
        <v>648</v>
      </c>
      <c r="E179" s="205">
        <v>27343</v>
      </c>
      <c r="F179" t="s">
        <v>1096</v>
      </c>
      <c r="G179" t="s">
        <v>2196</v>
      </c>
    </row>
    <row r="180" spans="1:7" x14ac:dyDescent="0.2">
      <c r="A180">
        <v>18182</v>
      </c>
      <c r="B180" t="s">
        <v>1815</v>
      </c>
      <c r="C180" t="s">
        <v>1816</v>
      </c>
      <c r="D180" t="s">
        <v>2194</v>
      </c>
      <c r="E180" s="205">
        <v>24012</v>
      </c>
      <c r="F180" t="s">
        <v>2195</v>
      </c>
      <c r="G180" t="s">
        <v>2196</v>
      </c>
    </row>
    <row r="181" spans="1:7" x14ac:dyDescent="0.2">
      <c r="A181">
        <v>15962</v>
      </c>
      <c r="B181" t="s">
        <v>470</v>
      </c>
      <c r="C181" t="s">
        <v>506</v>
      </c>
      <c r="D181" t="s">
        <v>526</v>
      </c>
      <c r="E181" s="205">
        <v>29069</v>
      </c>
      <c r="F181" t="s">
        <v>1224</v>
      </c>
      <c r="G181" t="s">
        <v>2196</v>
      </c>
    </row>
    <row r="182" spans="1:7" x14ac:dyDescent="0.2">
      <c r="A182">
        <v>16053</v>
      </c>
      <c r="B182" t="s">
        <v>470</v>
      </c>
      <c r="C182" t="s">
        <v>470</v>
      </c>
      <c r="D182" t="s">
        <v>664</v>
      </c>
      <c r="E182" s="205">
        <v>31712</v>
      </c>
      <c r="F182" t="s">
        <v>1228</v>
      </c>
      <c r="G182" t="s">
        <v>2198</v>
      </c>
    </row>
    <row r="183" spans="1:7" x14ac:dyDescent="0.2">
      <c r="A183">
        <v>8936</v>
      </c>
      <c r="B183" t="s">
        <v>470</v>
      </c>
      <c r="C183" t="s">
        <v>641</v>
      </c>
      <c r="D183" t="s">
        <v>568</v>
      </c>
      <c r="E183" s="205">
        <v>35242</v>
      </c>
      <c r="F183" t="s">
        <v>1233</v>
      </c>
      <c r="G183" t="s">
        <v>2198</v>
      </c>
    </row>
    <row r="184" spans="1:7" x14ac:dyDescent="0.2">
      <c r="A184">
        <v>19795</v>
      </c>
      <c r="B184" t="s">
        <v>506</v>
      </c>
      <c r="C184" t="s">
        <v>532</v>
      </c>
      <c r="D184" t="s">
        <v>61</v>
      </c>
      <c r="E184" s="205">
        <v>36427</v>
      </c>
      <c r="F184" t="s">
        <v>2197</v>
      </c>
      <c r="G184" t="s">
        <v>2198</v>
      </c>
    </row>
    <row r="185" spans="1:7" x14ac:dyDescent="0.2">
      <c r="A185">
        <v>16037</v>
      </c>
      <c r="B185" t="s">
        <v>506</v>
      </c>
      <c r="C185" t="s">
        <v>506</v>
      </c>
      <c r="D185" t="s">
        <v>648</v>
      </c>
      <c r="E185" s="205">
        <v>34997</v>
      </c>
      <c r="F185" t="s">
        <v>1379</v>
      </c>
      <c r="G185" t="s">
        <v>2198</v>
      </c>
    </row>
    <row r="186" spans="1:7" x14ac:dyDescent="0.2">
      <c r="A186">
        <v>20686</v>
      </c>
      <c r="B186" t="s">
        <v>506</v>
      </c>
      <c r="C186" t="s">
        <v>711</v>
      </c>
      <c r="D186" t="s">
        <v>348</v>
      </c>
      <c r="E186" s="205">
        <v>36487</v>
      </c>
      <c r="F186" t="s">
        <v>1381</v>
      </c>
      <c r="G186" t="s">
        <v>2198</v>
      </c>
    </row>
    <row r="187" spans="1:7" x14ac:dyDescent="0.2">
      <c r="A187">
        <v>14939</v>
      </c>
      <c r="B187" t="s">
        <v>550</v>
      </c>
      <c r="C187" t="s">
        <v>516</v>
      </c>
      <c r="D187" t="s">
        <v>651</v>
      </c>
      <c r="E187" s="205">
        <v>28992</v>
      </c>
      <c r="F187" t="s">
        <v>1001</v>
      </c>
      <c r="G187" t="s">
        <v>2200</v>
      </c>
    </row>
    <row r="188" spans="1:7" x14ac:dyDescent="0.2">
      <c r="A188">
        <v>8605</v>
      </c>
      <c r="B188" t="s">
        <v>836</v>
      </c>
      <c r="C188" t="s">
        <v>978</v>
      </c>
      <c r="D188" t="s">
        <v>512</v>
      </c>
      <c r="E188" s="205">
        <v>23622</v>
      </c>
      <c r="F188" t="s">
        <v>1103</v>
      </c>
      <c r="G188" t="s">
        <v>2200</v>
      </c>
    </row>
    <row r="189" spans="1:7" x14ac:dyDescent="0.2">
      <c r="A189">
        <v>1714</v>
      </c>
      <c r="B189" t="s">
        <v>72</v>
      </c>
      <c r="C189" t="s">
        <v>556</v>
      </c>
      <c r="D189" t="s">
        <v>597</v>
      </c>
      <c r="E189" s="205">
        <v>28176</v>
      </c>
      <c r="F189" t="s">
        <v>1157</v>
      </c>
      <c r="G189" t="s">
        <v>2200</v>
      </c>
    </row>
    <row r="190" spans="1:7" x14ac:dyDescent="0.2">
      <c r="A190">
        <v>6626</v>
      </c>
      <c r="B190" t="s">
        <v>479</v>
      </c>
      <c r="C190" t="s">
        <v>516</v>
      </c>
      <c r="D190" t="s">
        <v>495</v>
      </c>
      <c r="E190" s="205">
        <v>20755</v>
      </c>
      <c r="F190" t="s">
        <v>1175</v>
      </c>
      <c r="G190" t="s">
        <v>2200</v>
      </c>
    </row>
    <row r="191" spans="1:7" x14ac:dyDescent="0.2">
      <c r="A191">
        <v>7767</v>
      </c>
      <c r="B191" t="s">
        <v>479</v>
      </c>
      <c r="C191" t="s">
        <v>479</v>
      </c>
      <c r="D191" t="s">
        <v>565</v>
      </c>
      <c r="E191" s="205">
        <v>33411</v>
      </c>
      <c r="F191" t="s">
        <v>1177</v>
      </c>
      <c r="G191" t="s">
        <v>2200</v>
      </c>
    </row>
    <row r="192" spans="1:7" x14ac:dyDescent="0.2">
      <c r="A192">
        <v>9979</v>
      </c>
      <c r="B192" t="s">
        <v>470</v>
      </c>
      <c r="C192" t="s">
        <v>516</v>
      </c>
      <c r="D192" t="s">
        <v>495</v>
      </c>
      <c r="E192" s="205">
        <v>19467</v>
      </c>
      <c r="F192" t="s">
        <v>1226</v>
      </c>
      <c r="G192" t="s">
        <v>2200</v>
      </c>
    </row>
    <row r="193" spans="1:7" x14ac:dyDescent="0.2">
      <c r="A193">
        <v>15771</v>
      </c>
      <c r="B193" t="s">
        <v>471</v>
      </c>
      <c r="C193" t="s">
        <v>666</v>
      </c>
      <c r="D193" t="s">
        <v>1481</v>
      </c>
      <c r="E193" s="205">
        <v>24328</v>
      </c>
      <c r="F193" t="s">
        <v>1324</v>
      </c>
      <c r="G193" t="s">
        <v>2200</v>
      </c>
    </row>
    <row r="194" spans="1:7" x14ac:dyDescent="0.2">
      <c r="A194">
        <v>20910</v>
      </c>
      <c r="B194" t="s">
        <v>506</v>
      </c>
      <c r="C194" t="s">
        <v>476</v>
      </c>
      <c r="D194" t="s">
        <v>1010</v>
      </c>
      <c r="E194" s="205">
        <v>19412</v>
      </c>
      <c r="F194" t="s">
        <v>2199</v>
      </c>
      <c r="G194" t="s">
        <v>2200</v>
      </c>
    </row>
    <row r="195" spans="1:7" x14ac:dyDescent="0.2">
      <c r="A195">
        <v>19722</v>
      </c>
      <c r="B195" t="s">
        <v>873</v>
      </c>
      <c r="C195" t="s">
        <v>11</v>
      </c>
      <c r="D195" t="s">
        <v>489</v>
      </c>
      <c r="E195" s="205">
        <v>24046</v>
      </c>
      <c r="F195" t="s">
        <v>273</v>
      </c>
      <c r="G195" t="s">
        <v>2204</v>
      </c>
    </row>
    <row r="196" spans="1:7" x14ac:dyDescent="0.2">
      <c r="A196">
        <v>4442</v>
      </c>
      <c r="B196" t="s">
        <v>540</v>
      </c>
      <c r="C196" t="s">
        <v>478</v>
      </c>
      <c r="D196" t="s">
        <v>496</v>
      </c>
      <c r="E196" s="205">
        <v>18901</v>
      </c>
      <c r="F196" t="s">
        <v>993</v>
      </c>
      <c r="G196" t="s">
        <v>2204</v>
      </c>
    </row>
    <row r="197" spans="1:7" x14ac:dyDescent="0.2">
      <c r="A197">
        <v>20938</v>
      </c>
      <c r="B197" t="s">
        <v>540</v>
      </c>
      <c r="C197" t="s">
        <v>771</v>
      </c>
      <c r="D197" t="s">
        <v>595</v>
      </c>
      <c r="E197" s="205">
        <v>37537</v>
      </c>
      <c r="F197" t="s">
        <v>1774</v>
      </c>
      <c r="G197" t="s">
        <v>2204</v>
      </c>
    </row>
    <row r="198" spans="1:7" x14ac:dyDescent="0.2">
      <c r="A198">
        <v>3745</v>
      </c>
      <c r="B198" t="s">
        <v>550</v>
      </c>
      <c r="C198" t="s">
        <v>484</v>
      </c>
      <c r="D198" t="s">
        <v>803</v>
      </c>
      <c r="E198" s="205">
        <v>33437</v>
      </c>
      <c r="F198" t="s">
        <v>998</v>
      </c>
      <c r="G198" t="s">
        <v>2204</v>
      </c>
    </row>
    <row r="199" spans="1:7" x14ac:dyDescent="0.2">
      <c r="A199">
        <v>18409</v>
      </c>
      <c r="B199" t="s">
        <v>51</v>
      </c>
      <c r="C199" t="s">
        <v>865</v>
      </c>
      <c r="D199" t="s">
        <v>926</v>
      </c>
      <c r="E199" s="205">
        <v>37592</v>
      </c>
      <c r="F199" t="s">
        <v>1033</v>
      </c>
      <c r="G199" t="s">
        <v>2204</v>
      </c>
    </row>
    <row r="200" spans="1:7" x14ac:dyDescent="0.2">
      <c r="A200">
        <v>3414</v>
      </c>
      <c r="B200" t="s">
        <v>837</v>
      </c>
      <c r="C200" t="s">
        <v>778</v>
      </c>
      <c r="D200" t="s">
        <v>89</v>
      </c>
      <c r="E200" s="205">
        <v>32766</v>
      </c>
      <c r="F200" t="s">
        <v>1045</v>
      </c>
      <c r="G200" t="s">
        <v>2204</v>
      </c>
    </row>
    <row r="201" spans="1:7" x14ac:dyDescent="0.2">
      <c r="A201">
        <v>3416</v>
      </c>
      <c r="B201" t="s">
        <v>837</v>
      </c>
      <c r="C201" t="s">
        <v>778</v>
      </c>
      <c r="D201" t="s">
        <v>809</v>
      </c>
      <c r="E201" s="205">
        <v>32766</v>
      </c>
      <c r="F201" t="s">
        <v>1046</v>
      </c>
      <c r="G201" t="s">
        <v>2204</v>
      </c>
    </row>
    <row r="202" spans="1:7" x14ac:dyDescent="0.2">
      <c r="A202">
        <v>14467</v>
      </c>
      <c r="B202" t="s">
        <v>531</v>
      </c>
      <c r="C202" t="s">
        <v>797</v>
      </c>
      <c r="D202" t="s">
        <v>543</v>
      </c>
      <c r="E202" s="205">
        <v>35582</v>
      </c>
      <c r="F202" t="s">
        <v>1060</v>
      </c>
      <c r="G202" t="s">
        <v>2204</v>
      </c>
    </row>
    <row r="203" spans="1:7" x14ac:dyDescent="0.2">
      <c r="A203">
        <v>8943</v>
      </c>
      <c r="B203" t="s">
        <v>531</v>
      </c>
      <c r="C203" t="s">
        <v>797</v>
      </c>
      <c r="D203" t="s">
        <v>947</v>
      </c>
      <c r="E203" s="205">
        <v>36419</v>
      </c>
      <c r="F203" t="s">
        <v>1062</v>
      </c>
      <c r="G203" t="s">
        <v>2204</v>
      </c>
    </row>
    <row r="204" spans="1:7" x14ac:dyDescent="0.2">
      <c r="A204">
        <v>3784</v>
      </c>
      <c r="B204" t="s">
        <v>1643</v>
      </c>
      <c r="C204" t="s">
        <v>532</v>
      </c>
      <c r="D204" t="s">
        <v>53</v>
      </c>
      <c r="E204" s="205">
        <v>33553</v>
      </c>
      <c r="F204" t="s">
        <v>1065</v>
      </c>
      <c r="G204" t="s">
        <v>2204</v>
      </c>
    </row>
    <row r="205" spans="1:7" x14ac:dyDescent="0.2">
      <c r="A205">
        <v>4411</v>
      </c>
      <c r="B205" t="s">
        <v>1643</v>
      </c>
      <c r="C205" t="s">
        <v>532</v>
      </c>
      <c r="D205" t="s">
        <v>526</v>
      </c>
      <c r="E205" s="205">
        <v>34065</v>
      </c>
      <c r="F205" t="s">
        <v>1064</v>
      </c>
      <c r="G205" t="s">
        <v>2204</v>
      </c>
    </row>
    <row r="206" spans="1:7" x14ac:dyDescent="0.2">
      <c r="A206">
        <v>16998</v>
      </c>
      <c r="B206" t="s">
        <v>1513</v>
      </c>
      <c r="D206" t="s">
        <v>526</v>
      </c>
      <c r="E206" s="205">
        <v>31544</v>
      </c>
      <c r="F206" t="s">
        <v>1095</v>
      </c>
      <c r="G206" t="s">
        <v>2204</v>
      </c>
    </row>
    <row r="207" spans="1:7" x14ac:dyDescent="0.2">
      <c r="A207">
        <v>6157</v>
      </c>
      <c r="B207" t="s">
        <v>854</v>
      </c>
      <c r="C207" t="s">
        <v>516</v>
      </c>
      <c r="D207" t="s">
        <v>490</v>
      </c>
      <c r="E207" s="205">
        <v>34097</v>
      </c>
      <c r="F207" t="s">
        <v>1000</v>
      </c>
      <c r="G207" t="s">
        <v>2204</v>
      </c>
    </row>
    <row r="208" spans="1:7" x14ac:dyDescent="0.2">
      <c r="A208">
        <v>19588</v>
      </c>
      <c r="B208" t="s">
        <v>873</v>
      </c>
      <c r="C208" t="s">
        <v>874</v>
      </c>
      <c r="D208" t="s">
        <v>495</v>
      </c>
      <c r="E208" s="205">
        <v>36978</v>
      </c>
      <c r="F208" t="s">
        <v>1094</v>
      </c>
      <c r="G208" t="s">
        <v>2204</v>
      </c>
    </row>
    <row r="209" spans="1:7" x14ac:dyDescent="0.2">
      <c r="A209">
        <v>18480</v>
      </c>
      <c r="B209" t="s">
        <v>873</v>
      </c>
      <c r="C209" t="s">
        <v>874</v>
      </c>
      <c r="D209" t="s">
        <v>490</v>
      </c>
      <c r="E209" s="205">
        <v>36342</v>
      </c>
      <c r="F209" t="s">
        <v>1093</v>
      </c>
      <c r="G209" t="s">
        <v>2204</v>
      </c>
    </row>
    <row r="210" spans="1:7" x14ac:dyDescent="0.2">
      <c r="A210">
        <v>19587</v>
      </c>
      <c r="B210" t="s">
        <v>873</v>
      </c>
      <c r="C210" t="s">
        <v>874</v>
      </c>
      <c r="D210" t="s">
        <v>490</v>
      </c>
      <c r="E210" s="205">
        <v>36978</v>
      </c>
      <c r="F210" t="s">
        <v>1094</v>
      </c>
      <c r="G210" t="s">
        <v>2204</v>
      </c>
    </row>
    <row r="211" spans="1:7" x14ac:dyDescent="0.2">
      <c r="A211">
        <v>20946</v>
      </c>
      <c r="B211" t="s">
        <v>873</v>
      </c>
      <c r="C211" t="s">
        <v>874</v>
      </c>
      <c r="D211" t="s">
        <v>489</v>
      </c>
      <c r="E211" s="205">
        <v>39032</v>
      </c>
      <c r="F211" t="s">
        <v>1775</v>
      </c>
      <c r="G211" t="s">
        <v>2204</v>
      </c>
    </row>
    <row r="212" spans="1:7" x14ac:dyDescent="0.2">
      <c r="A212">
        <v>7583</v>
      </c>
      <c r="B212" t="s">
        <v>478</v>
      </c>
      <c r="C212" t="s">
        <v>520</v>
      </c>
      <c r="D212" t="s">
        <v>542</v>
      </c>
      <c r="E212" s="205">
        <v>36590</v>
      </c>
      <c r="F212" t="s">
        <v>1140</v>
      </c>
      <c r="G212" t="s">
        <v>2204</v>
      </c>
    </row>
    <row r="213" spans="1:7" x14ac:dyDescent="0.2">
      <c r="A213">
        <v>5013</v>
      </c>
      <c r="B213" t="s">
        <v>478</v>
      </c>
      <c r="C213" t="s">
        <v>429</v>
      </c>
      <c r="D213" t="s">
        <v>92</v>
      </c>
      <c r="E213" s="205">
        <v>33592</v>
      </c>
      <c r="F213" t="s">
        <v>1128</v>
      </c>
      <c r="G213" t="s">
        <v>2204</v>
      </c>
    </row>
    <row r="214" spans="1:7" x14ac:dyDescent="0.2">
      <c r="A214">
        <v>20942</v>
      </c>
      <c r="B214" t="s">
        <v>516</v>
      </c>
      <c r="C214" t="s">
        <v>2201</v>
      </c>
      <c r="D214" t="s">
        <v>800</v>
      </c>
      <c r="E214" s="205">
        <v>39792</v>
      </c>
      <c r="F214" t="s">
        <v>1778</v>
      </c>
      <c r="G214" t="s">
        <v>2204</v>
      </c>
    </row>
    <row r="215" spans="1:7" x14ac:dyDescent="0.2">
      <c r="A215">
        <v>20941</v>
      </c>
      <c r="B215" t="s">
        <v>516</v>
      </c>
      <c r="C215" t="s">
        <v>2201</v>
      </c>
      <c r="D215" t="s">
        <v>486</v>
      </c>
      <c r="E215" s="205">
        <v>38419</v>
      </c>
      <c r="F215" t="s">
        <v>1724</v>
      </c>
      <c r="G215" t="s">
        <v>2204</v>
      </c>
    </row>
    <row r="216" spans="1:7" x14ac:dyDescent="0.2">
      <c r="A216">
        <v>20944</v>
      </c>
      <c r="B216" t="s">
        <v>1776</v>
      </c>
      <c r="C216" t="s">
        <v>537</v>
      </c>
      <c r="D216" t="s">
        <v>1777</v>
      </c>
      <c r="E216" s="205">
        <v>36953</v>
      </c>
      <c r="F216" t="s">
        <v>1781</v>
      </c>
      <c r="G216" t="s">
        <v>2204</v>
      </c>
    </row>
    <row r="217" spans="1:7" x14ac:dyDescent="0.2">
      <c r="A217">
        <v>20940</v>
      </c>
      <c r="B217" t="s">
        <v>509</v>
      </c>
      <c r="C217" t="s">
        <v>478</v>
      </c>
      <c r="D217" t="s">
        <v>776</v>
      </c>
      <c r="E217" s="205">
        <v>39568</v>
      </c>
      <c r="F217" t="s">
        <v>1773</v>
      </c>
      <c r="G217" t="s">
        <v>2204</v>
      </c>
    </row>
    <row r="218" spans="1:7" x14ac:dyDescent="0.2">
      <c r="A218">
        <v>19720</v>
      </c>
      <c r="B218" t="s">
        <v>509</v>
      </c>
      <c r="C218" t="s">
        <v>274</v>
      </c>
      <c r="D218" t="s">
        <v>31</v>
      </c>
      <c r="E218" s="205">
        <v>28142</v>
      </c>
      <c r="F218" t="s">
        <v>275</v>
      </c>
      <c r="G218" t="s">
        <v>2204</v>
      </c>
    </row>
    <row r="219" spans="1:7" x14ac:dyDescent="0.2">
      <c r="A219">
        <v>20939</v>
      </c>
      <c r="B219" t="s">
        <v>509</v>
      </c>
      <c r="C219" t="s">
        <v>478</v>
      </c>
      <c r="D219" t="s">
        <v>1677</v>
      </c>
      <c r="E219" s="205">
        <v>38948</v>
      </c>
      <c r="F219" t="s">
        <v>1678</v>
      </c>
      <c r="G219" t="s">
        <v>2204</v>
      </c>
    </row>
    <row r="220" spans="1:7" x14ac:dyDescent="0.2">
      <c r="A220">
        <v>2294</v>
      </c>
      <c r="B220" t="s">
        <v>471</v>
      </c>
      <c r="C220" t="s">
        <v>468</v>
      </c>
      <c r="D220" t="s">
        <v>671</v>
      </c>
      <c r="E220" s="205">
        <v>30176</v>
      </c>
      <c r="F220" t="s">
        <v>1317</v>
      </c>
      <c r="G220" t="s">
        <v>2204</v>
      </c>
    </row>
    <row r="221" spans="1:7" x14ac:dyDescent="0.2">
      <c r="A221">
        <v>7508</v>
      </c>
      <c r="B221" t="s">
        <v>515</v>
      </c>
      <c r="C221" t="s">
        <v>516</v>
      </c>
      <c r="D221" t="s">
        <v>484</v>
      </c>
      <c r="E221" s="205">
        <v>35818</v>
      </c>
      <c r="F221" t="s">
        <v>1339</v>
      </c>
      <c r="G221" t="s">
        <v>2204</v>
      </c>
    </row>
    <row r="222" spans="1:7" x14ac:dyDescent="0.2">
      <c r="A222">
        <v>19437</v>
      </c>
      <c r="B222" t="s">
        <v>684</v>
      </c>
      <c r="C222" t="s">
        <v>966</v>
      </c>
      <c r="D222" t="s">
        <v>1477</v>
      </c>
      <c r="E222" s="205">
        <v>37018</v>
      </c>
      <c r="F222" t="s">
        <v>1341</v>
      </c>
      <c r="G222" t="s">
        <v>2204</v>
      </c>
    </row>
    <row r="223" spans="1:7" x14ac:dyDescent="0.2">
      <c r="A223">
        <v>19723</v>
      </c>
      <c r="B223" t="s">
        <v>684</v>
      </c>
      <c r="C223" t="s">
        <v>872</v>
      </c>
      <c r="D223" t="s">
        <v>495</v>
      </c>
      <c r="E223" s="205">
        <v>24634</v>
      </c>
      <c r="F223" t="s">
        <v>276</v>
      </c>
      <c r="G223" t="s">
        <v>2204</v>
      </c>
    </row>
    <row r="224" spans="1:7" x14ac:dyDescent="0.2">
      <c r="A224">
        <v>19423</v>
      </c>
      <c r="B224" t="s">
        <v>684</v>
      </c>
      <c r="C224" t="s">
        <v>966</v>
      </c>
      <c r="D224" t="s">
        <v>80</v>
      </c>
      <c r="E224" s="205">
        <v>37551</v>
      </c>
      <c r="F224" t="s">
        <v>1340</v>
      </c>
      <c r="G224" t="s">
        <v>2204</v>
      </c>
    </row>
    <row r="225" spans="1:7" x14ac:dyDescent="0.2">
      <c r="A225">
        <v>18482</v>
      </c>
      <c r="B225" t="s">
        <v>827</v>
      </c>
      <c r="C225" t="s">
        <v>828</v>
      </c>
      <c r="D225" t="s">
        <v>989</v>
      </c>
      <c r="E225" s="205">
        <v>32262</v>
      </c>
      <c r="F225" t="s">
        <v>1347</v>
      </c>
      <c r="G225" t="s">
        <v>2204</v>
      </c>
    </row>
    <row r="226" spans="1:7" x14ac:dyDescent="0.2">
      <c r="A226">
        <v>15530</v>
      </c>
      <c r="B226" t="s">
        <v>412</v>
      </c>
      <c r="C226" t="s">
        <v>516</v>
      </c>
      <c r="D226" t="s">
        <v>76</v>
      </c>
      <c r="E226" s="205">
        <v>36570</v>
      </c>
      <c r="F226" t="s">
        <v>1363</v>
      </c>
      <c r="G226" t="s">
        <v>2204</v>
      </c>
    </row>
    <row r="227" spans="1:7" x14ac:dyDescent="0.2">
      <c r="A227">
        <v>1811</v>
      </c>
      <c r="B227" t="s">
        <v>506</v>
      </c>
      <c r="C227" t="s">
        <v>516</v>
      </c>
      <c r="D227" t="s">
        <v>626</v>
      </c>
      <c r="E227" s="205">
        <v>28511</v>
      </c>
      <c r="F227" t="s">
        <v>1374</v>
      </c>
      <c r="G227" t="s">
        <v>2204</v>
      </c>
    </row>
    <row r="228" spans="1:7" x14ac:dyDescent="0.2">
      <c r="A228">
        <v>7492</v>
      </c>
      <c r="B228" t="s">
        <v>506</v>
      </c>
      <c r="C228" t="s">
        <v>550</v>
      </c>
      <c r="D228" t="s">
        <v>924</v>
      </c>
      <c r="E228" s="205">
        <v>37531</v>
      </c>
      <c r="F228" t="s">
        <v>1377</v>
      </c>
      <c r="G228" t="s">
        <v>2204</v>
      </c>
    </row>
    <row r="229" spans="1:7" x14ac:dyDescent="0.2">
      <c r="A229">
        <v>20943</v>
      </c>
      <c r="B229" t="s">
        <v>506</v>
      </c>
      <c r="C229" t="s">
        <v>756</v>
      </c>
      <c r="D229" t="s">
        <v>543</v>
      </c>
      <c r="E229" s="205">
        <v>38300</v>
      </c>
      <c r="F229" t="s">
        <v>1679</v>
      </c>
      <c r="G229" t="s">
        <v>2204</v>
      </c>
    </row>
    <row r="230" spans="1:7" x14ac:dyDescent="0.2">
      <c r="A230">
        <v>10558</v>
      </c>
      <c r="B230" t="s">
        <v>719</v>
      </c>
      <c r="C230" t="s">
        <v>756</v>
      </c>
      <c r="D230" t="s">
        <v>755</v>
      </c>
      <c r="E230" s="205">
        <v>35320</v>
      </c>
      <c r="F230" t="s">
        <v>1384</v>
      </c>
      <c r="G230" t="s">
        <v>2204</v>
      </c>
    </row>
    <row r="231" spans="1:7" x14ac:dyDescent="0.2">
      <c r="A231">
        <v>3587</v>
      </c>
      <c r="B231" t="s">
        <v>846</v>
      </c>
      <c r="C231" t="s">
        <v>703</v>
      </c>
      <c r="D231" t="s">
        <v>24</v>
      </c>
      <c r="E231" s="205">
        <v>33072</v>
      </c>
      <c r="F231" t="s">
        <v>1391</v>
      </c>
      <c r="G231" t="s">
        <v>2204</v>
      </c>
    </row>
    <row r="232" spans="1:7" x14ac:dyDescent="0.2">
      <c r="A232">
        <v>20945</v>
      </c>
      <c r="B232" t="s">
        <v>484</v>
      </c>
      <c r="C232" t="s">
        <v>481</v>
      </c>
      <c r="D232" t="s">
        <v>768</v>
      </c>
      <c r="E232" s="205">
        <v>38227</v>
      </c>
      <c r="F232" t="s">
        <v>2202</v>
      </c>
      <c r="G232" t="s">
        <v>2204</v>
      </c>
    </row>
    <row r="233" spans="1:7" x14ac:dyDescent="0.2">
      <c r="A233">
        <v>10552</v>
      </c>
      <c r="B233" t="s">
        <v>484</v>
      </c>
      <c r="C233" t="s">
        <v>481</v>
      </c>
      <c r="D233" t="s">
        <v>91</v>
      </c>
      <c r="E233" s="205">
        <v>37079</v>
      </c>
      <c r="F233" t="s">
        <v>1399</v>
      </c>
      <c r="G233" t="s">
        <v>2204</v>
      </c>
    </row>
    <row r="234" spans="1:7" x14ac:dyDescent="0.2">
      <c r="A234">
        <v>5716</v>
      </c>
      <c r="B234" t="s">
        <v>484</v>
      </c>
      <c r="C234" t="s">
        <v>481</v>
      </c>
      <c r="D234" t="s">
        <v>448</v>
      </c>
      <c r="E234" s="205">
        <v>35228</v>
      </c>
      <c r="F234" t="s">
        <v>1400</v>
      </c>
      <c r="G234" t="s">
        <v>2204</v>
      </c>
    </row>
    <row r="235" spans="1:7" x14ac:dyDescent="0.2">
      <c r="A235">
        <v>16934</v>
      </c>
      <c r="B235" t="s">
        <v>1779</v>
      </c>
      <c r="C235" t="s">
        <v>1780</v>
      </c>
      <c r="D235" t="s">
        <v>634</v>
      </c>
      <c r="E235" s="205">
        <v>37700</v>
      </c>
      <c r="F235" t="s">
        <v>1000</v>
      </c>
      <c r="G235" t="s">
        <v>2204</v>
      </c>
    </row>
    <row r="236" spans="1:7" x14ac:dyDescent="0.2">
      <c r="A236">
        <v>6020</v>
      </c>
      <c r="B236" t="s">
        <v>11</v>
      </c>
      <c r="C236" t="s">
        <v>28</v>
      </c>
      <c r="D236" t="s">
        <v>679</v>
      </c>
      <c r="E236" s="205">
        <v>33253</v>
      </c>
      <c r="F236" t="s">
        <v>1406</v>
      </c>
      <c r="G236" t="s">
        <v>2204</v>
      </c>
    </row>
    <row r="237" spans="1:7" x14ac:dyDescent="0.2">
      <c r="A237">
        <v>19424</v>
      </c>
      <c r="B237" t="s">
        <v>2203</v>
      </c>
      <c r="C237" t="s">
        <v>537</v>
      </c>
      <c r="D237" t="s">
        <v>989</v>
      </c>
      <c r="E237" s="205">
        <v>36758</v>
      </c>
      <c r="F237" t="s">
        <v>1410</v>
      </c>
      <c r="G237" t="s">
        <v>2204</v>
      </c>
    </row>
    <row r="238" spans="1:7" x14ac:dyDescent="0.2">
      <c r="A238">
        <v>14634</v>
      </c>
      <c r="B238" t="s">
        <v>535</v>
      </c>
      <c r="C238" t="s">
        <v>777</v>
      </c>
      <c r="D238" t="s">
        <v>826</v>
      </c>
      <c r="E238" s="205">
        <v>36527</v>
      </c>
      <c r="F238" t="s">
        <v>1423</v>
      </c>
      <c r="G238" t="s">
        <v>2204</v>
      </c>
    </row>
    <row r="239" spans="1:7" x14ac:dyDescent="0.2">
      <c r="A239">
        <v>19286</v>
      </c>
      <c r="B239" t="s">
        <v>666</v>
      </c>
      <c r="C239" t="s">
        <v>719</v>
      </c>
      <c r="D239" t="s">
        <v>763</v>
      </c>
      <c r="E239" s="205">
        <v>35449</v>
      </c>
      <c r="F239" t="s">
        <v>1439</v>
      </c>
      <c r="G239" t="s">
        <v>2204</v>
      </c>
    </row>
    <row r="240" spans="1:7" x14ac:dyDescent="0.2">
      <c r="A240">
        <v>20952</v>
      </c>
      <c r="B240" t="s">
        <v>2205</v>
      </c>
      <c r="D240" t="s">
        <v>2206</v>
      </c>
      <c r="E240" s="205">
        <v>31296</v>
      </c>
      <c r="F240" t="s">
        <v>2207</v>
      </c>
      <c r="G240" t="s">
        <v>2213</v>
      </c>
    </row>
    <row r="241" spans="1:7" x14ac:dyDescent="0.2">
      <c r="A241">
        <v>887</v>
      </c>
      <c r="B241" t="s">
        <v>538</v>
      </c>
      <c r="C241" t="s">
        <v>557</v>
      </c>
      <c r="D241" t="s">
        <v>472</v>
      </c>
      <c r="E241" s="205">
        <v>23403</v>
      </c>
      <c r="F241" t="s">
        <v>1025</v>
      </c>
      <c r="G241" t="s">
        <v>2213</v>
      </c>
    </row>
    <row r="242" spans="1:7" x14ac:dyDescent="0.2">
      <c r="A242">
        <v>11012</v>
      </c>
      <c r="B242" t="s">
        <v>762</v>
      </c>
      <c r="C242" t="s">
        <v>961</v>
      </c>
      <c r="D242" t="s">
        <v>936</v>
      </c>
      <c r="E242" s="205">
        <v>37350</v>
      </c>
      <c r="F242" t="s">
        <v>1079</v>
      </c>
      <c r="G242" t="s">
        <v>2213</v>
      </c>
    </row>
    <row r="243" spans="1:7" x14ac:dyDescent="0.2">
      <c r="A243">
        <v>5667</v>
      </c>
      <c r="B243" t="s">
        <v>762</v>
      </c>
      <c r="C243" t="s">
        <v>443</v>
      </c>
      <c r="D243" t="s">
        <v>1022</v>
      </c>
      <c r="E243" s="205">
        <v>24738</v>
      </c>
      <c r="F243" t="s">
        <v>1081</v>
      </c>
      <c r="G243" t="s">
        <v>2213</v>
      </c>
    </row>
    <row r="244" spans="1:7" x14ac:dyDescent="0.2">
      <c r="A244">
        <v>19803</v>
      </c>
      <c r="B244" t="s">
        <v>478</v>
      </c>
      <c r="C244" t="s">
        <v>516</v>
      </c>
      <c r="D244" t="s">
        <v>297</v>
      </c>
      <c r="E244" s="205">
        <v>36326</v>
      </c>
      <c r="F244" t="s">
        <v>309</v>
      </c>
      <c r="G244" t="s">
        <v>2213</v>
      </c>
    </row>
    <row r="245" spans="1:7" x14ac:dyDescent="0.2">
      <c r="A245">
        <v>17235</v>
      </c>
      <c r="B245" t="s">
        <v>618</v>
      </c>
      <c r="C245" t="s">
        <v>777</v>
      </c>
      <c r="D245" t="s">
        <v>484</v>
      </c>
      <c r="E245" s="205">
        <v>36048</v>
      </c>
      <c r="F245" t="s">
        <v>1148</v>
      </c>
      <c r="G245" t="s">
        <v>2213</v>
      </c>
    </row>
    <row r="246" spans="1:7" x14ac:dyDescent="0.2">
      <c r="A246">
        <v>20953</v>
      </c>
      <c r="B246" t="s">
        <v>516</v>
      </c>
      <c r="C246" t="s">
        <v>524</v>
      </c>
      <c r="D246" t="s">
        <v>528</v>
      </c>
      <c r="E246" s="205">
        <v>36632</v>
      </c>
      <c r="F246" t="s">
        <v>2208</v>
      </c>
      <c r="G246" t="s">
        <v>2213</v>
      </c>
    </row>
    <row r="247" spans="1:7" x14ac:dyDescent="0.2">
      <c r="A247">
        <v>4465</v>
      </c>
      <c r="B247" t="s">
        <v>29</v>
      </c>
      <c r="C247" t="s">
        <v>2209</v>
      </c>
      <c r="D247" t="s">
        <v>664</v>
      </c>
      <c r="E247" s="205">
        <v>33985</v>
      </c>
      <c r="F247" t="s">
        <v>2210</v>
      </c>
      <c r="G247" t="s">
        <v>2213</v>
      </c>
    </row>
    <row r="248" spans="1:7" x14ac:dyDescent="0.2">
      <c r="A248">
        <v>18592</v>
      </c>
      <c r="B248" t="s">
        <v>405</v>
      </c>
      <c r="C248" t="s">
        <v>644</v>
      </c>
      <c r="D248" t="s">
        <v>565</v>
      </c>
      <c r="E248" s="205">
        <v>36306</v>
      </c>
      <c r="F248" t="s">
        <v>1243</v>
      </c>
      <c r="G248" t="s">
        <v>2213</v>
      </c>
    </row>
    <row r="249" spans="1:7" x14ac:dyDescent="0.2">
      <c r="A249">
        <v>19805</v>
      </c>
      <c r="B249" t="s">
        <v>703</v>
      </c>
      <c r="C249" t="s">
        <v>412</v>
      </c>
      <c r="D249" t="s">
        <v>664</v>
      </c>
      <c r="E249" s="205">
        <v>36176</v>
      </c>
      <c r="F249" t="s">
        <v>310</v>
      </c>
      <c r="G249" t="s">
        <v>2213</v>
      </c>
    </row>
    <row r="250" spans="1:7" x14ac:dyDescent="0.2">
      <c r="A250">
        <v>452</v>
      </c>
      <c r="B250" t="s">
        <v>632</v>
      </c>
      <c r="C250" t="s">
        <v>633</v>
      </c>
      <c r="D250" t="s">
        <v>472</v>
      </c>
      <c r="E250" s="205">
        <v>20734</v>
      </c>
      <c r="F250" t="s">
        <v>1295</v>
      </c>
      <c r="G250" t="s">
        <v>2213</v>
      </c>
    </row>
    <row r="251" spans="1:7" x14ac:dyDescent="0.2">
      <c r="A251">
        <v>4460</v>
      </c>
      <c r="B251" t="s">
        <v>632</v>
      </c>
      <c r="C251" t="s">
        <v>478</v>
      </c>
      <c r="D251" t="s">
        <v>552</v>
      </c>
      <c r="E251" s="205">
        <v>34278</v>
      </c>
      <c r="F251" t="s">
        <v>1299</v>
      </c>
      <c r="G251" t="s">
        <v>2213</v>
      </c>
    </row>
    <row r="252" spans="1:7" x14ac:dyDescent="0.2">
      <c r="A252">
        <v>1038</v>
      </c>
      <c r="B252" t="s">
        <v>632</v>
      </c>
      <c r="C252" t="s">
        <v>4</v>
      </c>
      <c r="D252" t="s">
        <v>236</v>
      </c>
      <c r="E252" s="205">
        <v>24388</v>
      </c>
      <c r="F252" t="s">
        <v>1297</v>
      </c>
      <c r="G252" t="s">
        <v>2213</v>
      </c>
    </row>
    <row r="253" spans="1:7" x14ac:dyDescent="0.2">
      <c r="A253">
        <v>5669</v>
      </c>
      <c r="B253" t="s">
        <v>539</v>
      </c>
      <c r="C253" t="s">
        <v>468</v>
      </c>
      <c r="D253" t="s">
        <v>1787</v>
      </c>
      <c r="E253" s="205">
        <v>23622</v>
      </c>
      <c r="F253" t="s">
        <v>1359</v>
      </c>
      <c r="G253" t="s">
        <v>2213</v>
      </c>
    </row>
    <row r="254" spans="1:7" x14ac:dyDescent="0.2">
      <c r="A254">
        <v>7469</v>
      </c>
      <c r="B254" t="s">
        <v>539</v>
      </c>
      <c r="C254" t="s">
        <v>410</v>
      </c>
      <c r="D254" t="s">
        <v>528</v>
      </c>
      <c r="E254" s="205">
        <v>35551</v>
      </c>
      <c r="F254" t="s">
        <v>1357</v>
      </c>
      <c r="G254" t="s">
        <v>2213</v>
      </c>
    </row>
    <row r="255" spans="1:7" x14ac:dyDescent="0.2">
      <c r="A255">
        <v>5668</v>
      </c>
      <c r="B255" t="s">
        <v>539</v>
      </c>
      <c r="C255" t="s">
        <v>468</v>
      </c>
      <c r="D255" t="s">
        <v>467</v>
      </c>
      <c r="E255" s="205">
        <v>22275</v>
      </c>
      <c r="F255" t="s">
        <v>1356</v>
      </c>
      <c r="G255" t="s">
        <v>2213</v>
      </c>
    </row>
    <row r="256" spans="1:7" x14ac:dyDescent="0.2">
      <c r="A256">
        <v>19793</v>
      </c>
      <c r="B256" t="s">
        <v>591</v>
      </c>
      <c r="C256" t="s">
        <v>504</v>
      </c>
      <c r="D256" t="s">
        <v>80</v>
      </c>
      <c r="E256" s="205">
        <v>37846</v>
      </c>
      <c r="F256" t="s">
        <v>312</v>
      </c>
      <c r="G256" t="s">
        <v>2213</v>
      </c>
    </row>
    <row r="257" spans="1:7" x14ac:dyDescent="0.2">
      <c r="A257">
        <v>3834</v>
      </c>
      <c r="B257" t="s">
        <v>571</v>
      </c>
      <c r="C257" t="s">
        <v>2211</v>
      </c>
      <c r="D257" t="s">
        <v>517</v>
      </c>
      <c r="E257" s="205">
        <v>33686</v>
      </c>
      <c r="F257" t="s">
        <v>2212</v>
      </c>
      <c r="G257" t="s">
        <v>2213</v>
      </c>
    </row>
    <row r="258" spans="1:7" x14ac:dyDescent="0.2">
      <c r="A258">
        <v>19814</v>
      </c>
      <c r="B258" t="s">
        <v>449</v>
      </c>
      <c r="C258" t="s">
        <v>6</v>
      </c>
      <c r="D258" t="s">
        <v>49</v>
      </c>
      <c r="E258" s="205">
        <v>36969</v>
      </c>
      <c r="F258" t="s">
        <v>313</v>
      </c>
      <c r="G258" t="s">
        <v>2213</v>
      </c>
    </row>
    <row r="259" spans="1:7" x14ac:dyDescent="0.2">
      <c r="A259">
        <v>731</v>
      </c>
      <c r="B259" t="s">
        <v>553</v>
      </c>
      <c r="C259" t="s">
        <v>683</v>
      </c>
      <c r="D259" t="s">
        <v>682</v>
      </c>
      <c r="E259" s="205">
        <v>22475</v>
      </c>
      <c r="F259" t="s">
        <v>1445</v>
      </c>
      <c r="G259" t="s">
        <v>2213</v>
      </c>
    </row>
    <row r="260" spans="1:7" x14ac:dyDescent="0.2">
      <c r="A260">
        <v>19807</v>
      </c>
      <c r="B260" t="s">
        <v>6</v>
      </c>
      <c r="C260" t="s">
        <v>535</v>
      </c>
      <c r="D260" t="s">
        <v>475</v>
      </c>
      <c r="E260" s="205">
        <v>37650</v>
      </c>
      <c r="F260" t="s">
        <v>314</v>
      </c>
      <c r="G260" t="s">
        <v>2213</v>
      </c>
    </row>
    <row r="261" spans="1:7" x14ac:dyDescent="0.2">
      <c r="A261">
        <v>6524</v>
      </c>
      <c r="B261" t="s">
        <v>540</v>
      </c>
      <c r="C261" t="s">
        <v>711</v>
      </c>
      <c r="D261" t="s">
        <v>543</v>
      </c>
      <c r="E261" s="205">
        <v>26240</v>
      </c>
      <c r="F261" t="s">
        <v>2214</v>
      </c>
      <c r="G261" t="s">
        <v>2216</v>
      </c>
    </row>
    <row r="262" spans="1:7" x14ac:dyDescent="0.2">
      <c r="A262">
        <v>759</v>
      </c>
      <c r="B262" t="s">
        <v>481</v>
      </c>
      <c r="C262" t="s">
        <v>550</v>
      </c>
      <c r="D262" t="s">
        <v>2215</v>
      </c>
      <c r="E262" s="205">
        <v>22615</v>
      </c>
      <c r="F262" t="s">
        <v>1867</v>
      </c>
      <c r="G262" t="s">
        <v>2216</v>
      </c>
    </row>
    <row r="263" spans="1:7" x14ac:dyDescent="0.2">
      <c r="A263">
        <v>1990</v>
      </c>
      <c r="B263" t="s">
        <v>481</v>
      </c>
      <c r="C263" t="s">
        <v>468</v>
      </c>
      <c r="D263" t="s">
        <v>480</v>
      </c>
      <c r="E263" s="205">
        <v>29171</v>
      </c>
      <c r="F263" t="s">
        <v>1865</v>
      </c>
      <c r="G263" t="s">
        <v>2216</v>
      </c>
    </row>
    <row r="264" spans="1:7" x14ac:dyDescent="0.2">
      <c r="A264">
        <v>449</v>
      </c>
      <c r="B264" t="s">
        <v>481</v>
      </c>
      <c r="C264" t="s">
        <v>550</v>
      </c>
      <c r="D264" t="s">
        <v>480</v>
      </c>
      <c r="E264" s="205">
        <v>20704</v>
      </c>
      <c r="F264" t="s">
        <v>1023</v>
      </c>
      <c r="G264" t="s">
        <v>2216</v>
      </c>
    </row>
    <row r="265" spans="1:7" x14ac:dyDescent="0.2">
      <c r="A265">
        <v>10816</v>
      </c>
      <c r="B265" t="s">
        <v>518</v>
      </c>
      <c r="C265" t="s">
        <v>932</v>
      </c>
      <c r="D265" t="s">
        <v>1868</v>
      </c>
      <c r="E265" s="205">
        <v>30125</v>
      </c>
      <c r="F265" t="s">
        <v>1869</v>
      </c>
      <c r="G265" t="s">
        <v>2216</v>
      </c>
    </row>
    <row r="266" spans="1:7" x14ac:dyDescent="0.2">
      <c r="A266">
        <v>6137</v>
      </c>
      <c r="B266" t="s">
        <v>540</v>
      </c>
      <c r="C266" t="s">
        <v>506</v>
      </c>
      <c r="D266" t="s">
        <v>480</v>
      </c>
      <c r="E266" s="205">
        <v>22378</v>
      </c>
      <c r="F266" t="s">
        <v>994</v>
      </c>
      <c r="G266" t="s">
        <v>2217</v>
      </c>
    </row>
    <row r="267" spans="1:7" x14ac:dyDescent="0.2">
      <c r="A267">
        <v>9965</v>
      </c>
      <c r="B267" t="s">
        <v>540</v>
      </c>
      <c r="C267" t="s">
        <v>540</v>
      </c>
      <c r="D267" t="s">
        <v>595</v>
      </c>
      <c r="E267" s="205">
        <v>32232</v>
      </c>
      <c r="F267" t="s">
        <v>992</v>
      </c>
      <c r="G267" t="s">
        <v>2217</v>
      </c>
    </row>
    <row r="268" spans="1:7" x14ac:dyDescent="0.2">
      <c r="A268">
        <v>4937</v>
      </c>
      <c r="B268" t="s">
        <v>521</v>
      </c>
      <c r="C268" t="s">
        <v>478</v>
      </c>
      <c r="D268" t="s">
        <v>426</v>
      </c>
      <c r="E268" s="205">
        <v>23355</v>
      </c>
      <c r="F268" t="s">
        <v>1072</v>
      </c>
      <c r="G268" t="s">
        <v>2217</v>
      </c>
    </row>
    <row r="269" spans="1:7" x14ac:dyDescent="0.2">
      <c r="A269">
        <v>827</v>
      </c>
      <c r="B269" t="s">
        <v>478</v>
      </c>
      <c r="C269" t="s">
        <v>693</v>
      </c>
      <c r="D269" t="s">
        <v>616</v>
      </c>
      <c r="E269" s="205">
        <v>23019</v>
      </c>
      <c r="F269" t="s">
        <v>1133</v>
      </c>
      <c r="G269" t="s">
        <v>2217</v>
      </c>
    </row>
    <row r="270" spans="1:7" x14ac:dyDescent="0.2">
      <c r="A270">
        <v>9197</v>
      </c>
      <c r="B270" t="s">
        <v>29</v>
      </c>
      <c r="C270" t="s">
        <v>516</v>
      </c>
      <c r="D270" t="s">
        <v>1647</v>
      </c>
      <c r="E270" s="205">
        <v>24990</v>
      </c>
      <c r="F270" t="s">
        <v>1223</v>
      </c>
      <c r="G270" t="s">
        <v>2217</v>
      </c>
    </row>
    <row r="271" spans="1:7" x14ac:dyDescent="0.2">
      <c r="A271">
        <v>14446</v>
      </c>
      <c r="B271" t="s">
        <v>451</v>
      </c>
      <c r="C271" t="s">
        <v>514</v>
      </c>
      <c r="D271" t="s">
        <v>1464</v>
      </c>
      <c r="E271" s="205">
        <v>24658</v>
      </c>
      <c r="F271" t="s">
        <v>1450</v>
      </c>
      <c r="G271" t="s">
        <v>2217</v>
      </c>
    </row>
    <row r="272" spans="1:7" x14ac:dyDescent="0.2">
      <c r="A272">
        <v>19929</v>
      </c>
      <c r="B272" t="s">
        <v>451</v>
      </c>
      <c r="C272" t="s">
        <v>640</v>
      </c>
      <c r="D272" t="s">
        <v>595</v>
      </c>
      <c r="E272" s="205">
        <v>38443</v>
      </c>
      <c r="F272" t="s">
        <v>324</v>
      </c>
      <c r="G272" t="s">
        <v>2217</v>
      </c>
    </row>
    <row r="273" spans="1:7" x14ac:dyDescent="0.2">
      <c r="A273">
        <v>5685</v>
      </c>
      <c r="B273" t="s">
        <v>481</v>
      </c>
      <c r="C273" t="s">
        <v>518</v>
      </c>
      <c r="D273" t="s">
        <v>289</v>
      </c>
      <c r="E273" s="205">
        <v>34156</v>
      </c>
      <c r="F273" t="s">
        <v>1024</v>
      </c>
      <c r="G273" t="s">
        <v>2218</v>
      </c>
    </row>
    <row r="274" spans="1:7" x14ac:dyDescent="0.2">
      <c r="A274">
        <v>16939</v>
      </c>
      <c r="B274" t="s">
        <v>521</v>
      </c>
      <c r="C274" t="s">
        <v>771</v>
      </c>
      <c r="D274" t="s">
        <v>542</v>
      </c>
      <c r="E274" s="205">
        <v>37853</v>
      </c>
      <c r="F274" t="s">
        <v>1070</v>
      </c>
      <c r="G274" t="s">
        <v>2218</v>
      </c>
    </row>
    <row r="275" spans="1:7" x14ac:dyDescent="0.2">
      <c r="A275">
        <v>995</v>
      </c>
      <c r="B275" t="s">
        <v>521</v>
      </c>
      <c r="C275" t="s">
        <v>720</v>
      </c>
      <c r="D275" t="s">
        <v>495</v>
      </c>
      <c r="E275" s="205">
        <v>24149</v>
      </c>
      <c r="F275" t="s">
        <v>1070</v>
      </c>
      <c r="G275" t="s">
        <v>2218</v>
      </c>
    </row>
    <row r="276" spans="1:7" x14ac:dyDescent="0.2">
      <c r="A276">
        <v>5678</v>
      </c>
      <c r="B276" t="s">
        <v>35</v>
      </c>
      <c r="D276" t="s">
        <v>290</v>
      </c>
      <c r="E276" s="205">
        <v>29271</v>
      </c>
      <c r="F276" t="s">
        <v>1087</v>
      </c>
      <c r="G276" t="s">
        <v>2218</v>
      </c>
    </row>
    <row r="277" spans="1:7" x14ac:dyDescent="0.2">
      <c r="A277">
        <v>19984</v>
      </c>
      <c r="B277" t="s">
        <v>485</v>
      </c>
      <c r="C277" t="s">
        <v>18</v>
      </c>
      <c r="D277" t="s">
        <v>66</v>
      </c>
      <c r="E277" s="205">
        <v>27855</v>
      </c>
      <c r="F277" t="s">
        <v>291</v>
      </c>
      <c r="G277" t="s">
        <v>2218</v>
      </c>
    </row>
    <row r="278" spans="1:7" x14ac:dyDescent="0.2">
      <c r="A278">
        <v>16941</v>
      </c>
      <c r="B278" t="s">
        <v>714</v>
      </c>
      <c r="C278" t="s">
        <v>1511</v>
      </c>
      <c r="D278" t="s">
        <v>492</v>
      </c>
      <c r="E278" s="205">
        <v>36670</v>
      </c>
      <c r="F278" t="s">
        <v>1237</v>
      </c>
      <c r="G278" t="s">
        <v>2218</v>
      </c>
    </row>
    <row r="279" spans="1:7" x14ac:dyDescent="0.2">
      <c r="A279">
        <v>4037</v>
      </c>
      <c r="B279" t="s">
        <v>857</v>
      </c>
      <c r="D279" t="s">
        <v>64</v>
      </c>
      <c r="E279" s="205">
        <v>27480</v>
      </c>
      <c r="F279" t="s">
        <v>1278</v>
      </c>
      <c r="G279" t="s">
        <v>2218</v>
      </c>
    </row>
    <row r="280" spans="1:7" x14ac:dyDescent="0.2">
      <c r="A280">
        <v>16041</v>
      </c>
      <c r="B280" t="s">
        <v>471</v>
      </c>
      <c r="C280" t="s">
        <v>550</v>
      </c>
      <c r="D280" t="s">
        <v>811</v>
      </c>
      <c r="E280" s="205">
        <v>36811</v>
      </c>
      <c r="F280" t="s">
        <v>1318</v>
      </c>
      <c r="G280" t="s">
        <v>2218</v>
      </c>
    </row>
    <row r="281" spans="1:7" x14ac:dyDescent="0.2">
      <c r="A281">
        <v>17836</v>
      </c>
      <c r="B281" t="s">
        <v>601</v>
      </c>
      <c r="C281" t="s">
        <v>537</v>
      </c>
      <c r="D281" t="s">
        <v>527</v>
      </c>
      <c r="E281" s="205">
        <v>23515</v>
      </c>
      <c r="F281" t="s">
        <v>1352</v>
      </c>
      <c r="G281" t="s">
        <v>2218</v>
      </c>
    </row>
    <row r="282" spans="1:7" x14ac:dyDescent="0.2">
      <c r="A282">
        <v>7949</v>
      </c>
      <c r="B282" t="s">
        <v>669</v>
      </c>
      <c r="C282" t="s">
        <v>670</v>
      </c>
      <c r="D282" t="s">
        <v>477</v>
      </c>
      <c r="E282" s="205">
        <v>22472</v>
      </c>
      <c r="F282" t="s">
        <v>1353</v>
      </c>
      <c r="G282" t="s">
        <v>2218</v>
      </c>
    </row>
    <row r="283" spans="1:7" x14ac:dyDescent="0.2">
      <c r="A283">
        <v>16940</v>
      </c>
      <c r="B283" t="s">
        <v>669</v>
      </c>
      <c r="C283" t="s">
        <v>742</v>
      </c>
      <c r="D283" t="s">
        <v>942</v>
      </c>
      <c r="E283" s="205">
        <v>37378</v>
      </c>
      <c r="F283" t="s">
        <v>1354</v>
      </c>
      <c r="G283" t="s">
        <v>2218</v>
      </c>
    </row>
    <row r="284" spans="1:7" x14ac:dyDescent="0.2">
      <c r="A284">
        <v>637</v>
      </c>
      <c r="B284" t="s">
        <v>669</v>
      </c>
      <c r="C284" t="s">
        <v>670</v>
      </c>
      <c r="D284" t="s">
        <v>513</v>
      </c>
      <c r="E284" s="205">
        <v>21893</v>
      </c>
      <c r="F284" t="s">
        <v>1354</v>
      </c>
      <c r="G284" t="s">
        <v>2218</v>
      </c>
    </row>
    <row r="285" spans="1:7" x14ac:dyDescent="0.2">
      <c r="A285">
        <v>16942</v>
      </c>
      <c r="B285" t="s">
        <v>698</v>
      </c>
      <c r="C285" t="s">
        <v>716</v>
      </c>
      <c r="D285" t="s">
        <v>543</v>
      </c>
      <c r="E285" s="205">
        <v>35808</v>
      </c>
      <c r="F285" t="s">
        <v>1070</v>
      </c>
      <c r="G285" t="s">
        <v>2218</v>
      </c>
    </row>
    <row r="286" spans="1:7" x14ac:dyDescent="0.2">
      <c r="A286">
        <v>16943</v>
      </c>
      <c r="B286" t="s">
        <v>698</v>
      </c>
      <c r="C286" t="s">
        <v>716</v>
      </c>
      <c r="D286" t="s">
        <v>490</v>
      </c>
      <c r="E286" s="205">
        <v>36318</v>
      </c>
      <c r="F286" t="s">
        <v>1070</v>
      </c>
      <c r="G286" t="s">
        <v>2218</v>
      </c>
    </row>
    <row r="287" spans="1:7" x14ac:dyDescent="0.2">
      <c r="A287">
        <v>19377</v>
      </c>
      <c r="B287" t="s">
        <v>556</v>
      </c>
      <c r="C287" t="s">
        <v>68</v>
      </c>
      <c r="D287" t="s">
        <v>687</v>
      </c>
      <c r="E287" s="205">
        <v>27964</v>
      </c>
      <c r="F287" t="s">
        <v>1434</v>
      </c>
      <c r="G287" t="s">
        <v>2218</v>
      </c>
    </row>
    <row r="288" spans="1:7" x14ac:dyDescent="0.2">
      <c r="A288">
        <v>7760</v>
      </c>
      <c r="B288" t="s">
        <v>2127</v>
      </c>
      <c r="C288" t="s">
        <v>2219</v>
      </c>
      <c r="D288" t="s">
        <v>800</v>
      </c>
      <c r="E288" s="205">
        <v>35657</v>
      </c>
      <c r="F288" t="s">
        <v>2220</v>
      </c>
      <c r="G288" t="s">
        <v>2224</v>
      </c>
    </row>
    <row r="289" spans="1:7" x14ac:dyDescent="0.2">
      <c r="A289">
        <v>16669</v>
      </c>
      <c r="B289" t="s">
        <v>531</v>
      </c>
      <c r="C289" t="s">
        <v>516</v>
      </c>
      <c r="D289" t="s">
        <v>564</v>
      </c>
      <c r="E289" s="205">
        <v>37439</v>
      </c>
      <c r="F289" t="s">
        <v>1061</v>
      </c>
      <c r="G289" t="s">
        <v>2224</v>
      </c>
    </row>
    <row r="290" spans="1:7" x14ac:dyDescent="0.2">
      <c r="A290">
        <v>19110</v>
      </c>
      <c r="B290" t="s">
        <v>889</v>
      </c>
      <c r="C290" t="s">
        <v>571</v>
      </c>
      <c r="D290" t="s">
        <v>475</v>
      </c>
      <c r="E290" s="205">
        <v>37191</v>
      </c>
      <c r="F290" t="s">
        <v>1075</v>
      </c>
      <c r="G290" t="s">
        <v>2224</v>
      </c>
    </row>
    <row r="291" spans="1:7" x14ac:dyDescent="0.2">
      <c r="A291">
        <v>21115</v>
      </c>
      <c r="B291" t="s">
        <v>534</v>
      </c>
      <c r="C291" t="s">
        <v>1811</v>
      </c>
      <c r="D291" t="s">
        <v>2221</v>
      </c>
      <c r="E291" s="205">
        <v>37131</v>
      </c>
      <c r="F291" t="s">
        <v>2222</v>
      </c>
      <c r="G291" t="s">
        <v>2224</v>
      </c>
    </row>
    <row r="292" spans="1:7" x14ac:dyDescent="0.2">
      <c r="A292">
        <v>21082</v>
      </c>
      <c r="B292" t="s">
        <v>534</v>
      </c>
      <c r="C292" t="s">
        <v>1811</v>
      </c>
      <c r="D292" t="s">
        <v>768</v>
      </c>
      <c r="E292" s="205">
        <v>38652</v>
      </c>
      <c r="F292" t="s">
        <v>2223</v>
      </c>
      <c r="G292" t="s">
        <v>2224</v>
      </c>
    </row>
    <row r="293" spans="1:7" x14ac:dyDescent="0.2">
      <c r="A293">
        <v>19506</v>
      </c>
      <c r="B293" t="s">
        <v>665</v>
      </c>
      <c r="C293" t="s">
        <v>550</v>
      </c>
      <c r="D293" t="s">
        <v>809</v>
      </c>
      <c r="E293" s="205">
        <v>37407</v>
      </c>
      <c r="F293" t="s">
        <v>1124</v>
      </c>
      <c r="G293" t="s">
        <v>2224</v>
      </c>
    </row>
    <row r="294" spans="1:7" x14ac:dyDescent="0.2">
      <c r="A294">
        <v>19507</v>
      </c>
      <c r="B294" t="s">
        <v>665</v>
      </c>
      <c r="C294" t="s">
        <v>550</v>
      </c>
      <c r="D294" t="s">
        <v>421</v>
      </c>
      <c r="E294" s="205">
        <v>36545</v>
      </c>
      <c r="G294" t="s">
        <v>2224</v>
      </c>
    </row>
    <row r="295" spans="1:7" x14ac:dyDescent="0.2">
      <c r="A295">
        <v>40</v>
      </c>
      <c r="B295" t="s">
        <v>478</v>
      </c>
      <c r="C295" t="s">
        <v>506</v>
      </c>
      <c r="D295" t="s">
        <v>505</v>
      </c>
      <c r="E295" s="205">
        <v>13636</v>
      </c>
      <c r="F295" t="s">
        <v>1143</v>
      </c>
      <c r="G295" t="s">
        <v>2224</v>
      </c>
    </row>
    <row r="296" spans="1:7" x14ac:dyDescent="0.2">
      <c r="A296">
        <v>14747</v>
      </c>
      <c r="B296" t="s">
        <v>478</v>
      </c>
      <c r="C296" t="s">
        <v>541</v>
      </c>
      <c r="D296" t="s">
        <v>37</v>
      </c>
      <c r="E296" s="205">
        <v>36802</v>
      </c>
      <c r="F296" t="s">
        <v>1134</v>
      </c>
      <c r="G296" t="s">
        <v>2224</v>
      </c>
    </row>
    <row r="297" spans="1:7" x14ac:dyDescent="0.2">
      <c r="A297">
        <v>9976</v>
      </c>
      <c r="B297" t="s">
        <v>516</v>
      </c>
      <c r="C297" t="s">
        <v>468</v>
      </c>
      <c r="D297" t="s">
        <v>705</v>
      </c>
      <c r="E297" s="205">
        <v>33546</v>
      </c>
      <c r="F297" t="s">
        <v>1185</v>
      </c>
      <c r="G297" t="s">
        <v>2224</v>
      </c>
    </row>
    <row r="298" spans="1:7" x14ac:dyDescent="0.2">
      <c r="A298">
        <v>8949</v>
      </c>
      <c r="B298" t="s">
        <v>623</v>
      </c>
      <c r="C298" t="s">
        <v>509</v>
      </c>
      <c r="D298" t="s">
        <v>651</v>
      </c>
      <c r="E298" s="205">
        <v>34480</v>
      </c>
      <c r="F298" t="s">
        <v>1200</v>
      </c>
      <c r="G298" t="s">
        <v>2224</v>
      </c>
    </row>
    <row r="299" spans="1:7" x14ac:dyDescent="0.2">
      <c r="A299">
        <v>9986</v>
      </c>
      <c r="B299" t="s">
        <v>623</v>
      </c>
      <c r="C299" t="s">
        <v>509</v>
      </c>
      <c r="D299" t="s">
        <v>700</v>
      </c>
      <c r="E299" s="205">
        <v>36212</v>
      </c>
      <c r="F299" t="s">
        <v>1199</v>
      </c>
      <c r="G299" t="s">
        <v>2224</v>
      </c>
    </row>
    <row r="300" spans="1:7" x14ac:dyDescent="0.2">
      <c r="A300">
        <v>16666</v>
      </c>
      <c r="B300" t="s">
        <v>1502</v>
      </c>
      <c r="C300" t="s">
        <v>1503</v>
      </c>
      <c r="D300" t="s">
        <v>464</v>
      </c>
      <c r="E300" s="205">
        <v>37503</v>
      </c>
      <c r="F300" t="s">
        <v>1204</v>
      </c>
      <c r="G300" t="s">
        <v>2224</v>
      </c>
    </row>
    <row r="301" spans="1:7" x14ac:dyDescent="0.2">
      <c r="A301">
        <v>16667</v>
      </c>
      <c r="B301" t="s">
        <v>1502</v>
      </c>
      <c r="C301" t="s">
        <v>1503</v>
      </c>
      <c r="D301" t="s">
        <v>1265</v>
      </c>
      <c r="E301" s="205">
        <v>38111</v>
      </c>
      <c r="F301" t="s">
        <v>1203</v>
      </c>
      <c r="G301" t="s">
        <v>2224</v>
      </c>
    </row>
    <row r="302" spans="1:7" x14ac:dyDescent="0.2">
      <c r="A302">
        <v>19948</v>
      </c>
      <c r="B302" t="s">
        <v>580</v>
      </c>
      <c r="C302" t="s">
        <v>1503</v>
      </c>
      <c r="D302" t="s">
        <v>648</v>
      </c>
      <c r="E302" s="205">
        <v>38983</v>
      </c>
      <c r="F302" t="s">
        <v>305</v>
      </c>
      <c r="G302" t="s">
        <v>2224</v>
      </c>
    </row>
    <row r="303" spans="1:7" x14ac:dyDescent="0.2">
      <c r="A303">
        <v>4417</v>
      </c>
      <c r="B303" t="s">
        <v>518</v>
      </c>
      <c r="C303" t="s">
        <v>405</v>
      </c>
      <c r="D303" t="s">
        <v>650</v>
      </c>
      <c r="E303" s="205">
        <v>24719</v>
      </c>
      <c r="F303" t="s">
        <v>1212</v>
      </c>
      <c r="G303" t="s">
        <v>2224</v>
      </c>
    </row>
    <row r="304" spans="1:7" x14ac:dyDescent="0.2">
      <c r="A304">
        <v>8939</v>
      </c>
      <c r="B304" t="s">
        <v>518</v>
      </c>
      <c r="C304" t="s">
        <v>514</v>
      </c>
      <c r="D304" t="s">
        <v>722</v>
      </c>
      <c r="E304" s="205">
        <v>36655</v>
      </c>
      <c r="F304" t="s">
        <v>1212</v>
      </c>
      <c r="G304" t="s">
        <v>2224</v>
      </c>
    </row>
    <row r="305" spans="1:7" x14ac:dyDescent="0.2">
      <c r="A305">
        <v>4901</v>
      </c>
      <c r="B305" t="s">
        <v>422</v>
      </c>
      <c r="C305" t="s">
        <v>423</v>
      </c>
      <c r="D305" t="s">
        <v>718</v>
      </c>
      <c r="E305" s="205">
        <v>31736</v>
      </c>
      <c r="F305" t="s">
        <v>1217</v>
      </c>
      <c r="G305" t="s">
        <v>2224</v>
      </c>
    </row>
    <row r="306" spans="1:7" x14ac:dyDescent="0.2">
      <c r="A306">
        <v>16081</v>
      </c>
      <c r="B306" t="s">
        <v>1499</v>
      </c>
      <c r="C306" t="s">
        <v>1257</v>
      </c>
      <c r="D306" t="s">
        <v>597</v>
      </c>
      <c r="E306" s="205">
        <v>36266</v>
      </c>
      <c r="F306" t="s">
        <v>1219</v>
      </c>
      <c r="G306" t="s">
        <v>2224</v>
      </c>
    </row>
    <row r="307" spans="1:7" x14ac:dyDescent="0.2">
      <c r="A307">
        <v>17167</v>
      </c>
      <c r="B307" t="s">
        <v>468</v>
      </c>
      <c r="C307" t="s">
        <v>478</v>
      </c>
      <c r="D307" t="s">
        <v>52</v>
      </c>
      <c r="E307" s="205">
        <v>35471</v>
      </c>
      <c r="F307" t="s">
        <v>1247</v>
      </c>
      <c r="G307" t="s">
        <v>2224</v>
      </c>
    </row>
    <row r="308" spans="1:7" x14ac:dyDescent="0.2">
      <c r="A308">
        <v>15658</v>
      </c>
      <c r="B308" t="s">
        <v>509</v>
      </c>
      <c r="C308" t="s">
        <v>802</v>
      </c>
      <c r="D308" t="s">
        <v>688</v>
      </c>
      <c r="E308" s="205">
        <v>25755</v>
      </c>
      <c r="F308" t="s">
        <v>1263</v>
      </c>
      <c r="G308" t="s">
        <v>2224</v>
      </c>
    </row>
    <row r="309" spans="1:7" x14ac:dyDescent="0.2">
      <c r="A309">
        <v>3901</v>
      </c>
      <c r="B309" t="s">
        <v>504</v>
      </c>
      <c r="C309" t="s">
        <v>689</v>
      </c>
      <c r="D309" t="s">
        <v>496</v>
      </c>
      <c r="E309" s="205">
        <v>33960</v>
      </c>
      <c r="F309" t="s">
        <v>1291</v>
      </c>
      <c r="G309" t="s">
        <v>2224</v>
      </c>
    </row>
    <row r="310" spans="1:7" x14ac:dyDescent="0.2">
      <c r="A310">
        <v>3581</v>
      </c>
      <c r="B310" t="s">
        <v>680</v>
      </c>
      <c r="C310" t="s">
        <v>689</v>
      </c>
      <c r="D310" t="s">
        <v>73</v>
      </c>
      <c r="E310" s="205">
        <v>33052</v>
      </c>
      <c r="F310" t="s">
        <v>1314</v>
      </c>
      <c r="G310" t="s">
        <v>2224</v>
      </c>
    </row>
    <row r="311" spans="1:7" x14ac:dyDescent="0.2">
      <c r="A311">
        <v>18412</v>
      </c>
      <c r="B311" t="s">
        <v>697</v>
      </c>
      <c r="C311" t="s">
        <v>481</v>
      </c>
      <c r="D311" t="s">
        <v>596</v>
      </c>
      <c r="E311" s="205">
        <v>37622</v>
      </c>
      <c r="F311" t="s">
        <v>1326</v>
      </c>
      <c r="G311" t="s">
        <v>2224</v>
      </c>
    </row>
    <row r="312" spans="1:7" x14ac:dyDescent="0.2">
      <c r="A312">
        <v>9975</v>
      </c>
      <c r="B312" t="s">
        <v>697</v>
      </c>
      <c r="C312" t="s">
        <v>481</v>
      </c>
      <c r="D312" t="s">
        <v>528</v>
      </c>
      <c r="E312" s="205">
        <v>36048</v>
      </c>
      <c r="F312" t="s">
        <v>1327</v>
      </c>
      <c r="G312" t="s">
        <v>2224</v>
      </c>
    </row>
    <row r="313" spans="1:7" x14ac:dyDescent="0.2">
      <c r="A313">
        <v>15621</v>
      </c>
      <c r="B313" t="s">
        <v>711</v>
      </c>
      <c r="C313" t="s">
        <v>516</v>
      </c>
      <c r="D313" t="s">
        <v>526</v>
      </c>
      <c r="E313" s="205">
        <v>35679</v>
      </c>
      <c r="F313" t="s">
        <v>1329</v>
      </c>
      <c r="G313" t="s">
        <v>2224</v>
      </c>
    </row>
    <row r="314" spans="1:7" x14ac:dyDescent="0.2">
      <c r="A314">
        <v>17166</v>
      </c>
      <c r="B314" t="s">
        <v>784</v>
      </c>
      <c r="C314" t="s">
        <v>485</v>
      </c>
      <c r="D314" t="s">
        <v>634</v>
      </c>
      <c r="E314" s="205">
        <v>35580</v>
      </c>
      <c r="F314" t="s">
        <v>1411</v>
      </c>
      <c r="G314" t="s">
        <v>2224</v>
      </c>
    </row>
    <row r="315" spans="1:7" x14ac:dyDescent="0.2">
      <c r="A315">
        <v>15622</v>
      </c>
      <c r="B315" t="s">
        <v>535</v>
      </c>
      <c r="C315" t="s">
        <v>504</v>
      </c>
      <c r="D315" t="s">
        <v>2225</v>
      </c>
      <c r="E315" s="205">
        <v>36600</v>
      </c>
      <c r="F315" t="s">
        <v>2226</v>
      </c>
      <c r="G315" t="s">
        <v>2224</v>
      </c>
    </row>
    <row r="316" spans="1:7" x14ac:dyDescent="0.2">
      <c r="A316">
        <v>16078</v>
      </c>
      <c r="B316" t="s">
        <v>535</v>
      </c>
      <c r="C316" t="s">
        <v>553</v>
      </c>
      <c r="D316" t="s">
        <v>500</v>
      </c>
      <c r="E316" s="205">
        <v>37075</v>
      </c>
      <c r="F316" t="s">
        <v>1421</v>
      </c>
      <c r="G316" t="s">
        <v>2224</v>
      </c>
    </row>
    <row r="317" spans="1:7" x14ac:dyDescent="0.2">
      <c r="A317">
        <v>15623</v>
      </c>
      <c r="B317" t="s">
        <v>535</v>
      </c>
      <c r="C317" t="s">
        <v>504</v>
      </c>
      <c r="D317" t="s">
        <v>2227</v>
      </c>
      <c r="E317" s="205">
        <v>37102</v>
      </c>
      <c r="F317" t="s">
        <v>2228</v>
      </c>
      <c r="G317" t="s">
        <v>2224</v>
      </c>
    </row>
    <row r="318" spans="1:7" x14ac:dyDescent="0.2">
      <c r="A318">
        <v>8940</v>
      </c>
      <c r="B318" t="s">
        <v>536</v>
      </c>
      <c r="C318" t="s">
        <v>2229</v>
      </c>
      <c r="D318" t="s">
        <v>528</v>
      </c>
      <c r="E318" s="205">
        <v>35763</v>
      </c>
      <c r="F318" t="s">
        <v>2230</v>
      </c>
      <c r="G318" t="s">
        <v>2224</v>
      </c>
    </row>
    <row r="319" spans="1:7" x14ac:dyDescent="0.2">
      <c r="A319">
        <v>21081</v>
      </c>
      <c r="B319" t="s">
        <v>2231</v>
      </c>
      <c r="C319" t="s">
        <v>2232</v>
      </c>
      <c r="D319" t="s">
        <v>2233</v>
      </c>
      <c r="E319" s="205">
        <v>33259</v>
      </c>
      <c r="F319">
        <v>13822885</v>
      </c>
      <c r="G319" t="s">
        <v>2224</v>
      </c>
    </row>
    <row r="320" spans="1:7" x14ac:dyDescent="0.2">
      <c r="A320">
        <v>957</v>
      </c>
      <c r="B320" t="s">
        <v>540</v>
      </c>
      <c r="C320" t="s">
        <v>479</v>
      </c>
      <c r="D320" t="s">
        <v>646</v>
      </c>
      <c r="E320" s="205">
        <v>23889</v>
      </c>
      <c r="F320" t="s">
        <v>995</v>
      </c>
      <c r="G320" t="s">
        <v>2237</v>
      </c>
    </row>
    <row r="321" spans="1:7" x14ac:dyDescent="0.2">
      <c r="A321">
        <v>6624</v>
      </c>
      <c r="B321" t="s">
        <v>550</v>
      </c>
      <c r="C321" t="s">
        <v>939</v>
      </c>
      <c r="D321" t="s">
        <v>595</v>
      </c>
      <c r="E321" s="205">
        <v>33360</v>
      </c>
      <c r="F321" t="s">
        <v>997</v>
      </c>
      <c r="G321" t="s">
        <v>2237</v>
      </c>
    </row>
    <row r="322" spans="1:7" x14ac:dyDescent="0.2">
      <c r="A322">
        <v>2469</v>
      </c>
      <c r="B322" t="s">
        <v>555</v>
      </c>
      <c r="C322" t="s">
        <v>478</v>
      </c>
      <c r="D322" t="s">
        <v>1022</v>
      </c>
      <c r="E322" s="205">
        <v>30706</v>
      </c>
      <c r="F322" t="s">
        <v>1044</v>
      </c>
      <c r="G322" t="s">
        <v>2237</v>
      </c>
    </row>
    <row r="323" spans="1:7" x14ac:dyDescent="0.2">
      <c r="A323">
        <v>1079</v>
      </c>
      <c r="B323" t="s">
        <v>478</v>
      </c>
      <c r="C323" t="s">
        <v>9</v>
      </c>
      <c r="D323" t="s">
        <v>1010</v>
      </c>
      <c r="E323" s="205">
        <v>24666</v>
      </c>
      <c r="F323" t="s">
        <v>1132</v>
      </c>
      <c r="G323" t="s">
        <v>2237</v>
      </c>
    </row>
    <row r="324" spans="1:7" x14ac:dyDescent="0.2">
      <c r="A324">
        <v>8006</v>
      </c>
      <c r="B324" t="s">
        <v>29</v>
      </c>
      <c r="C324" t="s">
        <v>593</v>
      </c>
      <c r="D324" t="s">
        <v>473</v>
      </c>
      <c r="E324" s="205">
        <v>35165</v>
      </c>
      <c r="F324" t="s">
        <v>233</v>
      </c>
      <c r="G324" t="s">
        <v>2237</v>
      </c>
    </row>
    <row r="325" spans="1:7" x14ac:dyDescent="0.2">
      <c r="A325">
        <v>6151</v>
      </c>
      <c r="B325" t="s">
        <v>2234</v>
      </c>
      <c r="C325" t="s">
        <v>2235</v>
      </c>
      <c r="D325" t="s">
        <v>484</v>
      </c>
      <c r="E325" s="205">
        <v>33485</v>
      </c>
      <c r="F325" t="s">
        <v>2236</v>
      </c>
      <c r="G325" t="s">
        <v>2237</v>
      </c>
    </row>
    <row r="326" spans="1:7" x14ac:dyDescent="0.2">
      <c r="A326">
        <v>6625</v>
      </c>
      <c r="B326" t="s">
        <v>506</v>
      </c>
      <c r="C326" t="s">
        <v>785</v>
      </c>
      <c r="D326" t="s">
        <v>609</v>
      </c>
      <c r="E326" s="205">
        <v>33344</v>
      </c>
      <c r="F326" t="s">
        <v>1376</v>
      </c>
      <c r="G326" t="s">
        <v>2237</v>
      </c>
    </row>
    <row r="327" spans="1:7" x14ac:dyDescent="0.2">
      <c r="A327">
        <v>5699</v>
      </c>
      <c r="B327" t="s">
        <v>553</v>
      </c>
      <c r="C327" t="s">
        <v>235</v>
      </c>
      <c r="D327" t="s">
        <v>489</v>
      </c>
      <c r="E327" s="205">
        <v>22702</v>
      </c>
      <c r="F327" t="s">
        <v>1444</v>
      </c>
      <c r="G327" t="s">
        <v>2237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  <pageSetUpPr fitToPage="1"/>
  </sheetPr>
  <dimension ref="A1:P59"/>
  <sheetViews>
    <sheetView showGridLines="0" showRowColHeaders="0" showRuler="0" zoomScaleNormal="100" zoomScaleSheetLayoutView="55" workbookViewId="0">
      <selection activeCell="A28" sqref="A28"/>
    </sheetView>
  </sheetViews>
  <sheetFormatPr baseColWidth="10" defaultRowHeight="12.75" x14ac:dyDescent="0.2"/>
  <cols>
    <col min="8" max="8" width="21.5703125" customWidth="1"/>
  </cols>
  <sheetData>
    <row r="1" spans="1:8" s="2" customForma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x14ac:dyDescent="0.2">
      <c r="A2" s="1"/>
      <c r="B2" s="1"/>
      <c r="C2" s="1"/>
      <c r="D2" s="1"/>
      <c r="E2" s="1"/>
      <c r="F2" s="1"/>
      <c r="G2" s="1"/>
      <c r="H2" s="1"/>
    </row>
    <row r="3" spans="1:8" s="2" customFormat="1" x14ac:dyDescent="0.2">
      <c r="A3" s="1"/>
      <c r="B3" s="1"/>
      <c r="C3" s="1"/>
      <c r="D3" s="1"/>
      <c r="E3" s="1"/>
      <c r="F3" s="1"/>
      <c r="G3" s="1"/>
      <c r="H3" s="1"/>
    </row>
    <row r="4" spans="1:8" s="2" customFormat="1" x14ac:dyDescent="0.2">
      <c r="A4" s="1"/>
      <c r="B4" s="1"/>
      <c r="C4" s="1"/>
      <c r="D4" s="1"/>
      <c r="E4" s="1"/>
      <c r="F4" s="1"/>
      <c r="G4" s="1"/>
      <c r="H4" s="1"/>
    </row>
    <row r="5" spans="1:8" s="2" customFormat="1" ht="24.75" customHeight="1" x14ac:dyDescent="0.2">
      <c r="A5" s="1"/>
      <c r="B5" s="1"/>
      <c r="C5" s="1"/>
      <c r="D5" s="1"/>
      <c r="E5" s="1"/>
      <c r="F5" s="1"/>
      <c r="G5" s="1"/>
      <c r="H5" s="1"/>
    </row>
    <row r="6" spans="1:8" s="2" customFormat="1" ht="19.5" customHeight="1" x14ac:dyDescent="0.2">
      <c r="A6" s="1"/>
      <c r="B6" s="1"/>
      <c r="C6" s="1"/>
      <c r="D6" s="1"/>
      <c r="E6" s="1"/>
      <c r="F6" s="1"/>
      <c r="G6" s="1"/>
      <c r="H6" s="1"/>
    </row>
    <row r="7" spans="1:8" s="2" customFormat="1" ht="18.75" customHeight="1" x14ac:dyDescent="0.25">
      <c r="A7" s="255"/>
      <c r="B7" s="255"/>
      <c r="C7" s="255"/>
      <c r="D7" s="255"/>
      <c r="E7" s="255"/>
      <c r="F7" s="255"/>
      <c r="G7" s="255"/>
      <c r="H7" s="1"/>
    </row>
    <row r="8" spans="1:8" s="2" customFormat="1" ht="18" customHeight="1" x14ac:dyDescent="0.25">
      <c r="A8" s="255"/>
      <c r="B8" s="255"/>
      <c r="C8" s="255"/>
      <c r="D8" s="255"/>
      <c r="E8" s="255"/>
      <c r="F8" s="255"/>
      <c r="G8" s="255"/>
      <c r="H8" s="255"/>
    </row>
    <row r="9" spans="1:8" ht="20.25" customHeight="1" x14ac:dyDescent="0.3">
      <c r="A9" s="256" t="s">
        <v>455</v>
      </c>
      <c r="B9" s="256"/>
      <c r="C9" s="256"/>
      <c r="D9" s="256"/>
      <c r="E9" s="256"/>
      <c r="F9" s="256"/>
      <c r="G9" s="256"/>
      <c r="H9" s="256"/>
    </row>
    <row r="10" spans="1:8" ht="20.25" customHeight="1" x14ac:dyDescent="0.3">
      <c r="A10" s="257" t="s">
        <v>456</v>
      </c>
      <c r="B10" s="257"/>
      <c r="C10" s="257"/>
      <c r="D10" s="257"/>
      <c r="E10" s="257"/>
      <c r="F10" s="257"/>
      <c r="G10" s="257"/>
      <c r="H10" s="257"/>
    </row>
    <row r="11" spans="1:8" ht="12.75" customHeight="1" x14ac:dyDescent="0.2">
      <c r="A11" s="21"/>
      <c r="B11" s="21"/>
      <c r="C11" s="21"/>
      <c r="D11" s="21"/>
      <c r="E11" s="21"/>
      <c r="F11" s="21"/>
      <c r="G11" s="21"/>
      <c r="H11" s="21"/>
    </row>
    <row r="12" spans="1:8" ht="15.75" customHeight="1" x14ac:dyDescent="0.2">
      <c r="A12" s="253" t="s">
        <v>1713</v>
      </c>
      <c r="B12" s="253"/>
      <c r="C12" s="253"/>
      <c r="D12" s="253"/>
      <c r="E12" s="253"/>
      <c r="F12" s="253"/>
      <c r="G12" s="253"/>
      <c r="H12" s="253"/>
    </row>
    <row r="13" spans="1:8" ht="12.75" customHeight="1" x14ac:dyDescent="0.2">
      <c r="A13" s="254"/>
      <c r="B13" s="254"/>
      <c r="C13" s="254"/>
      <c r="D13" s="254"/>
      <c r="E13" s="254"/>
      <c r="F13" s="254"/>
      <c r="G13" s="254"/>
      <c r="H13" s="254"/>
    </row>
    <row r="14" spans="1:8" ht="32.25" customHeight="1" x14ac:dyDescent="0.2">
      <c r="A14" s="249" t="s">
        <v>1714</v>
      </c>
      <c r="B14" s="249"/>
      <c r="C14" s="249"/>
      <c r="D14" s="249"/>
      <c r="E14" s="249"/>
      <c r="F14" s="249"/>
      <c r="G14" s="249"/>
      <c r="H14" s="249"/>
    </row>
    <row r="15" spans="1:8" ht="12.75" customHeight="1" x14ac:dyDescent="0.2">
      <c r="A15" s="21"/>
      <c r="B15" s="21"/>
      <c r="C15" s="21"/>
      <c r="D15" s="21"/>
      <c r="E15" s="21"/>
      <c r="F15" s="21"/>
      <c r="G15" s="21"/>
      <c r="H15" s="21"/>
    </row>
    <row r="16" spans="1:8" ht="32.25" customHeight="1" x14ac:dyDescent="0.2">
      <c r="A16" s="249" t="s">
        <v>1715</v>
      </c>
      <c r="B16" s="249"/>
      <c r="C16" s="249"/>
      <c r="D16" s="249"/>
      <c r="E16" s="249"/>
      <c r="F16" s="249"/>
      <c r="G16" s="249"/>
      <c r="H16" s="249"/>
    </row>
    <row r="17" spans="1:16" ht="12.75" customHeight="1" x14ac:dyDescent="0.2">
      <c r="A17" s="21"/>
      <c r="B17" s="21"/>
      <c r="C17" s="21"/>
      <c r="D17" s="21"/>
      <c r="E17" s="21"/>
      <c r="F17" s="21"/>
      <c r="G17" s="21"/>
      <c r="H17" s="21"/>
    </row>
    <row r="18" spans="1:16" ht="32.25" customHeight="1" x14ac:dyDescent="0.25">
      <c r="A18" s="249" t="s">
        <v>1716</v>
      </c>
      <c r="B18" s="249"/>
      <c r="C18" s="249"/>
      <c r="D18" s="249"/>
      <c r="E18" s="249"/>
      <c r="F18" s="249"/>
      <c r="G18" s="249"/>
      <c r="H18" s="249"/>
      <c r="I18" s="243"/>
      <c r="J18" s="243"/>
      <c r="K18" s="243"/>
      <c r="L18" s="243"/>
      <c r="M18" s="243"/>
      <c r="N18" s="243"/>
      <c r="O18" s="243"/>
      <c r="P18" s="243"/>
    </row>
    <row r="19" spans="1:16" ht="12.75" customHeight="1" x14ac:dyDescent="0.2">
      <c r="A19" s="21"/>
      <c r="B19" s="21"/>
      <c r="C19" s="21"/>
      <c r="D19" s="21"/>
      <c r="E19" s="21"/>
      <c r="F19" s="21"/>
      <c r="G19" s="21"/>
      <c r="H19" s="21"/>
    </row>
    <row r="20" spans="1:16" ht="32.25" customHeight="1" x14ac:dyDescent="0.2">
      <c r="A20" s="249" t="s">
        <v>1717</v>
      </c>
      <c r="B20" s="249"/>
      <c r="C20" s="249"/>
      <c r="D20" s="249"/>
      <c r="E20" s="249"/>
      <c r="F20" s="249"/>
      <c r="G20" s="249"/>
      <c r="H20" s="249"/>
    </row>
    <row r="21" spans="1:16" ht="12.75" customHeight="1" x14ac:dyDescent="0.2">
      <c r="A21" s="21"/>
      <c r="B21" s="21"/>
      <c r="C21" s="21"/>
      <c r="D21" s="21"/>
      <c r="E21" s="21"/>
      <c r="F21" s="21"/>
      <c r="G21" s="21"/>
      <c r="H21" s="21"/>
    </row>
    <row r="22" spans="1:16" ht="32.25" customHeight="1" x14ac:dyDescent="0.2">
      <c r="A22" s="249" t="s">
        <v>1718</v>
      </c>
      <c r="B22" s="250"/>
      <c r="C22" s="250"/>
      <c r="D22" s="250"/>
      <c r="E22" s="250"/>
      <c r="F22" s="250"/>
      <c r="G22" s="250"/>
      <c r="H22" s="250"/>
    </row>
    <row r="23" spans="1:16" x14ac:dyDescent="0.2">
      <c r="A23" s="21"/>
      <c r="B23" s="21"/>
      <c r="C23" s="21"/>
      <c r="D23" s="21"/>
      <c r="E23" s="21"/>
      <c r="F23" s="21"/>
      <c r="G23" s="21"/>
      <c r="H23" s="21"/>
    </row>
    <row r="24" spans="1:16" ht="32.25" customHeight="1" x14ac:dyDescent="0.2">
      <c r="A24" s="249" t="s">
        <v>1719</v>
      </c>
      <c r="B24" s="249"/>
      <c r="C24" s="249"/>
      <c r="D24" s="249"/>
      <c r="E24" s="249"/>
      <c r="F24" s="249"/>
      <c r="G24" s="249"/>
      <c r="H24" s="249"/>
    </row>
    <row r="25" spans="1:16" ht="12.75" customHeight="1" x14ac:dyDescent="0.2">
      <c r="A25" s="21"/>
      <c r="B25" s="21"/>
      <c r="C25" s="21"/>
      <c r="D25" s="21"/>
      <c r="E25" s="21"/>
      <c r="F25" s="21"/>
      <c r="G25" s="21"/>
      <c r="H25" s="21"/>
    </row>
    <row r="26" spans="1:16" ht="15.75" customHeight="1" x14ac:dyDescent="0.2">
      <c r="A26" s="247" t="s">
        <v>1720</v>
      </c>
      <c r="B26" s="247"/>
      <c r="C26" s="247"/>
      <c r="D26" s="247"/>
      <c r="E26" s="247"/>
      <c r="F26" s="247"/>
      <c r="G26" s="247"/>
      <c r="H26" s="247"/>
      <c r="I26" s="244"/>
      <c r="J26" s="244"/>
      <c r="K26" s="244"/>
      <c r="L26" s="244"/>
      <c r="M26" s="244"/>
      <c r="N26" s="244"/>
      <c r="O26" s="244"/>
      <c r="P26" s="244"/>
    </row>
    <row r="27" spans="1:16" ht="12.75" customHeight="1" x14ac:dyDescent="0.2">
      <c r="A27" s="247"/>
      <c r="B27" s="247"/>
      <c r="C27" s="247"/>
      <c r="D27" s="247"/>
      <c r="E27" s="247"/>
      <c r="F27" s="247"/>
      <c r="G27" s="247"/>
      <c r="H27" s="247"/>
      <c r="I27" s="245"/>
      <c r="J27" s="246"/>
      <c r="K27" s="246"/>
      <c r="L27" s="246"/>
      <c r="M27" s="246"/>
      <c r="N27" s="246"/>
      <c r="O27" s="246"/>
      <c r="P27" s="246"/>
    </row>
    <row r="28" spans="1:16" ht="15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16" ht="12.75" customHeight="1" x14ac:dyDescent="0.2">
      <c r="A29" s="247" t="s">
        <v>1711</v>
      </c>
      <c r="B29" s="247"/>
      <c r="C29" s="247"/>
      <c r="D29" s="247"/>
      <c r="E29" s="247"/>
      <c r="F29" s="247"/>
      <c r="G29" s="247"/>
      <c r="H29" s="247"/>
    </row>
    <row r="30" spans="1:16" x14ac:dyDescent="0.2">
      <c r="A30" s="247"/>
      <c r="B30" s="247"/>
      <c r="C30" s="247"/>
      <c r="D30" s="247"/>
      <c r="E30" s="247"/>
      <c r="F30" s="247"/>
      <c r="G30" s="247"/>
      <c r="H30" s="247"/>
    </row>
    <row r="31" spans="1:16" ht="15" x14ac:dyDescent="0.2">
      <c r="A31" s="24"/>
      <c r="B31" s="20"/>
      <c r="C31" s="20"/>
      <c r="D31" s="20"/>
      <c r="E31" s="20"/>
      <c r="F31" s="20"/>
      <c r="G31" s="20"/>
      <c r="H31" s="20"/>
    </row>
    <row r="32" spans="1:16" ht="15.75" x14ac:dyDescent="0.25">
      <c r="A32" s="248" t="s">
        <v>457</v>
      </c>
      <c r="B32" s="248"/>
      <c r="C32" s="248"/>
      <c r="D32" s="248"/>
      <c r="E32" s="248"/>
      <c r="F32" s="248"/>
      <c r="G32" s="248"/>
      <c r="H32" s="248"/>
    </row>
    <row r="33" spans="1:8" x14ac:dyDescent="0.2">
      <c r="A33" s="21"/>
      <c r="B33" s="21"/>
      <c r="C33" s="21"/>
      <c r="D33" s="21"/>
      <c r="E33" s="21"/>
      <c r="F33" s="21"/>
      <c r="G33" s="21"/>
      <c r="H33" s="21"/>
    </row>
    <row r="34" spans="1:8" x14ac:dyDescent="0.2">
      <c r="A34" s="252" t="s">
        <v>458</v>
      </c>
      <c r="B34" s="252"/>
      <c r="C34" s="252"/>
      <c r="D34" s="252"/>
      <c r="E34" s="252"/>
      <c r="F34" s="252"/>
      <c r="G34" s="252"/>
      <c r="H34" s="25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52" t="s">
        <v>459</v>
      </c>
      <c r="B36" s="252"/>
      <c r="C36" s="252"/>
      <c r="D36" s="252"/>
      <c r="E36" s="252"/>
      <c r="F36" s="252"/>
      <c r="G36" s="252"/>
      <c r="H36" s="25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52" t="s">
        <v>460</v>
      </c>
      <c r="B38" s="252"/>
      <c r="C38" s="252"/>
      <c r="D38" s="252"/>
      <c r="E38" s="252"/>
      <c r="F38" s="252"/>
      <c r="G38" s="252"/>
      <c r="H38" s="25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51" t="s">
        <v>394</v>
      </c>
      <c r="B40" s="252"/>
      <c r="C40" s="252"/>
      <c r="D40" s="252"/>
      <c r="E40" s="252"/>
      <c r="F40" s="252"/>
      <c r="G40" s="252"/>
      <c r="H40" s="25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51" t="s">
        <v>395</v>
      </c>
      <c r="B42" s="252"/>
      <c r="C42" s="252"/>
      <c r="D42" s="252"/>
      <c r="E42" s="252"/>
      <c r="F42" s="252"/>
      <c r="G42" s="252"/>
      <c r="H42" s="25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51" t="s">
        <v>396</v>
      </c>
      <c r="B44" s="252"/>
      <c r="C44" s="252"/>
      <c r="D44" s="252"/>
      <c r="E44" s="252"/>
      <c r="F44" s="252"/>
      <c r="G44" s="252"/>
      <c r="H44" s="25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51" t="s">
        <v>397</v>
      </c>
      <c r="B46" s="252"/>
      <c r="C46" s="252"/>
      <c r="D46" s="252"/>
      <c r="E46" s="252"/>
      <c r="F46" s="252"/>
      <c r="G46" s="252"/>
      <c r="H46" s="25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51" t="s">
        <v>398</v>
      </c>
      <c r="B48" s="252"/>
      <c r="C48" s="252"/>
      <c r="D48" s="252"/>
      <c r="E48" s="252"/>
      <c r="F48" s="252"/>
      <c r="G48" s="252"/>
      <c r="H48" s="252"/>
    </row>
    <row r="49" spans="1:8" x14ac:dyDescent="0.2">
      <c r="A49" s="22"/>
      <c r="B49" s="22"/>
      <c r="C49" s="22"/>
      <c r="D49" s="22"/>
      <c r="E49" s="22"/>
      <c r="F49" s="22"/>
      <c r="G49" s="22"/>
      <c r="H49" s="22"/>
    </row>
    <row r="50" spans="1:8" x14ac:dyDescent="0.2">
      <c r="A50" s="251" t="s">
        <v>399</v>
      </c>
      <c r="B50" s="252"/>
      <c r="C50" s="252"/>
      <c r="D50" s="252"/>
      <c r="E50" s="252"/>
      <c r="F50" s="252"/>
      <c r="G50" s="252"/>
      <c r="H50" s="252"/>
    </row>
    <row r="51" spans="1:8" x14ac:dyDescent="0.2">
      <c r="A51" s="23"/>
      <c r="B51" s="23"/>
      <c r="C51" s="23"/>
      <c r="D51" s="23"/>
      <c r="E51" s="23"/>
      <c r="F51" s="23"/>
      <c r="G51" s="23"/>
      <c r="H51" s="23"/>
    </row>
    <row r="52" spans="1:8" x14ac:dyDescent="0.2">
      <c r="A52" s="23"/>
      <c r="B52" s="23"/>
      <c r="C52" s="23"/>
      <c r="D52" s="23"/>
      <c r="E52" s="23"/>
      <c r="F52" s="23"/>
      <c r="G52" s="23"/>
      <c r="H52" s="23"/>
    </row>
    <row r="53" spans="1:8" x14ac:dyDescent="0.2">
      <c r="A53" s="23"/>
      <c r="B53" s="23"/>
      <c r="C53" s="23"/>
      <c r="D53" s="23"/>
      <c r="E53" s="23"/>
      <c r="F53" s="23"/>
      <c r="G53" s="23"/>
      <c r="H53" s="23"/>
    </row>
    <row r="54" spans="1:8" x14ac:dyDescent="0.2">
      <c r="A54" s="23"/>
      <c r="B54" s="23"/>
      <c r="C54" s="23"/>
      <c r="D54" s="23"/>
      <c r="E54" s="23"/>
      <c r="F54" s="23"/>
      <c r="G54" s="23"/>
      <c r="H54" s="23"/>
    </row>
    <row r="55" spans="1:8" x14ac:dyDescent="0.2">
      <c r="A55" s="23"/>
      <c r="B55" s="23"/>
      <c r="C55" s="23"/>
      <c r="D55" s="23"/>
      <c r="E55" s="23"/>
      <c r="F55" s="23"/>
      <c r="G55" s="23"/>
      <c r="H55" s="23"/>
    </row>
    <row r="56" spans="1:8" x14ac:dyDescent="0.2">
      <c r="A56" s="23"/>
      <c r="B56" s="23"/>
      <c r="C56" s="23"/>
      <c r="D56" s="23"/>
      <c r="E56" s="23"/>
      <c r="F56" s="23"/>
      <c r="G56" s="23"/>
      <c r="H56" s="23"/>
    </row>
    <row r="57" spans="1:8" x14ac:dyDescent="0.2">
      <c r="A57" s="23"/>
      <c r="B57" s="23"/>
      <c r="C57" s="23"/>
      <c r="D57" s="23"/>
      <c r="E57" s="23"/>
      <c r="F57" s="23"/>
      <c r="G57" s="23"/>
      <c r="H57" s="23"/>
    </row>
    <row r="58" spans="1:8" x14ac:dyDescent="0.2">
      <c r="A58" s="23"/>
      <c r="B58" s="23"/>
      <c r="C58" s="23"/>
      <c r="D58" s="23"/>
      <c r="E58" s="23"/>
      <c r="F58" s="23"/>
      <c r="G58" s="23"/>
      <c r="H58" s="23"/>
    </row>
    <row r="59" spans="1:8" x14ac:dyDescent="0.2">
      <c r="A59" s="23"/>
      <c r="B59" s="23"/>
      <c r="C59" s="23"/>
      <c r="D59" s="23"/>
      <c r="E59" s="23"/>
      <c r="F59" s="23"/>
      <c r="G59" s="23"/>
      <c r="H59" s="23"/>
    </row>
  </sheetData>
  <sheetProtection password="CC6D" sheet="1" objects="1" scenarios="1" selectLockedCells="1" selectUnlockedCells="1"/>
  <mergeCells count="27">
    <mergeCell ref="A16:H16"/>
    <mergeCell ref="A18:H18"/>
    <mergeCell ref="A12:H12"/>
    <mergeCell ref="A13:H13"/>
    <mergeCell ref="A7:G7"/>
    <mergeCell ref="A8:H8"/>
    <mergeCell ref="A9:H9"/>
    <mergeCell ref="A10:H10"/>
    <mergeCell ref="A14:H14"/>
    <mergeCell ref="A50:H50"/>
    <mergeCell ref="A34:H34"/>
    <mergeCell ref="A36:H36"/>
    <mergeCell ref="A38:H38"/>
    <mergeCell ref="A40:H40"/>
    <mergeCell ref="A42:H42"/>
    <mergeCell ref="A44:H44"/>
    <mergeCell ref="A46:H46"/>
    <mergeCell ref="A48:H48"/>
    <mergeCell ref="I18:P18"/>
    <mergeCell ref="I26:P26"/>
    <mergeCell ref="I27:P27"/>
    <mergeCell ref="A29:H30"/>
    <mergeCell ref="A32:H32"/>
    <mergeCell ref="A22:H22"/>
    <mergeCell ref="A24:H24"/>
    <mergeCell ref="A20:H20"/>
    <mergeCell ref="A26:H27"/>
  </mergeCells>
  <phoneticPr fontId="9" type="noConversion"/>
  <pageMargins left="0.62992125984251968" right="0.23622047244094491" top="0.74803149606299213" bottom="0.74803149606299213" header="0.31496062992125984" footer="0.31496062992125984"/>
  <pageSetup paperSize="9" scale="80" firstPageNumber="0" orientation="portrait" horizontalDpi="300" verticalDpi="300" r:id="rId1"/>
  <headerFooter alignWithMargins="0">
    <oddFooter>&amp;L&amp;"+,Normal"FGTM&amp;C&amp;"+,Normal"- DEPORTE GALEGO - DEPORTE PARA TODA A VIDA -&amp;R&amp;"+,Normal"Licenzas Galegas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7"/>
    <pageSetUpPr fitToPage="1"/>
  </sheetPr>
  <dimension ref="A5:H19"/>
  <sheetViews>
    <sheetView showGridLines="0" zoomScaleNormal="100" zoomScaleSheetLayoutView="55" workbookViewId="0">
      <selection activeCell="D18" sqref="D18"/>
    </sheetView>
  </sheetViews>
  <sheetFormatPr baseColWidth="10" defaultRowHeight="12.75" x14ac:dyDescent="0.2"/>
  <cols>
    <col min="1" max="2" width="7.140625" style="2" customWidth="1"/>
    <col min="3" max="3" width="3.7109375" style="2" customWidth="1"/>
    <col min="4" max="4" width="12.7109375" style="2" bestFit="1" customWidth="1"/>
    <col min="5" max="5" width="31.140625" style="2" bestFit="1" customWidth="1"/>
    <col min="6" max="6" width="11.42578125" style="2"/>
    <col min="7" max="8" width="7.140625" style="2" customWidth="1"/>
    <col min="9" max="16384" width="11.42578125" style="2"/>
  </cols>
  <sheetData>
    <row r="5" spans="1:8" ht="24.75" customHeight="1" x14ac:dyDescent="0.2"/>
    <row r="6" spans="1:8" ht="19.5" customHeight="1" x14ac:dyDescent="0.2"/>
    <row r="7" spans="1:8" ht="18.75" customHeight="1" x14ac:dyDescent="0.25">
      <c r="A7" s="258"/>
      <c r="B7" s="258"/>
      <c r="C7" s="258"/>
      <c r="D7" s="258"/>
      <c r="E7" s="258"/>
      <c r="F7" s="258"/>
    </row>
    <row r="8" spans="1:8" ht="18.75" customHeight="1" x14ac:dyDescent="0.25">
      <c r="A8" s="3"/>
      <c r="B8" s="3"/>
      <c r="C8" s="3"/>
      <c r="D8" s="3"/>
      <c r="E8" s="3"/>
      <c r="F8" s="3"/>
    </row>
    <row r="9" spans="1:8" ht="18.75" customHeight="1" x14ac:dyDescent="0.25">
      <c r="A9" s="259" t="s">
        <v>214</v>
      </c>
      <c r="B9" s="259"/>
      <c r="C9" s="259"/>
      <c r="D9" s="259"/>
      <c r="E9" s="259"/>
      <c r="F9" s="259"/>
      <c r="G9" s="259"/>
      <c r="H9" s="259"/>
    </row>
    <row r="10" spans="1:8" ht="18.75" customHeight="1" x14ac:dyDescent="0.25">
      <c r="A10" s="259" t="s">
        <v>1456</v>
      </c>
      <c r="B10" s="259"/>
      <c r="C10" s="259"/>
      <c r="D10" s="259"/>
      <c r="E10" s="259"/>
      <c r="F10" s="259"/>
      <c r="G10" s="259"/>
      <c r="H10" s="259"/>
    </row>
    <row r="11" spans="1:8" ht="15" customHeight="1" x14ac:dyDescent="0.2"/>
    <row r="12" spans="1:8" ht="18" customHeight="1" x14ac:dyDescent="0.2">
      <c r="D12" s="4" t="s">
        <v>213</v>
      </c>
      <c r="E12" s="5" t="s">
        <v>461</v>
      </c>
      <c r="F12" s="6" t="s">
        <v>462</v>
      </c>
    </row>
    <row r="13" spans="1:8" ht="7.5" customHeight="1" thickBot="1" x14ac:dyDescent="0.25">
      <c r="D13" s="7"/>
      <c r="E13" s="8"/>
      <c r="F13" s="9"/>
    </row>
    <row r="14" spans="1:8" ht="16.5" customHeight="1" x14ac:dyDescent="0.2">
      <c r="C14" s="25">
        <v>1</v>
      </c>
      <c r="D14" s="102">
        <f>XOGADORES!J10</f>
        <v>0</v>
      </c>
      <c r="E14" s="103" t="s">
        <v>1603</v>
      </c>
      <c r="F14" s="100">
        <f>XOGADORES!P97</f>
        <v>0</v>
      </c>
    </row>
    <row r="15" spans="1:8" ht="16.5" customHeight="1" x14ac:dyDescent="0.2">
      <c r="C15" s="33">
        <v>2</v>
      </c>
      <c r="D15" s="104">
        <f>ADESTRADORES!J9</f>
        <v>0</v>
      </c>
      <c r="E15" s="105" t="s">
        <v>1604</v>
      </c>
      <c r="F15" s="101">
        <f>ADESTRADORES!P19</f>
        <v>0</v>
      </c>
    </row>
    <row r="16" spans="1:8" ht="16.5" x14ac:dyDescent="0.2">
      <c r="C16" s="33">
        <v>3</v>
      </c>
      <c r="D16" s="104">
        <f>DELEGADOS!J9</f>
        <v>0</v>
      </c>
      <c r="E16" s="105" t="s">
        <v>1605</v>
      </c>
      <c r="F16" s="101">
        <f>DELEGADOS!P19</f>
        <v>0</v>
      </c>
    </row>
    <row r="17" spans="3:6" ht="17.25" thickBot="1" x14ac:dyDescent="0.25">
      <c r="C17" s="26">
        <v>4</v>
      </c>
      <c r="D17" s="260" t="s">
        <v>1606</v>
      </c>
      <c r="E17" s="261"/>
      <c r="F17" s="106">
        <f>EQUIPOS!D19</f>
        <v>0</v>
      </c>
    </row>
    <row r="18" spans="3:6" s="38" customFormat="1" ht="15.75" thickBot="1" x14ac:dyDescent="0.25">
      <c r="C18" s="144">
        <v>5</v>
      </c>
      <c r="D18" s="147">
        <v>0</v>
      </c>
      <c r="E18" s="146" t="s">
        <v>1721</v>
      </c>
      <c r="F18" s="145">
        <f>D18*6</f>
        <v>0</v>
      </c>
    </row>
    <row r="19" spans="3:6" ht="16.5" thickBot="1" x14ac:dyDescent="0.25">
      <c r="C19" s="38"/>
      <c r="D19" s="108" t="s">
        <v>462</v>
      </c>
      <c r="E19" s="10"/>
      <c r="F19" s="107">
        <f>SUM(F14:F17)-F18</f>
        <v>0</v>
      </c>
    </row>
  </sheetData>
  <sheetProtection password="CC6D" sheet="1" objects="1" scenarios="1" selectLockedCells="1"/>
  <mergeCells count="4">
    <mergeCell ref="A7:F7"/>
    <mergeCell ref="A9:H9"/>
    <mergeCell ref="A10:H10"/>
    <mergeCell ref="D17:E17"/>
  </mergeCells>
  <phoneticPr fontId="9" type="noConversion"/>
  <printOptions horizontalCentered="1"/>
  <pageMargins left="0.31496062992125984" right="0.39370078740157483" top="0.94488188976377963" bottom="0.39370078740157483" header="0.51181102362204722" footer="0.19685039370078741"/>
  <pageSetup paperSize="9" scale="89" firstPageNumber="0" orientation="portrait" horizontalDpi="300" verticalDpi="300" r:id="rId1"/>
  <headerFooter alignWithMargins="0">
    <oddFooter>&amp;L&amp;"Arial Narrow,Normal"FGTM&amp;C&amp;"+,Normal"- DEPORTE GALEGO - DEPORTE PARA TODA A VIDA -&amp;RLicenzas Galegas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I751"/>
  <sheetViews>
    <sheetView topLeftCell="A91" workbookViewId="0">
      <selection activeCell="B104" sqref="B104"/>
    </sheetView>
  </sheetViews>
  <sheetFormatPr baseColWidth="10" defaultRowHeight="12.75" x14ac:dyDescent="0.2"/>
  <cols>
    <col min="1" max="1" width="10.42578125" style="45" bestFit="1" customWidth="1"/>
    <col min="2" max="2" width="49.5703125" style="44" bestFit="1" customWidth="1"/>
    <col min="3" max="3" width="3.140625" style="176" hidden="1" customWidth="1"/>
    <col min="4" max="4" width="14.42578125" style="41" customWidth="1"/>
    <col min="5" max="5" width="15.85546875" style="40" customWidth="1"/>
    <col min="6" max="6" width="1" style="84" customWidth="1"/>
    <col min="7" max="7" width="10.28515625" style="40" bestFit="1" customWidth="1"/>
    <col min="8" max="8" width="49.5703125" style="40" bestFit="1" customWidth="1"/>
    <col min="9" max="9" width="3" style="40" hidden="1" customWidth="1"/>
    <col min="10" max="16384" width="11.42578125" style="40"/>
  </cols>
  <sheetData>
    <row r="1" spans="1:8" s="42" customFormat="1" ht="15" x14ac:dyDescent="0.25">
      <c r="A1" s="56" t="s">
        <v>217</v>
      </c>
      <c r="B1" s="57" t="s">
        <v>218</v>
      </c>
    </row>
    <row r="2" spans="1:8" s="39" customFormat="1" ht="15.75" x14ac:dyDescent="0.25">
      <c r="A2" s="54">
        <v>487</v>
      </c>
      <c r="B2" s="55" t="s">
        <v>109</v>
      </c>
    </row>
    <row r="3" spans="1:8" x14ac:dyDescent="0.2">
      <c r="A3" s="54">
        <v>210</v>
      </c>
      <c r="B3" s="55" t="s">
        <v>101</v>
      </c>
      <c r="C3" s="116"/>
      <c r="D3" s="40"/>
      <c r="F3" s="40"/>
      <c r="H3" s="116"/>
    </row>
    <row r="4" spans="1:8" x14ac:dyDescent="0.2">
      <c r="A4" s="54">
        <v>461</v>
      </c>
      <c r="B4" s="55" t="s">
        <v>108</v>
      </c>
      <c r="C4" s="116"/>
      <c r="D4" s="40"/>
      <c r="F4" s="40"/>
    </row>
    <row r="5" spans="1:8" x14ac:dyDescent="0.2">
      <c r="A5" s="54" t="s">
        <v>1522</v>
      </c>
      <c r="B5" s="55" t="s">
        <v>1524</v>
      </c>
      <c r="C5" s="116"/>
      <c r="D5" s="40"/>
      <c r="F5" s="40"/>
    </row>
    <row r="6" spans="1:8" x14ac:dyDescent="0.2">
      <c r="A6" s="54">
        <v>647</v>
      </c>
      <c r="B6" s="55" t="s">
        <v>904</v>
      </c>
      <c r="C6" s="116"/>
      <c r="D6" s="40"/>
      <c r="F6" s="40"/>
    </row>
    <row r="7" spans="1:8" x14ac:dyDescent="0.2">
      <c r="A7" s="54">
        <v>175</v>
      </c>
      <c r="B7" s="55" t="s">
        <v>896</v>
      </c>
      <c r="C7" s="116"/>
      <c r="D7" s="40"/>
      <c r="F7" s="40"/>
    </row>
    <row r="8" spans="1:8" x14ac:dyDescent="0.2">
      <c r="A8" s="54">
        <v>43</v>
      </c>
      <c r="B8" s="55" t="s">
        <v>892</v>
      </c>
      <c r="C8" s="116"/>
      <c r="D8" s="40"/>
      <c r="F8" s="40"/>
    </row>
    <row r="9" spans="1:8" x14ac:dyDescent="0.2">
      <c r="A9" s="54">
        <v>341</v>
      </c>
      <c r="B9" s="55" t="s">
        <v>898</v>
      </c>
      <c r="C9" s="116"/>
      <c r="D9" s="40"/>
      <c r="F9" s="40"/>
    </row>
    <row r="10" spans="1:8" x14ac:dyDescent="0.2">
      <c r="A10" s="54">
        <v>641</v>
      </c>
      <c r="B10" s="55" t="s">
        <v>903</v>
      </c>
      <c r="C10" s="116"/>
      <c r="D10" s="40"/>
      <c r="F10" s="40"/>
    </row>
    <row r="11" spans="1:8" x14ac:dyDescent="0.2">
      <c r="A11" s="54">
        <v>235</v>
      </c>
      <c r="B11" s="55" t="s">
        <v>103</v>
      </c>
      <c r="C11" s="116"/>
      <c r="D11" s="40"/>
      <c r="F11" s="40"/>
    </row>
    <row r="12" spans="1:8" x14ac:dyDescent="0.2">
      <c r="A12" s="54">
        <v>502</v>
      </c>
      <c r="B12" s="55" t="s">
        <v>901</v>
      </c>
      <c r="C12" s="116"/>
      <c r="D12" s="40"/>
      <c r="F12" s="40"/>
    </row>
    <row r="13" spans="1:8" x14ac:dyDescent="0.2">
      <c r="A13" s="54">
        <v>681</v>
      </c>
      <c r="B13" s="55" t="s">
        <v>906</v>
      </c>
      <c r="C13" s="116"/>
      <c r="D13" s="40"/>
      <c r="F13" s="40"/>
    </row>
    <row r="14" spans="1:8" x14ac:dyDescent="0.2">
      <c r="A14" s="54">
        <v>702</v>
      </c>
      <c r="B14" s="55" t="s">
        <v>908</v>
      </c>
      <c r="C14" s="116"/>
      <c r="D14" s="40"/>
      <c r="F14" s="40"/>
    </row>
    <row r="15" spans="1:8" x14ac:dyDescent="0.2">
      <c r="A15" s="54">
        <v>159</v>
      </c>
      <c r="B15" s="55" t="s">
        <v>895</v>
      </c>
      <c r="C15" s="116"/>
      <c r="D15" s="40"/>
      <c r="F15" s="40"/>
    </row>
    <row r="16" spans="1:8" x14ac:dyDescent="0.2">
      <c r="A16" s="54">
        <v>534</v>
      </c>
      <c r="B16" s="55" t="s">
        <v>902</v>
      </c>
      <c r="C16" s="116"/>
      <c r="D16" s="40"/>
      <c r="F16" s="40"/>
    </row>
    <row r="17" spans="1:6" x14ac:dyDescent="0.2">
      <c r="A17" s="54">
        <v>36</v>
      </c>
      <c r="B17" s="55" t="s">
        <v>98</v>
      </c>
      <c r="C17" s="116"/>
      <c r="D17" s="40"/>
      <c r="F17" s="40"/>
    </row>
    <row r="18" spans="1:6" x14ac:dyDescent="0.2">
      <c r="A18" s="54">
        <v>682</v>
      </c>
      <c r="B18" s="55" t="s">
        <v>113</v>
      </c>
      <c r="C18" s="116"/>
      <c r="D18" s="40"/>
      <c r="F18" s="40"/>
    </row>
    <row r="19" spans="1:6" x14ac:dyDescent="0.2">
      <c r="A19" s="54">
        <v>279</v>
      </c>
      <c r="B19" s="55" t="s">
        <v>104</v>
      </c>
      <c r="C19" s="116"/>
      <c r="D19" s="40"/>
      <c r="F19" s="40"/>
    </row>
    <row r="20" spans="1:6" x14ac:dyDescent="0.2">
      <c r="A20" s="54">
        <v>665</v>
      </c>
      <c r="B20" s="55" t="s">
        <v>905</v>
      </c>
      <c r="C20" s="116"/>
      <c r="D20" s="40"/>
      <c r="F20" s="40"/>
    </row>
    <row r="21" spans="1:6" x14ac:dyDescent="0.2">
      <c r="A21" s="54">
        <v>518</v>
      </c>
      <c r="B21" s="55" t="s">
        <v>110</v>
      </c>
      <c r="C21" s="116"/>
      <c r="D21" s="40"/>
      <c r="F21" s="40"/>
    </row>
    <row r="22" spans="1:6" x14ac:dyDescent="0.2">
      <c r="A22" s="54">
        <v>567</v>
      </c>
      <c r="B22" s="55" t="s">
        <v>112</v>
      </c>
      <c r="C22" s="116"/>
      <c r="D22" s="40"/>
      <c r="F22" s="40"/>
    </row>
    <row r="23" spans="1:6" x14ac:dyDescent="0.2">
      <c r="A23" s="54">
        <v>443</v>
      </c>
      <c r="B23" s="55" t="s">
        <v>899</v>
      </c>
      <c r="C23" s="116"/>
      <c r="D23" s="40"/>
      <c r="F23" s="40"/>
    </row>
    <row r="24" spans="1:6" x14ac:dyDescent="0.2">
      <c r="A24" s="54">
        <v>10041</v>
      </c>
      <c r="B24" s="55" t="s">
        <v>910</v>
      </c>
      <c r="C24" s="116"/>
      <c r="D24" s="40"/>
      <c r="F24" s="40"/>
    </row>
    <row r="25" spans="1:6" x14ac:dyDescent="0.2">
      <c r="A25" s="54">
        <v>233</v>
      </c>
      <c r="B25" s="55" t="s">
        <v>102</v>
      </c>
      <c r="C25" s="116"/>
      <c r="D25" s="40"/>
      <c r="F25" s="40"/>
    </row>
    <row r="26" spans="1:6" x14ac:dyDescent="0.2">
      <c r="A26" s="54">
        <v>67</v>
      </c>
      <c r="B26" s="55" t="s">
        <v>893</v>
      </c>
      <c r="C26" s="116"/>
      <c r="D26" s="40"/>
      <c r="F26" s="40"/>
    </row>
    <row r="27" spans="1:6" x14ac:dyDescent="0.2">
      <c r="A27" s="54">
        <v>202</v>
      </c>
      <c r="B27" s="55" t="s">
        <v>897</v>
      </c>
      <c r="C27" s="116"/>
      <c r="D27" s="40"/>
      <c r="F27" s="40"/>
    </row>
    <row r="28" spans="1:6" x14ac:dyDescent="0.2">
      <c r="A28" s="54">
        <v>535</v>
      </c>
      <c r="B28" s="55" t="s">
        <v>111</v>
      </c>
      <c r="C28" s="116"/>
      <c r="D28" s="40"/>
      <c r="F28" s="40"/>
    </row>
    <row r="29" spans="1:6" x14ac:dyDescent="0.2">
      <c r="A29" s="54" t="s">
        <v>1734</v>
      </c>
      <c r="B29" s="55" t="s">
        <v>1735</v>
      </c>
      <c r="C29" s="116"/>
      <c r="D29" s="40"/>
      <c r="F29" s="40"/>
    </row>
    <row r="30" spans="1:6" x14ac:dyDescent="0.2">
      <c r="A30" s="54" t="s">
        <v>1523</v>
      </c>
      <c r="B30" s="55" t="s">
        <v>116</v>
      </c>
      <c r="C30" s="116"/>
      <c r="D30" s="40"/>
      <c r="F30" s="40"/>
    </row>
    <row r="31" spans="1:6" x14ac:dyDescent="0.2">
      <c r="A31" s="54">
        <v>100104</v>
      </c>
      <c r="B31" s="55" t="s">
        <v>913</v>
      </c>
      <c r="C31" s="116"/>
      <c r="D31" s="40"/>
      <c r="F31" s="40"/>
    </row>
    <row r="32" spans="1:6" x14ac:dyDescent="0.2">
      <c r="A32" s="54">
        <v>444</v>
      </c>
      <c r="B32" s="55" t="s">
        <v>900</v>
      </c>
      <c r="C32" s="116"/>
      <c r="D32" s="40"/>
      <c r="F32" s="40"/>
    </row>
    <row r="33" spans="1:6" x14ac:dyDescent="0.2">
      <c r="A33" s="54">
        <v>721</v>
      </c>
      <c r="B33" s="55" t="s">
        <v>909</v>
      </c>
      <c r="C33" s="116"/>
      <c r="D33" s="40"/>
      <c r="F33" s="40"/>
    </row>
    <row r="34" spans="1:6" x14ac:dyDescent="0.2">
      <c r="A34" s="54">
        <v>395</v>
      </c>
      <c r="B34" s="55" t="s">
        <v>106</v>
      </c>
      <c r="C34" s="116"/>
      <c r="D34" s="40"/>
      <c r="F34" s="40"/>
    </row>
    <row r="35" spans="1:6" x14ac:dyDescent="0.2">
      <c r="A35" s="54">
        <v>204</v>
      </c>
      <c r="B35" s="55" t="s">
        <v>100</v>
      </c>
      <c r="C35" s="116"/>
      <c r="D35" s="40"/>
      <c r="F35" s="40"/>
    </row>
    <row r="36" spans="1:6" x14ac:dyDescent="0.2">
      <c r="A36" s="54">
        <v>10023</v>
      </c>
      <c r="B36" s="55" t="s">
        <v>114</v>
      </c>
      <c r="C36" s="116"/>
      <c r="D36" s="40"/>
      <c r="F36" s="40"/>
    </row>
    <row r="37" spans="1:6" x14ac:dyDescent="0.2">
      <c r="A37" s="54">
        <v>695</v>
      </c>
      <c r="B37" s="55" t="s">
        <v>907</v>
      </c>
      <c r="C37" s="116"/>
      <c r="D37" s="40"/>
      <c r="F37" s="40"/>
    </row>
    <row r="38" spans="1:6" x14ac:dyDescent="0.2">
      <c r="A38" s="54">
        <v>10099</v>
      </c>
      <c r="B38" s="55" t="s">
        <v>115</v>
      </c>
      <c r="C38" s="116"/>
      <c r="D38" s="40"/>
      <c r="F38" s="40"/>
    </row>
    <row r="39" spans="1:6" x14ac:dyDescent="0.2">
      <c r="A39" s="54">
        <v>442</v>
      </c>
      <c r="B39" s="55" t="s">
        <v>107</v>
      </c>
      <c r="C39" s="116"/>
      <c r="D39" s="40"/>
      <c r="F39" s="40"/>
    </row>
    <row r="40" spans="1:6" x14ac:dyDescent="0.2">
      <c r="A40" s="54">
        <v>381</v>
      </c>
      <c r="B40" s="55" t="s">
        <v>105</v>
      </c>
      <c r="C40" s="116"/>
      <c r="D40" s="40"/>
      <c r="F40" s="40"/>
    </row>
    <row r="41" spans="1:6" x14ac:dyDescent="0.2">
      <c r="A41" s="54">
        <v>64</v>
      </c>
      <c r="B41" s="55" t="s">
        <v>99</v>
      </c>
      <c r="C41" s="116"/>
      <c r="D41" s="40"/>
      <c r="F41" s="40"/>
    </row>
    <row r="42" spans="1:6" x14ac:dyDescent="0.2">
      <c r="A42" s="54">
        <v>10045</v>
      </c>
      <c r="B42" s="55" t="s">
        <v>911</v>
      </c>
      <c r="C42" s="116"/>
      <c r="D42" s="40"/>
      <c r="F42" s="40"/>
    </row>
    <row r="43" spans="1:6" x14ac:dyDescent="0.2">
      <c r="A43" s="54">
        <v>116</v>
      </c>
      <c r="B43" s="55" t="s">
        <v>894</v>
      </c>
      <c r="C43" s="116"/>
      <c r="D43" s="40"/>
      <c r="F43" s="40"/>
    </row>
    <row r="44" spans="1:6" x14ac:dyDescent="0.2">
      <c r="A44" s="54">
        <v>10074</v>
      </c>
      <c r="B44" s="55" t="s">
        <v>912</v>
      </c>
      <c r="C44" s="116"/>
      <c r="D44" s="40"/>
      <c r="F44" s="40"/>
    </row>
    <row r="45" spans="1:6" ht="15" x14ac:dyDescent="0.25">
      <c r="A45" s="262" t="s">
        <v>210</v>
      </c>
      <c r="B45" s="263"/>
      <c r="C45" s="116"/>
      <c r="D45" s="40"/>
      <c r="F45" s="40"/>
    </row>
    <row r="46" spans="1:6" ht="15" x14ac:dyDescent="0.25">
      <c r="A46" s="34" t="s">
        <v>1595</v>
      </c>
      <c r="B46" s="35" t="s">
        <v>1596</v>
      </c>
      <c r="C46" s="116"/>
      <c r="D46" s="40"/>
      <c r="F46" s="40"/>
    </row>
    <row r="47" spans="1:6" x14ac:dyDescent="0.2">
      <c r="A47" s="58">
        <v>1</v>
      </c>
      <c r="B47" s="59" t="s">
        <v>131</v>
      </c>
      <c r="C47" s="116">
        <v>55</v>
      </c>
      <c r="D47" s="40"/>
      <c r="F47" s="40"/>
    </row>
    <row r="48" spans="1:6" x14ac:dyDescent="0.2">
      <c r="A48" s="60">
        <v>2</v>
      </c>
      <c r="B48" s="59" t="s">
        <v>139</v>
      </c>
      <c r="C48" s="116">
        <v>55</v>
      </c>
      <c r="D48" s="40"/>
      <c r="F48" s="40"/>
    </row>
    <row r="49" spans="1:6" x14ac:dyDescent="0.2">
      <c r="A49" s="60">
        <v>3</v>
      </c>
      <c r="B49" s="59" t="s">
        <v>119</v>
      </c>
      <c r="C49" s="116">
        <v>55</v>
      </c>
      <c r="D49" s="40"/>
      <c r="F49" s="40"/>
    </row>
    <row r="50" spans="1:6" x14ac:dyDescent="0.2">
      <c r="A50" s="60">
        <v>4</v>
      </c>
      <c r="B50" s="59" t="s">
        <v>124</v>
      </c>
      <c r="C50" s="116">
        <v>35</v>
      </c>
      <c r="D50" s="40"/>
      <c r="F50" s="40"/>
    </row>
    <row r="51" spans="1:6" x14ac:dyDescent="0.2">
      <c r="A51" s="60">
        <v>5</v>
      </c>
      <c r="B51" s="59" t="s">
        <v>137</v>
      </c>
      <c r="C51" s="116">
        <v>35</v>
      </c>
      <c r="D51" s="40"/>
      <c r="F51" s="40"/>
    </row>
    <row r="52" spans="1:6" x14ac:dyDescent="0.2">
      <c r="A52" s="60">
        <v>6</v>
      </c>
      <c r="B52" s="59" t="s">
        <v>141</v>
      </c>
      <c r="C52" s="116">
        <v>35</v>
      </c>
      <c r="D52" s="40"/>
      <c r="F52" s="40"/>
    </row>
    <row r="53" spans="1:6" x14ac:dyDescent="0.2">
      <c r="A53" s="60">
        <v>7</v>
      </c>
      <c r="B53" s="59" t="s">
        <v>143</v>
      </c>
      <c r="C53" s="116">
        <v>55</v>
      </c>
      <c r="D53" s="40"/>
      <c r="F53" s="40"/>
    </row>
    <row r="54" spans="1:6" x14ac:dyDescent="0.2">
      <c r="A54" s="60">
        <v>8</v>
      </c>
      <c r="B54" s="59" t="s">
        <v>126</v>
      </c>
      <c r="C54" s="116">
        <v>55</v>
      </c>
      <c r="D54" s="40"/>
      <c r="F54" s="40"/>
    </row>
    <row r="55" spans="1:6" x14ac:dyDescent="0.2">
      <c r="A55" s="60">
        <v>9</v>
      </c>
      <c r="B55" s="59" t="s">
        <v>128</v>
      </c>
      <c r="C55" s="116">
        <v>55</v>
      </c>
      <c r="D55" s="40"/>
      <c r="F55" s="40"/>
    </row>
    <row r="56" spans="1:6" x14ac:dyDescent="0.2">
      <c r="A56" s="60">
        <v>10</v>
      </c>
      <c r="B56" s="59" t="s">
        <v>122</v>
      </c>
      <c r="C56" s="116">
        <v>55</v>
      </c>
      <c r="D56" s="40"/>
      <c r="F56" s="40"/>
    </row>
    <row r="57" spans="1:6" x14ac:dyDescent="0.2">
      <c r="A57" s="60">
        <v>11</v>
      </c>
      <c r="B57" s="59" t="s">
        <v>146</v>
      </c>
      <c r="C57" s="116">
        <v>55</v>
      </c>
      <c r="D57" s="40"/>
      <c r="F57" s="40"/>
    </row>
    <row r="58" spans="1:6" x14ac:dyDescent="0.2">
      <c r="A58" s="60">
        <v>12</v>
      </c>
      <c r="B58" s="59" t="s">
        <v>134</v>
      </c>
      <c r="C58" s="116">
        <v>55</v>
      </c>
      <c r="D58" s="40"/>
      <c r="F58" s="40"/>
    </row>
    <row r="59" spans="1:6" x14ac:dyDescent="0.2">
      <c r="A59" s="61">
        <v>13</v>
      </c>
      <c r="B59" s="62" t="s">
        <v>167</v>
      </c>
      <c r="C59" s="116">
        <v>35</v>
      </c>
      <c r="D59" s="40"/>
      <c r="F59" s="40"/>
    </row>
    <row r="60" spans="1:6" x14ac:dyDescent="0.2">
      <c r="A60" s="61">
        <v>14</v>
      </c>
      <c r="B60" s="62" t="s">
        <v>164</v>
      </c>
      <c r="C60" s="116">
        <v>35</v>
      </c>
      <c r="D60" s="40"/>
      <c r="F60" s="40"/>
    </row>
    <row r="61" spans="1:6" x14ac:dyDescent="0.2">
      <c r="A61" s="61">
        <v>15</v>
      </c>
      <c r="B61" s="62" t="s">
        <v>179</v>
      </c>
      <c r="C61" s="116">
        <v>35</v>
      </c>
      <c r="D61" s="40"/>
      <c r="F61" s="40"/>
    </row>
    <row r="62" spans="1:6" x14ac:dyDescent="0.2">
      <c r="A62" s="61">
        <v>16</v>
      </c>
      <c r="B62" s="62" t="s">
        <v>170</v>
      </c>
      <c r="C62" s="116">
        <v>55</v>
      </c>
      <c r="D62" s="40"/>
      <c r="F62" s="40"/>
    </row>
    <row r="63" spans="1:6" x14ac:dyDescent="0.2">
      <c r="A63" s="61">
        <v>17</v>
      </c>
      <c r="B63" s="62" t="s">
        <v>2238</v>
      </c>
      <c r="C63" s="116">
        <v>55</v>
      </c>
      <c r="D63" s="40"/>
      <c r="F63" s="40"/>
    </row>
    <row r="64" spans="1:6" x14ac:dyDescent="0.2">
      <c r="A64" s="61">
        <v>18</v>
      </c>
      <c r="B64" s="62" t="s">
        <v>161</v>
      </c>
      <c r="C64" s="116">
        <v>55</v>
      </c>
      <c r="D64" s="40"/>
      <c r="F64" s="40"/>
    </row>
    <row r="65" spans="1:6" x14ac:dyDescent="0.2">
      <c r="A65" s="61">
        <v>19</v>
      </c>
      <c r="B65" s="62" t="s">
        <v>158</v>
      </c>
      <c r="C65" s="116">
        <v>55</v>
      </c>
      <c r="D65" s="40"/>
      <c r="F65" s="40"/>
    </row>
    <row r="66" spans="1:6" x14ac:dyDescent="0.2">
      <c r="A66" s="61">
        <v>20</v>
      </c>
      <c r="B66" s="62" t="s">
        <v>149</v>
      </c>
      <c r="C66" s="116">
        <v>55</v>
      </c>
      <c r="D66" s="40"/>
      <c r="F66" s="40"/>
    </row>
    <row r="67" spans="1:6" x14ac:dyDescent="0.2">
      <c r="A67" s="61">
        <v>21</v>
      </c>
      <c r="B67" s="62" t="s">
        <v>173</v>
      </c>
      <c r="C67" s="116">
        <v>35</v>
      </c>
      <c r="D67" s="40"/>
      <c r="F67" s="40"/>
    </row>
    <row r="68" spans="1:6" x14ac:dyDescent="0.2">
      <c r="A68" s="61">
        <v>22</v>
      </c>
      <c r="B68" s="62" t="s">
        <v>152</v>
      </c>
      <c r="C68" s="116">
        <v>35</v>
      </c>
      <c r="D68" s="40"/>
      <c r="F68" s="40"/>
    </row>
    <row r="69" spans="1:6" x14ac:dyDescent="0.2">
      <c r="A69" s="61">
        <v>23</v>
      </c>
      <c r="B69" s="62" t="s">
        <v>155</v>
      </c>
      <c r="C69" s="116">
        <v>55</v>
      </c>
      <c r="D69" s="40"/>
      <c r="F69" s="40"/>
    </row>
    <row r="70" spans="1:6" x14ac:dyDescent="0.2">
      <c r="A70" s="61">
        <v>24</v>
      </c>
      <c r="B70" s="62" t="s">
        <v>182</v>
      </c>
      <c r="C70" s="116">
        <v>55</v>
      </c>
      <c r="D70" s="40"/>
      <c r="F70" s="40"/>
    </row>
    <row r="71" spans="1:6" x14ac:dyDescent="0.2">
      <c r="A71" s="264" t="s">
        <v>117</v>
      </c>
      <c r="B71" s="264"/>
      <c r="C71" s="116"/>
      <c r="D71" s="40"/>
      <c r="F71" s="40"/>
    </row>
    <row r="72" spans="1:6" x14ac:dyDescent="0.2">
      <c r="A72" s="174" t="s">
        <v>1597</v>
      </c>
      <c r="B72" s="63" t="s">
        <v>1596</v>
      </c>
      <c r="C72" s="116"/>
      <c r="D72" s="40"/>
      <c r="F72" s="40"/>
    </row>
    <row r="73" spans="1:6" x14ac:dyDescent="0.2">
      <c r="A73" s="64">
        <v>25</v>
      </c>
      <c r="B73" s="65" t="s">
        <v>144</v>
      </c>
      <c r="C73" s="116">
        <v>35</v>
      </c>
      <c r="D73" s="40"/>
      <c r="F73" s="40"/>
    </row>
    <row r="74" spans="1:6" x14ac:dyDescent="0.2">
      <c r="A74" s="66">
        <v>26</v>
      </c>
      <c r="B74" s="65" t="s">
        <v>1525</v>
      </c>
      <c r="C74" s="116">
        <v>35</v>
      </c>
      <c r="D74" s="40"/>
      <c r="F74" s="40"/>
    </row>
    <row r="75" spans="1:6" x14ac:dyDescent="0.2">
      <c r="A75" s="66">
        <v>27</v>
      </c>
      <c r="B75" s="65" t="s">
        <v>132</v>
      </c>
      <c r="C75" s="116">
        <v>25</v>
      </c>
      <c r="D75" s="40"/>
      <c r="F75" s="40"/>
    </row>
    <row r="76" spans="1:6" x14ac:dyDescent="0.2">
      <c r="A76" s="66">
        <v>28</v>
      </c>
      <c r="B76" s="65" t="s">
        <v>135</v>
      </c>
      <c r="C76" s="116">
        <v>25</v>
      </c>
      <c r="D76" s="40"/>
      <c r="F76" s="40"/>
    </row>
    <row r="77" spans="1:6" x14ac:dyDescent="0.2">
      <c r="A77" s="66">
        <v>29</v>
      </c>
      <c r="B77" s="65" t="s">
        <v>120</v>
      </c>
      <c r="C77" s="116">
        <v>25</v>
      </c>
      <c r="D77" s="40"/>
      <c r="F77" s="40"/>
    </row>
    <row r="78" spans="1:6" x14ac:dyDescent="0.2">
      <c r="A78" s="66">
        <v>30</v>
      </c>
      <c r="B78" s="65" t="s">
        <v>138</v>
      </c>
      <c r="C78" s="116">
        <v>25</v>
      </c>
      <c r="D78" s="40"/>
      <c r="F78" s="40"/>
    </row>
    <row r="79" spans="1:6" x14ac:dyDescent="0.2">
      <c r="A79" s="66">
        <v>31</v>
      </c>
      <c r="B79" s="65" t="s">
        <v>2100</v>
      </c>
      <c r="C79" s="116">
        <v>35</v>
      </c>
      <c r="D79" s="40"/>
      <c r="F79" s="40"/>
    </row>
    <row r="80" spans="1:6" x14ac:dyDescent="0.2">
      <c r="A80" s="66">
        <v>32</v>
      </c>
      <c r="B80" s="65" t="s">
        <v>1771</v>
      </c>
      <c r="C80" s="116">
        <v>35</v>
      </c>
      <c r="D80" s="40"/>
      <c r="F80" s="40"/>
    </row>
    <row r="81" spans="1:6" x14ac:dyDescent="0.2">
      <c r="A81" s="66">
        <v>33</v>
      </c>
      <c r="B81" s="65" t="s">
        <v>140</v>
      </c>
      <c r="C81" s="116">
        <v>25</v>
      </c>
      <c r="D81" s="40"/>
      <c r="F81" s="40"/>
    </row>
    <row r="82" spans="1:6" x14ac:dyDescent="0.2">
      <c r="A82" s="66">
        <v>34</v>
      </c>
      <c r="B82" s="65" t="s">
        <v>129</v>
      </c>
      <c r="C82" s="116">
        <v>25</v>
      </c>
      <c r="D82" s="40"/>
      <c r="F82" s="40"/>
    </row>
    <row r="83" spans="1:6" x14ac:dyDescent="0.2">
      <c r="A83" s="66">
        <v>35</v>
      </c>
      <c r="B83" s="65" t="s">
        <v>142</v>
      </c>
      <c r="C83" s="116">
        <v>35</v>
      </c>
      <c r="D83" s="40"/>
      <c r="F83" s="40"/>
    </row>
    <row r="84" spans="1:6" x14ac:dyDescent="0.2">
      <c r="A84" s="67">
        <v>36</v>
      </c>
      <c r="B84" s="68" t="s">
        <v>180</v>
      </c>
      <c r="C84" s="116">
        <v>35</v>
      </c>
      <c r="D84" s="40"/>
      <c r="F84" s="40"/>
    </row>
    <row r="85" spans="1:6" x14ac:dyDescent="0.2">
      <c r="A85" s="67">
        <v>37</v>
      </c>
      <c r="B85" s="68" t="s">
        <v>150</v>
      </c>
      <c r="C85" s="116">
        <v>25</v>
      </c>
      <c r="D85" s="40"/>
      <c r="F85" s="40"/>
    </row>
    <row r="86" spans="1:6" x14ac:dyDescent="0.2">
      <c r="A86" s="67">
        <v>38</v>
      </c>
      <c r="B86" s="68" t="s">
        <v>177</v>
      </c>
      <c r="C86" s="116">
        <v>25</v>
      </c>
      <c r="D86" s="40"/>
      <c r="F86" s="40"/>
    </row>
    <row r="87" spans="1:6" x14ac:dyDescent="0.2">
      <c r="A87" s="67">
        <v>39</v>
      </c>
      <c r="B87" s="68" t="s">
        <v>168</v>
      </c>
      <c r="C87" s="116">
        <v>35</v>
      </c>
      <c r="D87" s="40"/>
      <c r="F87" s="40"/>
    </row>
    <row r="88" spans="1:6" x14ac:dyDescent="0.2">
      <c r="A88" s="67">
        <v>40</v>
      </c>
      <c r="B88" s="68" t="s">
        <v>159</v>
      </c>
      <c r="C88" s="116">
        <v>35</v>
      </c>
      <c r="D88" s="40"/>
      <c r="F88" s="40"/>
    </row>
    <row r="89" spans="1:6" x14ac:dyDescent="0.2">
      <c r="A89" s="67">
        <v>41</v>
      </c>
      <c r="B89" s="68" t="s">
        <v>162</v>
      </c>
      <c r="C89" s="116">
        <v>35</v>
      </c>
      <c r="D89" s="40"/>
      <c r="F89" s="40"/>
    </row>
    <row r="90" spans="1:6" x14ac:dyDescent="0.2">
      <c r="A90" s="67">
        <v>42</v>
      </c>
      <c r="B90" s="68" t="s">
        <v>165</v>
      </c>
      <c r="C90" s="116">
        <v>35</v>
      </c>
      <c r="D90" s="40"/>
      <c r="F90" s="40"/>
    </row>
    <row r="91" spans="1:6" x14ac:dyDescent="0.2">
      <c r="A91" s="67">
        <v>43</v>
      </c>
      <c r="B91" s="68" t="s">
        <v>153</v>
      </c>
      <c r="C91" s="116">
        <v>35</v>
      </c>
      <c r="D91" s="40"/>
      <c r="F91" s="40"/>
    </row>
    <row r="92" spans="1:6" x14ac:dyDescent="0.2">
      <c r="A92" s="67">
        <v>44</v>
      </c>
      <c r="B92" s="68" t="s">
        <v>171</v>
      </c>
      <c r="C92" s="116">
        <v>25</v>
      </c>
      <c r="D92" s="40"/>
      <c r="F92" s="40"/>
    </row>
    <row r="93" spans="1:6" x14ac:dyDescent="0.2">
      <c r="A93" s="67">
        <v>45</v>
      </c>
      <c r="B93" s="68" t="s">
        <v>174</v>
      </c>
      <c r="C93" s="116">
        <v>35</v>
      </c>
      <c r="D93" s="40"/>
      <c r="F93" s="40"/>
    </row>
    <row r="94" spans="1:6" x14ac:dyDescent="0.2">
      <c r="A94" s="67">
        <v>46</v>
      </c>
      <c r="B94" s="68" t="s">
        <v>156</v>
      </c>
      <c r="C94" s="116">
        <v>35</v>
      </c>
      <c r="D94" s="40"/>
      <c r="F94" s="40"/>
    </row>
    <row r="95" spans="1:6" x14ac:dyDescent="0.2">
      <c r="A95" s="67">
        <v>47</v>
      </c>
      <c r="B95" s="68" t="s">
        <v>147</v>
      </c>
      <c r="C95" s="116">
        <v>25</v>
      </c>
      <c r="D95" s="40"/>
      <c r="F95" s="40"/>
    </row>
    <row r="96" spans="1:6" x14ac:dyDescent="0.2">
      <c r="A96" s="69">
        <v>48</v>
      </c>
      <c r="B96" s="70" t="s">
        <v>200</v>
      </c>
      <c r="C96" s="116">
        <v>25</v>
      </c>
      <c r="D96" s="40"/>
      <c r="F96" s="40"/>
    </row>
    <row r="97" spans="1:6" x14ac:dyDescent="0.2">
      <c r="A97" s="71">
        <v>49</v>
      </c>
      <c r="B97" s="70" t="s">
        <v>197</v>
      </c>
      <c r="C97" s="116">
        <v>25</v>
      </c>
      <c r="D97" s="40"/>
      <c r="F97" s="40"/>
    </row>
    <row r="98" spans="1:6" x14ac:dyDescent="0.2">
      <c r="A98" s="69">
        <v>50</v>
      </c>
      <c r="B98" s="72" t="s">
        <v>184</v>
      </c>
      <c r="C98" s="116">
        <v>35</v>
      </c>
      <c r="D98" s="40"/>
      <c r="F98" s="40"/>
    </row>
    <row r="99" spans="1:6" x14ac:dyDescent="0.2">
      <c r="A99" s="71">
        <v>51</v>
      </c>
      <c r="B99" s="70" t="s">
        <v>190</v>
      </c>
      <c r="C99" s="116">
        <v>35</v>
      </c>
      <c r="D99" s="40"/>
      <c r="F99" s="40"/>
    </row>
    <row r="100" spans="1:6" x14ac:dyDescent="0.2">
      <c r="A100" s="69">
        <v>52</v>
      </c>
      <c r="B100" s="70" t="s">
        <v>2239</v>
      </c>
      <c r="C100" s="116">
        <v>25</v>
      </c>
      <c r="D100" s="40"/>
      <c r="F100" s="40"/>
    </row>
    <row r="101" spans="1:6" x14ac:dyDescent="0.2">
      <c r="A101" s="71">
        <v>53</v>
      </c>
      <c r="B101" s="70" t="s">
        <v>201</v>
      </c>
      <c r="C101" s="116">
        <v>25</v>
      </c>
      <c r="D101" s="40"/>
      <c r="F101" s="40"/>
    </row>
    <row r="102" spans="1:6" x14ac:dyDescent="0.2">
      <c r="A102" s="69">
        <v>54</v>
      </c>
      <c r="B102" s="70" t="s">
        <v>176</v>
      </c>
      <c r="C102" s="116">
        <v>25</v>
      </c>
      <c r="D102" s="40"/>
      <c r="F102" s="40"/>
    </row>
    <row r="103" spans="1:6" x14ac:dyDescent="0.2">
      <c r="A103" s="71">
        <v>55</v>
      </c>
      <c r="B103" s="70" t="s">
        <v>202</v>
      </c>
      <c r="C103" s="116">
        <v>35</v>
      </c>
      <c r="D103" s="40"/>
      <c r="F103" s="40"/>
    </row>
    <row r="104" spans="1:6" x14ac:dyDescent="0.2">
      <c r="A104" s="69">
        <v>56</v>
      </c>
      <c r="B104" s="72" t="s">
        <v>191</v>
      </c>
      <c r="C104" s="116">
        <v>35</v>
      </c>
      <c r="D104" s="40"/>
      <c r="F104" s="40"/>
    </row>
    <row r="105" spans="1:6" x14ac:dyDescent="0.2">
      <c r="A105" s="71">
        <v>57</v>
      </c>
      <c r="B105" s="70" t="s">
        <v>193</v>
      </c>
      <c r="C105" s="116">
        <v>35</v>
      </c>
      <c r="D105" s="40"/>
      <c r="F105" s="40"/>
    </row>
    <row r="106" spans="1:6" x14ac:dyDescent="0.2">
      <c r="A106" s="69">
        <v>58</v>
      </c>
      <c r="B106" s="72" t="s">
        <v>186</v>
      </c>
      <c r="C106" s="116">
        <v>35</v>
      </c>
      <c r="D106" s="40"/>
      <c r="F106" s="40"/>
    </row>
    <row r="107" spans="1:6" x14ac:dyDescent="0.2">
      <c r="A107" s="71">
        <v>59</v>
      </c>
      <c r="B107" s="70" t="s">
        <v>188</v>
      </c>
      <c r="C107" s="116">
        <v>35</v>
      </c>
      <c r="D107" s="40"/>
      <c r="F107" s="40"/>
    </row>
    <row r="108" spans="1:6" x14ac:dyDescent="0.2">
      <c r="A108" s="69">
        <v>60</v>
      </c>
      <c r="B108" s="70" t="s">
        <v>195</v>
      </c>
      <c r="C108" s="116">
        <v>35</v>
      </c>
      <c r="D108" s="40"/>
      <c r="F108" s="40"/>
    </row>
    <row r="109" spans="1:6" x14ac:dyDescent="0.2">
      <c r="A109" s="265" t="s">
        <v>118</v>
      </c>
      <c r="B109" s="265"/>
      <c r="C109" s="116"/>
      <c r="D109" s="40"/>
      <c r="F109" s="40"/>
    </row>
    <row r="110" spans="1:6" x14ac:dyDescent="0.2">
      <c r="A110" s="175" t="s">
        <v>1597</v>
      </c>
      <c r="B110" s="73" t="s">
        <v>1596</v>
      </c>
      <c r="C110" s="116"/>
      <c r="D110" s="40"/>
      <c r="F110" s="40"/>
    </row>
    <row r="111" spans="1:6" x14ac:dyDescent="0.2">
      <c r="A111" s="74">
        <v>61</v>
      </c>
      <c r="B111" s="76" t="s">
        <v>123</v>
      </c>
      <c r="C111" s="116">
        <v>25</v>
      </c>
      <c r="D111" s="40"/>
      <c r="F111" s="40"/>
    </row>
    <row r="112" spans="1:6" x14ac:dyDescent="0.2">
      <c r="A112" s="74">
        <v>62</v>
      </c>
      <c r="B112" s="76" t="s">
        <v>1772</v>
      </c>
      <c r="C112" s="116">
        <v>25</v>
      </c>
      <c r="D112" s="40"/>
      <c r="F112" s="40"/>
    </row>
    <row r="113" spans="1:6" x14ac:dyDescent="0.2">
      <c r="A113" s="74">
        <v>63</v>
      </c>
      <c r="B113" s="76" t="s">
        <v>2101</v>
      </c>
      <c r="C113" s="116">
        <v>20</v>
      </c>
      <c r="D113" s="40"/>
      <c r="F113" s="40"/>
    </row>
    <row r="114" spans="1:6" x14ac:dyDescent="0.2">
      <c r="A114" s="74">
        <v>64</v>
      </c>
      <c r="B114" s="76" t="s">
        <v>1557</v>
      </c>
      <c r="C114" s="116">
        <v>20</v>
      </c>
      <c r="D114" s="40"/>
      <c r="F114" s="40"/>
    </row>
    <row r="115" spans="1:6" x14ac:dyDescent="0.2">
      <c r="A115" s="74">
        <v>65</v>
      </c>
      <c r="B115" s="75" t="s">
        <v>121</v>
      </c>
      <c r="C115" s="116">
        <v>20</v>
      </c>
      <c r="D115" s="40"/>
      <c r="F115" s="40"/>
    </row>
    <row r="116" spans="1:6" x14ac:dyDescent="0.2">
      <c r="A116" s="74">
        <v>66</v>
      </c>
      <c r="B116" s="76" t="s">
        <v>133</v>
      </c>
      <c r="C116" s="116">
        <v>20</v>
      </c>
      <c r="D116" s="40"/>
      <c r="F116" s="40"/>
    </row>
    <row r="117" spans="1:6" x14ac:dyDescent="0.2">
      <c r="A117" s="74">
        <v>67</v>
      </c>
      <c r="B117" s="76" t="s">
        <v>136</v>
      </c>
      <c r="C117" s="116">
        <v>20</v>
      </c>
      <c r="D117" s="40"/>
      <c r="F117" s="40"/>
    </row>
    <row r="118" spans="1:6" x14ac:dyDescent="0.2">
      <c r="A118" s="74">
        <v>68</v>
      </c>
      <c r="B118" s="76" t="s">
        <v>127</v>
      </c>
      <c r="C118" s="116">
        <v>20</v>
      </c>
      <c r="D118" s="40"/>
      <c r="F118" s="40"/>
    </row>
    <row r="119" spans="1:6" x14ac:dyDescent="0.2">
      <c r="A119" s="74">
        <v>69</v>
      </c>
      <c r="B119" s="76" t="s">
        <v>125</v>
      </c>
      <c r="C119" s="116">
        <v>20</v>
      </c>
      <c r="D119" s="40"/>
      <c r="F119" s="40"/>
    </row>
    <row r="120" spans="1:6" x14ac:dyDescent="0.2">
      <c r="A120" s="74">
        <v>70</v>
      </c>
      <c r="B120" s="76" t="s">
        <v>130</v>
      </c>
      <c r="C120" s="116">
        <v>20</v>
      </c>
      <c r="D120" s="40"/>
      <c r="F120" s="40"/>
    </row>
    <row r="121" spans="1:6" x14ac:dyDescent="0.2">
      <c r="A121" s="77">
        <v>71</v>
      </c>
      <c r="B121" s="78" t="s">
        <v>154</v>
      </c>
      <c r="C121" s="116">
        <v>25</v>
      </c>
      <c r="D121" s="40"/>
      <c r="F121" s="40"/>
    </row>
    <row r="122" spans="1:6" x14ac:dyDescent="0.2">
      <c r="A122" s="77">
        <v>72</v>
      </c>
      <c r="B122" s="78" t="s">
        <v>151</v>
      </c>
      <c r="C122" s="116">
        <v>25</v>
      </c>
      <c r="D122" s="40"/>
      <c r="F122" s="40"/>
    </row>
    <row r="123" spans="1:6" x14ac:dyDescent="0.2">
      <c r="A123" s="77">
        <v>73</v>
      </c>
      <c r="B123" s="78" t="s">
        <v>163</v>
      </c>
      <c r="C123" s="116">
        <v>20</v>
      </c>
      <c r="D123" s="40"/>
      <c r="F123" s="40"/>
    </row>
    <row r="124" spans="1:6" x14ac:dyDescent="0.2">
      <c r="A124" s="77">
        <v>74</v>
      </c>
      <c r="B124" s="78" t="s">
        <v>145</v>
      </c>
      <c r="C124" s="116">
        <v>25</v>
      </c>
      <c r="D124" s="40"/>
      <c r="F124" s="40"/>
    </row>
    <row r="125" spans="1:6" x14ac:dyDescent="0.2">
      <c r="A125" s="77">
        <v>75</v>
      </c>
      <c r="B125" s="78" t="s">
        <v>157</v>
      </c>
      <c r="C125" s="116">
        <v>25</v>
      </c>
      <c r="D125" s="40"/>
      <c r="F125" s="40"/>
    </row>
    <row r="126" spans="1:6" x14ac:dyDescent="0.2">
      <c r="A126" s="77">
        <v>76</v>
      </c>
      <c r="B126" s="78" t="s">
        <v>148</v>
      </c>
      <c r="C126" s="116">
        <v>25</v>
      </c>
      <c r="D126" s="40"/>
      <c r="F126" s="40"/>
    </row>
    <row r="127" spans="1:6" x14ac:dyDescent="0.2">
      <c r="A127" s="77">
        <v>77</v>
      </c>
      <c r="B127" s="78" t="s">
        <v>166</v>
      </c>
      <c r="C127" s="116">
        <v>20</v>
      </c>
      <c r="D127" s="40"/>
      <c r="F127" s="40"/>
    </row>
    <row r="128" spans="1:6" x14ac:dyDescent="0.2">
      <c r="A128" s="77">
        <v>78</v>
      </c>
      <c r="B128" s="78" t="s">
        <v>160</v>
      </c>
      <c r="C128" s="116">
        <v>20</v>
      </c>
      <c r="D128" s="40"/>
      <c r="F128" s="40"/>
    </row>
    <row r="129" spans="1:6" x14ac:dyDescent="0.2">
      <c r="A129" s="77">
        <v>79</v>
      </c>
      <c r="B129" s="78" t="s">
        <v>172</v>
      </c>
      <c r="C129" s="116">
        <v>20</v>
      </c>
      <c r="D129" s="40"/>
      <c r="F129" s="40"/>
    </row>
    <row r="130" spans="1:6" x14ac:dyDescent="0.2">
      <c r="A130" s="77">
        <v>80</v>
      </c>
      <c r="B130" s="78" t="s">
        <v>169</v>
      </c>
      <c r="C130" s="116">
        <v>20</v>
      </c>
      <c r="D130" s="40"/>
      <c r="F130" s="40"/>
    </row>
    <row r="131" spans="1:6" x14ac:dyDescent="0.2">
      <c r="A131" s="79">
        <v>81</v>
      </c>
      <c r="B131" s="80" t="s">
        <v>181</v>
      </c>
      <c r="C131" s="116">
        <v>25</v>
      </c>
      <c r="D131" s="40"/>
      <c r="F131" s="40"/>
    </row>
    <row r="132" spans="1:6" x14ac:dyDescent="0.2">
      <c r="A132" s="79">
        <v>82</v>
      </c>
      <c r="B132" s="80" t="s">
        <v>192</v>
      </c>
      <c r="C132" s="116">
        <v>20</v>
      </c>
      <c r="D132" s="40"/>
      <c r="F132" s="40"/>
    </row>
    <row r="133" spans="1:6" x14ac:dyDescent="0.2">
      <c r="A133" s="79">
        <v>83</v>
      </c>
      <c r="B133" s="80" t="s">
        <v>194</v>
      </c>
      <c r="C133" s="116">
        <v>20</v>
      </c>
      <c r="D133" s="40"/>
      <c r="F133" s="40"/>
    </row>
    <row r="134" spans="1:6" x14ac:dyDescent="0.2">
      <c r="A134" s="79">
        <v>84</v>
      </c>
      <c r="B134" s="80" t="s">
        <v>183</v>
      </c>
      <c r="C134" s="116">
        <v>25</v>
      </c>
      <c r="D134" s="40"/>
      <c r="F134" s="40"/>
    </row>
    <row r="135" spans="1:6" x14ac:dyDescent="0.2">
      <c r="A135" s="79">
        <v>85</v>
      </c>
      <c r="B135" s="80" t="s">
        <v>175</v>
      </c>
      <c r="C135" s="116">
        <v>20</v>
      </c>
      <c r="D135" s="40"/>
      <c r="F135" s="40"/>
    </row>
    <row r="136" spans="1:6" x14ac:dyDescent="0.2">
      <c r="A136" s="79">
        <v>86</v>
      </c>
      <c r="B136" s="80" t="s">
        <v>178</v>
      </c>
      <c r="C136" s="116">
        <v>20</v>
      </c>
      <c r="D136" s="40"/>
      <c r="F136" s="40"/>
    </row>
    <row r="137" spans="1:6" x14ac:dyDescent="0.2">
      <c r="A137" s="79">
        <v>87</v>
      </c>
      <c r="B137" s="80" t="s">
        <v>185</v>
      </c>
      <c r="C137" s="116">
        <v>25</v>
      </c>
      <c r="D137" s="40"/>
      <c r="F137" s="40"/>
    </row>
    <row r="138" spans="1:6" x14ac:dyDescent="0.2">
      <c r="A138" s="79">
        <v>88</v>
      </c>
      <c r="B138" s="80" t="s">
        <v>187</v>
      </c>
      <c r="C138" s="116">
        <v>25</v>
      </c>
      <c r="D138" s="40"/>
      <c r="F138" s="40"/>
    </row>
    <row r="139" spans="1:6" x14ac:dyDescent="0.2">
      <c r="A139" s="79">
        <v>89</v>
      </c>
      <c r="B139" s="80" t="s">
        <v>1746</v>
      </c>
      <c r="C139" s="116">
        <v>25</v>
      </c>
      <c r="D139" s="40"/>
      <c r="F139" s="40"/>
    </row>
    <row r="140" spans="1:6" x14ac:dyDescent="0.2">
      <c r="A140" s="79">
        <v>90</v>
      </c>
      <c r="B140" s="80" t="s">
        <v>189</v>
      </c>
      <c r="C140" s="116">
        <v>25</v>
      </c>
      <c r="D140" s="40"/>
      <c r="F140" s="40"/>
    </row>
    <row r="141" spans="1:6" x14ac:dyDescent="0.2">
      <c r="A141" s="81">
        <v>91</v>
      </c>
      <c r="B141" s="82" t="s">
        <v>205</v>
      </c>
      <c r="C141" s="116">
        <v>25</v>
      </c>
      <c r="D141" s="40"/>
      <c r="F141" s="40"/>
    </row>
    <row r="142" spans="1:6" x14ac:dyDescent="0.2">
      <c r="A142" s="81">
        <v>92</v>
      </c>
      <c r="B142" s="82" t="s">
        <v>204</v>
      </c>
      <c r="C142" s="116">
        <v>20</v>
      </c>
      <c r="D142" s="40"/>
      <c r="F142" s="40"/>
    </row>
    <row r="143" spans="1:6" x14ac:dyDescent="0.2">
      <c r="A143" s="81">
        <v>93</v>
      </c>
      <c r="B143" s="82" t="s">
        <v>2240</v>
      </c>
      <c r="C143" s="116">
        <v>20</v>
      </c>
      <c r="D143" s="40"/>
      <c r="F143" s="40"/>
    </row>
    <row r="144" spans="1:6" x14ac:dyDescent="0.2">
      <c r="A144" s="81">
        <v>94</v>
      </c>
      <c r="B144" s="82" t="s">
        <v>203</v>
      </c>
      <c r="C144" s="116">
        <v>20</v>
      </c>
      <c r="D144" s="40"/>
      <c r="F144" s="40"/>
    </row>
    <row r="145" spans="1:6" x14ac:dyDescent="0.2">
      <c r="A145" s="81">
        <v>95</v>
      </c>
      <c r="B145" s="82" t="s">
        <v>208</v>
      </c>
      <c r="C145" s="116">
        <v>20</v>
      </c>
      <c r="D145" s="40"/>
      <c r="F145" s="40"/>
    </row>
    <row r="146" spans="1:6" x14ac:dyDescent="0.2">
      <c r="A146" s="81">
        <v>96</v>
      </c>
      <c r="B146" s="82" t="s">
        <v>207</v>
      </c>
      <c r="C146" s="116">
        <v>20</v>
      </c>
      <c r="D146" s="40"/>
      <c r="F146" s="40"/>
    </row>
    <row r="147" spans="1:6" x14ac:dyDescent="0.2">
      <c r="A147" s="81">
        <v>97</v>
      </c>
      <c r="B147" s="82" t="s">
        <v>206</v>
      </c>
      <c r="C147" s="116">
        <v>20</v>
      </c>
      <c r="D147" s="40"/>
      <c r="F147" s="40"/>
    </row>
    <row r="148" spans="1:6" x14ac:dyDescent="0.2">
      <c r="A148" s="81">
        <v>98</v>
      </c>
      <c r="B148" s="82" t="s">
        <v>209</v>
      </c>
      <c r="C148" s="116">
        <v>20</v>
      </c>
      <c r="D148" s="40"/>
      <c r="F148" s="40"/>
    </row>
    <row r="149" spans="1:6" x14ac:dyDescent="0.2">
      <c r="A149" s="81">
        <v>99</v>
      </c>
      <c r="B149" s="82" t="s">
        <v>196</v>
      </c>
      <c r="C149" s="116">
        <v>20</v>
      </c>
      <c r="D149" s="40"/>
      <c r="F149" s="40"/>
    </row>
    <row r="150" spans="1:6" x14ac:dyDescent="0.2">
      <c r="A150" s="81">
        <v>100</v>
      </c>
      <c r="B150" s="82" t="s">
        <v>198</v>
      </c>
      <c r="C150" s="116">
        <v>20</v>
      </c>
      <c r="D150" s="40"/>
      <c r="F150" s="40"/>
    </row>
    <row r="151" spans="1:6" x14ac:dyDescent="0.2">
      <c r="A151" s="81">
        <v>101</v>
      </c>
      <c r="B151" s="82" t="s">
        <v>199</v>
      </c>
      <c r="C151" s="116">
        <v>25</v>
      </c>
      <c r="D151" s="40"/>
      <c r="F151" s="40"/>
    </row>
    <row r="152" spans="1:6" x14ac:dyDescent="0.2">
      <c r="A152" s="266" t="s">
        <v>2003</v>
      </c>
      <c r="B152" s="266"/>
      <c r="C152" s="116"/>
      <c r="D152" s="40"/>
      <c r="F152" s="40"/>
    </row>
    <row r="153" spans="1:6" x14ac:dyDescent="0.2">
      <c r="A153" s="191" t="s">
        <v>1597</v>
      </c>
      <c r="B153" s="192" t="s">
        <v>1596</v>
      </c>
      <c r="C153" s="116"/>
      <c r="D153" s="40"/>
      <c r="F153" s="40"/>
    </row>
    <row r="154" spans="1:6" x14ac:dyDescent="0.2">
      <c r="A154" s="189">
        <v>102</v>
      </c>
      <c r="B154" s="190" t="s">
        <v>147</v>
      </c>
      <c r="C154" s="116">
        <v>25</v>
      </c>
      <c r="D154" s="40"/>
      <c r="F154" s="40"/>
    </row>
    <row r="155" spans="1:6" x14ac:dyDescent="0.2">
      <c r="A155" s="189">
        <v>103</v>
      </c>
      <c r="B155" s="190" t="s">
        <v>180</v>
      </c>
      <c r="C155" s="116"/>
      <c r="D155" s="40"/>
      <c r="F155" s="40"/>
    </row>
    <row r="156" spans="1:6" x14ac:dyDescent="0.2">
      <c r="A156" s="189">
        <v>104</v>
      </c>
      <c r="B156" s="190" t="s">
        <v>2265</v>
      </c>
      <c r="C156" s="116"/>
      <c r="D156" s="40"/>
      <c r="F156" s="40"/>
    </row>
    <row r="157" spans="1:6" x14ac:dyDescent="0.2">
      <c r="A157" s="40"/>
      <c r="B157" s="40"/>
      <c r="C157" s="116"/>
      <c r="D157" s="40"/>
      <c r="F157" s="40"/>
    </row>
    <row r="158" spans="1:6" x14ac:dyDescent="0.2">
      <c r="A158" s="40"/>
      <c r="B158" s="40"/>
      <c r="C158" s="116"/>
      <c r="D158" s="40"/>
      <c r="F158" s="40"/>
    </row>
    <row r="159" spans="1:6" x14ac:dyDescent="0.2">
      <c r="A159" s="40"/>
      <c r="B159" s="40"/>
      <c r="C159" s="116"/>
      <c r="D159" s="40"/>
      <c r="F159" s="40"/>
    </row>
    <row r="160" spans="1:6" x14ac:dyDescent="0.2">
      <c r="A160" s="40"/>
      <c r="B160" s="40"/>
      <c r="C160" s="116"/>
      <c r="D160" s="40"/>
      <c r="F160" s="40"/>
    </row>
    <row r="161" spans="1:6" x14ac:dyDescent="0.2">
      <c r="A161" s="40"/>
      <c r="B161" s="40"/>
      <c r="C161" s="116"/>
      <c r="D161" s="40"/>
      <c r="F161" s="40"/>
    </row>
    <row r="162" spans="1:6" x14ac:dyDescent="0.2">
      <c r="A162" s="40"/>
      <c r="B162" s="40"/>
      <c r="C162" s="116"/>
      <c r="D162" s="40"/>
      <c r="F162" s="40"/>
    </row>
    <row r="163" spans="1:6" x14ac:dyDescent="0.2">
      <c r="A163" s="40"/>
      <c r="B163" s="40"/>
      <c r="C163" s="116"/>
      <c r="D163" s="40"/>
      <c r="F163" s="40"/>
    </row>
    <row r="164" spans="1:6" x14ac:dyDescent="0.2">
      <c r="A164" s="40"/>
      <c r="B164" s="40"/>
      <c r="C164" s="116"/>
      <c r="D164" s="40"/>
      <c r="F164" s="40"/>
    </row>
    <row r="165" spans="1:6" x14ac:dyDescent="0.2">
      <c r="A165" s="40"/>
      <c r="B165" s="40"/>
      <c r="C165" s="116"/>
      <c r="D165" s="40"/>
      <c r="F165" s="40"/>
    </row>
    <row r="166" spans="1:6" x14ac:dyDescent="0.2">
      <c r="A166" s="40"/>
      <c r="B166" s="40"/>
      <c r="C166" s="116"/>
      <c r="D166" s="40"/>
      <c r="F166" s="40"/>
    </row>
    <row r="167" spans="1:6" x14ac:dyDescent="0.2">
      <c r="A167" s="40"/>
      <c r="B167" s="40"/>
      <c r="C167" s="116"/>
      <c r="D167" s="40"/>
      <c r="F167" s="40"/>
    </row>
    <row r="168" spans="1:6" x14ac:dyDescent="0.2">
      <c r="A168" s="40"/>
      <c r="B168" s="40"/>
      <c r="C168" s="116"/>
      <c r="D168" s="40"/>
      <c r="F168" s="40"/>
    </row>
    <row r="169" spans="1:6" x14ac:dyDescent="0.2">
      <c r="A169" s="40"/>
      <c r="B169" s="40"/>
      <c r="C169" s="116"/>
      <c r="D169" s="40"/>
      <c r="F169" s="40"/>
    </row>
    <row r="170" spans="1:6" x14ac:dyDescent="0.2">
      <c r="A170" s="40"/>
      <c r="B170" s="40"/>
      <c r="C170" s="116"/>
      <c r="D170" s="40"/>
      <c r="F170" s="40"/>
    </row>
    <row r="171" spans="1:6" x14ac:dyDescent="0.2">
      <c r="A171" s="40"/>
      <c r="B171" s="40"/>
      <c r="C171" s="116"/>
      <c r="D171" s="40"/>
      <c r="F171" s="40"/>
    </row>
    <row r="172" spans="1:6" x14ac:dyDescent="0.2">
      <c r="A172" s="40"/>
      <c r="B172" s="40"/>
      <c r="C172" s="116"/>
      <c r="D172" s="40"/>
      <c r="F172" s="40"/>
    </row>
    <row r="173" spans="1:6" x14ac:dyDescent="0.2">
      <c r="A173" s="40"/>
      <c r="B173" s="40"/>
      <c r="C173" s="116"/>
      <c r="D173" s="40"/>
      <c r="F173" s="40"/>
    </row>
    <row r="174" spans="1:6" x14ac:dyDescent="0.2">
      <c r="A174" s="40"/>
      <c r="B174" s="40"/>
      <c r="C174" s="116"/>
      <c r="D174" s="40"/>
      <c r="F174" s="40"/>
    </row>
    <row r="175" spans="1:6" x14ac:dyDescent="0.2">
      <c r="A175" s="40"/>
      <c r="B175" s="40"/>
      <c r="C175" s="116"/>
      <c r="D175" s="40"/>
      <c r="F175" s="40"/>
    </row>
    <row r="176" spans="1:6" x14ac:dyDescent="0.2">
      <c r="A176" s="40"/>
      <c r="B176" s="40"/>
      <c r="C176" s="116"/>
      <c r="D176" s="40"/>
      <c r="F176" s="40"/>
    </row>
    <row r="177" spans="1:6" x14ac:dyDescent="0.2">
      <c r="A177" s="40"/>
      <c r="B177" s="40"/>
      <c r="C177" s="116"/>
      <c r="D177" s="40"/>
      <c r="F177" s="40"/>
    </row>
    <row r="178" spans="1:6" x14ac:dyDescent="0.2">
      <c r="A178" s="40"/>
      <c r="B178" s="40"/>
      <c r="C178" s="116"/>
      <c r="D178" s="40"/>
      <c r="F178" s="40"/>
    </row>
    <row r="179" spans="1:6" x14ac:dyDescent="0.2">
      <c r="A179" s="40"/>
      <c r="B179" s="40"/>
      <c r="C179" s="116"/>
      <c r="D179" s="40"/>
      <c r="F179" s="40"/>
    </row>
    <row r="180" spans="1:6" x14ac:dyDescent="0.2">
      <c r="A180" s="40"/>
      <c r="B180" s="40"/>
      <c r="C180" s="116"/>
      <c r="D180" s="40"/>
      <c r="F180" s="40"/>
    </row>
    <row r="181" spans="1:6" x14ac:dyDescent="0.2">
      <c r="A181" s="40"/>
      <c r="B181" s="40"/>
      <c r="C181" s="116"/>
      <c r="D181" s="40"/>
      <c r="F181" s="40"/>
    </row>
    <row r="182" spans="1:6" x14ac:dyDescent="0.2">
      <c r="A182" s="40"/>
      <c r="B182" s="40"/>
      <c r="C182" s="116"/>
      <c r="D182" s="40"/>
      <c r="F182" s="40"/>
    </row>
    <row r="183" spans="1:6" x14ac:dyDescent="0.2">
      <c r="A183" s="40"/>
      <c r="B183" s="40"/>
      <c r="C183" s="116"/>
      <c r="D183" s="40"/>
      <c r="F183" s="40"/>
    </row>
    <row r="184" spans="1:6" x14ac:dyDescent="0.2">
      <c r="A184" s="40"/>
      <c r="B184" s="40"/>
      <c r="C184" s="116"/>
      <c r="D184" s="40"/>
      <c r="F184" s="40"/>
    </row>
    <row r="185" spans="1:6" x14ac:dyDescent="0.2">
      <c r="A185" s="40"/>
      <c r="B185" s="40"/>
      <c r="C185" s="116"/>
      <c r="D185" s="40"/>
      <c r="F185" s="40"/>
    </row>
    <row r="186" spans="1:6" x14ac:dyDescent="0.2">
      <c r="A186" s="40"/>
      <c r="B186" s="40"/>
      <c r="C186" s="116"/>
      <c r="D186" s="40"/>
      <c r="F186" s="40"/>
    </row>
    <row r="187" spans="1:6" x14ac:dyDescent="0.2">
      <c r="A187" s="40"/>
      <c r="B187" s="40"/>
      <c r="C187" s="116"/>
      <c r="D187" s="40"/>
      <c r="F187" s="40"/>
    </row>
    <row r="188" spans="1:6" x14ac:dyDescent="0.2">
      <c r="A188" s="40"/>
      <c r="B188" s="40"/>
      <c r="C188" s="116"/>
      <c r="D188" s="40"/>
      <c r="F188" s="40"/>
    </row>
    <row r="189" spans="1:6" x14ac:dyDescent="0.2">
      <c r="A189" s="40"/>
      <c r="B189" s="40"/>
      <c r="C189" s="116"/>
      <c r="D189" s="40"/>
      <c r="F189" s="40"/>
    </row>
    <row r="190" spans="1:6" x14ac:dyDescent="0.2">
      <c r="A190" s="40"/>
      <c r="B190" s="40"/>
      <c r="C190" s="116"/>
      <c r="D190" s="40"/>
      <c r="F190" s="40"/>
    </row>
    <row r="191" spans="1:6" x14ac:dyDescent="0.2">
      <c r="A191" s="40"/>
      <c r="B191" s="40"/>
      <c r="C191" s="116"/>
      <c r="D191" s="40"/>
      <c r="F191" s="40"/>
    </row>
    <row r="192" spans="1:6" x14ac:dyDescent="0.2">
      <c r="A192" s="40"/>
      <c r="B192" s="40"/>
      <c r="C192" s="116"/>
      <c r="D192" s="40"/>
      <c r="F192" s="40"/>
    </row>
    <row r="193" spans="1:6" x14ac:dyDescent="0.2">
      <c r="A193" s="40"/>
      <c r="B193" s="40"/>
      <c r="C193" s="116"/>
      <c r="D193" s="40"/>
      <c r="F193" s="40"/>
    </row>
    <row r="194" spans="1:6" x14ac:dyDescent="0.2">
      <c r="A194" s="40"/>
      <c r="B194" s="40"/>
      <c r="C194" s="116"/>
      <c r="D194" s="40"/>
      <c r="F194" s="40"/>
    </row>
    <row r="195" spans="1:6" x14ac:dyDescent="0.2">
      <c r="A195" s="40"/>
      <c r="B195" s="40"/>
      <c r="C195" s="116"/>
      <c r="D195" s="40"/>
      <c r="F195" s="40"/>
    </row>
    <row r="196" spans="1:6" x14ac:dyDescent="0.2">
      <c r="A196" s="40"/>
      <c r="B196" s="40"/>
      <c r="C196" s="116"/>
      <c r="D196" s="40"/>
      <c r="F196" s="40"/>
    </row>
    <row r="197" spans="1:6" x14ac:dyDescent="0.2">
      <c r="A197" s="40"/>
      <c r="B197" s="40"/>
      <c r="C197" s="116"/>
      <c r="D197" s="40"/>
      <c r="F197" s="40"/>
    </row>
    <row r="198" spans="1:6" x14ac:dyDescent="0.2">
      <c r="A198" s="40"/>
      <c r="B198" s="40"/>
      <c r="C198" s="116"/>
      <c r="D198" s="40"/>
      <c r="F198" s="40"/>
    </row>
    <row r="199" spans="1:6" x14ac:dyDescent="0.2">
      <c r="A199" s="40"/>
      <c r="B199" s="40"/>
      <c r="C199" s="116"/>
      <c r="D199" s="40"/>
      <c r="F199" s="40"/>
    </row>
    <row r="200" spans="1:6" x14ac:dyDescent="0.2">
      <c r="A200" s="40"/>
      <c r="B200" s="40"/>
      <c r="C200" s="116"/>
      <c r="D200" s="40"/>
      <c r="F200" s="40"/>
    </row>
    <row r="201" spans="1:6" x14ac:dyDescent="0.2">
      <c r="A201" s="40"/>
      <c r="B201" s="40"/>
      <c r="C201" s="116"/>
      <c r="D201" s="40"/>
      <c r="F201" s="40"/>
    </row>
    <row r="202" spans="1:6" x14ac:dyDescent="0.2">
      <c r="A202" s="40"/>
      <c r="B202" s="40"/>
      <c r="C202" s="116"/>
      <c r="D202" s="40"/>
      <c r="F202" s="40"/>
    </row>
    <row r="203" spans="1:6" x14ac:dyDescent="0.2">
      <c r="A203" s="40"/>
      <c r="B203" s="40"/>
      <c r="C203" s="116"/>
      <c r="D203" s="40"/>
      <c r="F203" s="40"/>
    </row>
    <row r="204" spans="1:6" x14ac:dyDescent="0.2">
      <c r="A204" s="40"/>
      <c r="B204" s="40"/>
      <c r="C204" s="116"/>
      <c r="D204" s="40"/>
      <c r="F204" s="40"/>
    </row>
    <row r="205" spans="1:6" x14ac:dyDescent="0.2">
      <c r="A205" s="40"/>
      <c r="B205" s="40"/>
      <c r="C205" s="116"/>
      <c r="D205" s="40"/>
      <c r="F205" s="40"/>
    </row>
    <row r="206" spans="1:6" x14ac:dyDescent="0.2">
      <c r="A206" s="40"/>
      <c r="B206" s="40"/>
      <c r="C206" s="116"/>
      <c r="D206" s="40"/>
      <c r="F206" s="40"/>
    </row>
    <row r="207" spans="1:6" x14ac:dyDescent="0.2">
      <c r="A207" s="40"/>
      <c r="B207" s="40"/>
      <c r="C207" s="116"/>
      <c r="D207" s="40"/>
      <c r="F207" s="40"/>
    </row>
    <row r="208" spans="1:6" x14ac:dyDescent="0.2">
      <c r="A208" s="40"/>
      <c r="B208" s="40"/>
      <c r="C208" s="116"/>
      <c r="D208" s="40"/>
      <c r="F208" s="40"/>
    </row>
    <row r="209" spans="1:6" x14ac:dyDescent="0.2">
      <c r="A209" s="40"/>
      <c r="B209" s="40"/>
      <c r="C209" s="116"/>
      <c r="D209" s="40"/>
      <c r="F209" s="40"/>
    </row>
    <row r="210" spans="1:6" x14ac:dyDescent="0.2">
      <c r="A210" s="40"/>
      <c r="B210" s="40"/>
      <c r="C210" s="116"/>
      <c r="D210" s="40"/>
      <c r="F210" s="40"/>
    </row>
    <row r="211" spans="1:6" x14ac:dyDescent="0.2">
      <c r="A211" s="40"/>
      <c r="B211" s="40"/>
      <c r="C211" s="116"/>
      <c r="D211" s="40"/>
      <c r="F211" s="40"/>
    </row>
    <row r="212" spans="1:6" x14ac:dyDescent="0.2">
      <c r="A212" s="40"/>
      <c r="B212" s="40"/>
      <c r="C212" s="116"/>
      <c r="D212" s="40"/>
      <c r="F212" s="40"/>
    </row>
    <row r="213" spans="1:6" x14ac:dyDescent="0.2">
      <c r="A213" s="40"/>
      <c r="B213" s="40"/>
      <c r="C213" s="116"/>
      <c r="D213" s="40"/>
      <c r="F213" s="40"/>
    </row>
    <row r="214" spans="1:6" x14ac:dyDescent="0.2">
      <c r="A214" s="40"/>
      <c r="B214" s="40"/>
      <c r="C214" s="116"/>
      <c r="D214" s="40"/>
      <c r="F214" s="40"/>
    </row>
    <row r="215" spans="1:6" x14ac:dyDescent="0.2">
      <c r="A215" s="40"/>
      <c r="B215" s="40"/>
      <c r="C215" s="116"/>
      <c r="D215" s="40"/>
      <c r="F215" s="40"/>
    </row>
    <row r="216" spans="1:6" x14ac:dyDescent="0.2">
      <c r="A216" s="40"/>
      <c r="B216" s="40"/>
      <c r="C216" s="116"/>
      <c r="D216" s="40"/>
      <c r="F216" s="40"/>
    </row>
    <row r="217" spans="1:6" x14ac:dyDescent="0.2">
      <c r="A217" s="40"/>
      <c r="B217" s="40"/>
      <c r="C217" s="116"/>
      <c r="D217" s="40"/>
      <c r="F217" s="40"/>
    </row>
    <row r="218" spans="1:6" x14ac:dyDescent="0.2">
      <c r="A218" s="40"/>
      <c r="B218" s="40"/>
      <c r="C218" s="116"/>
      <c r="D218" s="40"/>
      <c r="F218" s="40"/>
    </row>
    <row r="219" spans="1:6" x14ac:dyDescent="0.2">
      <c r="A219" s="40"/>
      <c r="B219" s="40"/>
      <c r="C219" s="116"/>
      <c r="D219" s="40"/>
      <c r="F219" s="40"/>
    </row>
    <row r="220" spans="1:6" x14ac:dyDescent="0.2">
      <c r="A220" s="40"/>
      <c r="B220" s="40"/>
      <c r="C220" s="116"/>
      <c r="D220" s="40"/>
      <c r="F220" s="40"/>
    </row>
    <row r="221" spans="1:6" x14ac:dyDescent="0.2">
      <c r="A221" s="40"/>
      <c r="B221" s="40"/>
      <c r="C221" s="116"/>
      <c r="D221" s="40"/>
      <c r="F221" s="40"/>
    </row>
    <row r="222" spans="1:6" x14ac:dyDescent="0.2">
      <c r="A222" s="40"/>
      <c r="B222" s="40"/>
      <c r="C222" s="116"/>
      <c r="D222" s="40"/>
      <c r="F222" s="40"/>
    </row>
    <row r="223" spans="1:6" x14ac:dyDescent="0.2">
      <c r="A223" s="40"/>
      <c r="B223" s="40"/>
      <c r="C223" s="116"/>
      <c r="D223" s="40"/>
      <c r="F223" s="40"/>
    </row>
    <row r="224" spans="1:6" x14ac:dyDescent="0.2">
      <c r="A224" s="40"/>
      <c r="B224" s="40"/>
      <c r="C224" s="116"/>
      <c r="D224" s="40"/>
      <c r="F224" s="40"/>
    </row>
    <row r="225" spans="1:6" x14ac:dyDescent="0.2">
      <c r="A225" s="40"/>
      <c r="B225" s="40"/>
      <c r="C225" s="116"/>
      <c r="D225" s="40"/>
      <c r="F225" s="40"/>
    </row>
    <row r="226" spans="1:6" x14ac:dyDescent="0.2">
      <c r="A226" s="40"/>
      <c r="B226" s="40"/>
      <c r="C226" s="116"/>
      <c r="D226" s="40"/>
      <c r="F226" s="40"/>
    </row>
    <row r="227" spans="1:6" x14ac:dyDescent="0.2">
      <c r="A227" s="40"/>
      <c r="B227" s="40"/>
      <c r="C227" s="116"/>
      <c r="D227" s="40"/>
      <c r="F227" s="40"/>
    </row>
    <row r="228" spans="1:6" x14ac:dyDescent="0.2">
      <c r="A228" s="40"/>
      <c r="B228" s="40"/>
      <c r="C228" s="116"/>
      <c r="D228" s="40"/>
      <c r="F228" s="40"/>
    </row>
    <row r="229" spans="1:6" x14ac:dyDescent="0.2">
      <c r="A229" s="40"/>
      <c r="B229" s="40"/>
      <c r="C229" s="116"/>
      <c r="D229" s="40"/>
      <c r="F229" s="40"/>
    </row>
    <row r="230" spans="1:6" x14ac:dyDescent="0.2">
      <c r="A230" s="40"/>
      <c r="B230" s="40"/>
      <c r="C230" s="116"/>
      <c r="D230" s="40"/>
      <c r="F230" s="40"/>
    </row>
    <row r="231" spans="1:6" x14ac:dyDescent="0.2">
      <c r="A231" s="40"/>
      <c r="B231" s="40"/>
      <c r="C231" s="116"/>
      <c r="D231" s="40"/>
      <c r="F231" s="40"/>
    </row>
    <row r="232" spans="1:6" x14ac:dyDescent="0.2">
      <c r="A232" s="40"/>
      <c r="B232" s="40"/>
      <c r="C232" s="116"/>
      <c r="D232" s="40"/>
      <c r="F232" s="40"/>
    </row>
    <row r="233" spans="1:6" x14ac:dyDescent="0.2">
      <c r="A233" s="40"/>
      <c r="B233" s="40"/>
      <c r="C233" s="116"/>
      <c r="D233" s="40"/>
      <c r="F233" s="40"/>
    </row>
    <row r="234" spans="1:6" x14ac:dyDescent="0.2">
      <c r="A234" s="40"/>
      <c r="B234" s="40"/>
      <c r="C234" s="116"/>
      <c r="D234" s="40"/>
      <c r="F234" s="40"/>
    </row>
    <row r="235" spans="1:6" x14ac:dyDescent="0.2">
      <c r="A235" s="40"/>
      <c r="B235" s="40"/>
      <c r="C235" s="116"/>
      <c r="D235" s="40"/>
      <c r="F235" s="40"/>
    </row>
    <row r="236" spans="1:6" x14ac:dyDescent="0.2">
      <c r="A236" s="40"/>
      <c r="B236" s="40"/>
      <c r="C236" s="116"/>
      <c r="D236" s="40"/>
      <c r="F236" s="40"/>
    </row>
    <row r="237" spans="1:6" x14ac:dyDescent="0.2">
      <c r="A237" s="40"/>
      <c r="B237" s="40"/>
      <c r="C237" s="116"/>
      <c r="D237" s="40"/>
      <c r="F237" s="40"/>
    </row>
    <row r="238" spans="1:6" x14ac:dyDescent="0.2">
      <c r="A238" s="40"/>
      <c r="B238" s="40"/>
      <c r="C238" s="116"/>
      <c r="D238" s="40"/>
      <c r="F238" s="40"/>
    </row>
    <row r="239" spans="1:6" x14ac:dyDescent="0.2">
      <c r="A239" s="40"/>
      <c r="B239" s="40"/>
      <c r="C239" s="116"/>
      <c r="D239" s="40"/>
      <c r="F239" s="40"/>
    </row>
    <row r="240" spans="1:6" x14ac:dyDescent="0.2">
      <c r="A240" s="40"/>
      <c r="B240" s="40"/>
      <c r="C240" s="116"/>
      <c r="D240" s="40"/>
      <c r="F240" s="40"/>
    </row>
    <row r="241" spans="1:6" x14ac:dyDescent="0.2">
      <c r="A241" s="40"/>
      <c r="B241" s="40"/>
      <c r="C241" s="116"/>
      <c r="D241" s="40"/>
      <c r="F241" s="40"/>
    </row>
    <row r="242" spans="1:6" x14ac:dyDescent="0.2">
      <c r="A242" s="40"/>
      <c r="B242" s="40"/>
      <c r="C242" s="116"/>
      <c r="D242" s="40"/>
      <c r="F242" s="40"/>
    </row>
    <row r="243" spans="1:6" x14ac:dyDescent="0.2">
      <c r="A243" s="40"/>
      <c r="B243" s="40"/>
      <c r="C243" s="116"/>
      <c r="D243" s="40"/>
      <c r="F243" s="40"/>
    </row>
    <row r="244" spans="1:6" x14ac:dyDescent="0.2">
      <c r="A244" s="40"/>
      <c r="B244" s="40"/>
      <c r="C244" s="116"/>
      <c r="D244" s="40"/>
      <c r="F244" s="40"/>
    </row>
    <row r="245" spans="1:6" x14ac:dyDescent="0.2">
      <c r="A245" s="40"/>
      <c r="B245" s="40"/>
      <c r="C245" s="116"/>
      <c r="D245" s="40"/>
      <c r="F245" s="40"/>
    </row>
    <row r="246" spans="1:6" x14ac:dyDescent="0.2">
      <c r="A246" s="40"/>
      <c r="B246" s="40"/>
      <c r="C246" s="116"/>
      <c r="D246" s="40"/>
      <c r="F246" s="40"/>
    </row>
    <row r="247" spans="1:6" x14ac:dyDescent="0.2">
      <c r="A247" s="40"/>
      <c r="B247" s="40"/>
      <c r="C247" s="116"/>
      <c r="D247" s="40"/>
      <c r="F247" s="40"/>
    </row>
    <row r="248" spans="1:6" x14ac:dyDescent="0.2">
      <c r="A248" s="40"/>
      <c r="B248" s="40"/>
      <c r="C248" s="116"/>
      <c r="D248" s="40"/>
      <c r="F248" s="40"/>
    </row>
    <row r="249" spans="1:6" x14ac:dyDescent="0.2">
      <c r="A249" s="40"/>
      <c r="B249" s="40"/>
      <c r="C249" s="116"/>
      <c r="D249" s="40"/>
      <c r="F249" s="40"/>
    </row>
    <row r="250" spans="1:6" x14ac:dyDescent="0.2">
      <c r="A250" s="40"/>
      <c r="B250" s="40"/>
      <c r="C250" s="116"/>
      <c r="D250" s="40"/>
      <c r="F250" s="40"/>
    </row>
    <row r="251" spans="1:6" x14ac:dyDescent="0.2">
      <c r="A251" s="40"/>
      <c r="B251" s="40"/>
      <c r="C251" s="116"/>
      <c r="D251" s="40"/>
      <c r="F251" s="40"/>
    </row>
    <row r="252" spans="1:6" x14ac:dyDescent="0.2">
      <c r="A252" s="40"/>
      <c r="B252" s="40"/>
      <c r="C252" s="116"/>
      <c r="D252" s="40"/>
      <c r="F252" s="40"/>
    </row>
    <row r="253" spans="1:6" x14ac:dyDescent="0.2">
      <c r="A253" s="40"/>
      <c r="B253" s="40"/>
      <c r="C253" s="116"/>
      <c r="D253" s="40"/>
      <c r="F253" s="40"/>
    </row>
    <row r="254" spans="1:6" x14ac:dyDescent="0.2">
      <c r="A254" s="40"/>
      <c r="B254" s="40"/>
      <c r="C254" s="116"/>
      <c r="D254" s="40"/>
      <c r="F254" s="40"/>
    </row>
    <row r="255" spans="1:6" x14ac:dyDescent="0.2">
      <c r="A255" s="40"/>
      <c r="B255" s="40"/>
      <c r="C255" s="116"/>
      <c r="D255" s="40"/>
      <c r="F255" s="40"/>
    </row>
    <row r="256" spans="1:6" x14ac:dyDescent="0.2">
      <c r="A256" s="40"/>
      <c r="B256" s="40"/>
      <c r="C256" s="116"/>
      <c r="D256" s="40"/>
      <c r="F256" s="40"/>
    </row>
    <row r="257" spans="1:6" x14ac:dyDescent="0.2">
      <c r="A257" s="40"/>
      <c r="B257" s="40"/>
      <c r="C257" s="116"/>
      <c r="D257" s="40"/>
      <c r="F257" s="40"/>
    </row>
    <row r="258" spans="1:6" x14ac:dyDescent="0.2">
      <c r="A258" s="40"/>
      <c r="B258" s="40"/>
      <c r="C258" s="116"/>
      <c r="D258" s="40"/>
      <c r="F258" s="40"/>
    </row>
    <row r="259" spans="1:6" x14ac:dyDescent="0.2">
      <c r="A259" s="40"/>
      <c r="B259" s="40"/>
      <c r="C259" s="116"/>
      <c r="D259" s="40"/>
      <c r="F259" s="40"/>
    </row>
    <row r="260" spans="1:6" x14ac:dyDescent="0.2">
      <c r="A260" s="40"/>
      <c r="B260" s="40"/>
      <c r="C260" s="116"/>
      <c r="D260" s="40"/>
      <c r="F260" s="40"/>
    </row>
    <row r="261" spans="1:6" x14ac:dyDescent="0.2">
      <c r="A261" s="40"/>
      <c r="B261" s="40"/>
      <c r="C261" s="116"/>
      <c r="D261" s="40"/>
      <c r="F261" s="40"/>
    </row>
    <row r="262" spans="1:6" x14ac:dyDescent="0.2">
      <c r="A262" s="40"/>
      <c r="B262" s="40"/>
      <c r="C262" s="116"/>
      <c r="D262" s="40"/>
      <c r="F262" s="40"/>
    </row>
    <row r="263" spans="1:6" x14ac:dyDescent="0.2">
      <c r="A263" s="40"/>
      <c r="B263" s="40"/>
      <c r="C263" s="116"/>
      <c r="D263" s="40"/>
      <c r="F263" s="40"/>
    </row>
    <row r="264" spans="1:6" x14ac:dyDescent="0.2">
      <c r="A264" s="40"/>
      <c r="B264" s="40"/>
      <c r="C264" s="116"/>
      <c r="D264" s="40"/>
      <c r="F264" s="40"/>
    </row>
    <row r="265" spans="1:6" x14ac:dyDescent="0.2">
      <c r="A265" s="40"/>
      <c r="B265" s="40"/>
      <c r="C265" s="116"/>
      <c r="D265" s="40"/>
      <c r="F265" s="40"/>
    </row>
    <row r="266" spans="1:6" x14ac:dyDescent="0.2">
      <c r="A266" s="40"/>
      <c r="B266" s="40"/>
      <c r="C266" s="116"/>
      <c r="D266" s="40"/>
      <c r="F266" s="40"/>
    </row>
    <row r="267" spans="1:6" x14ac:dyDescent="0.2">
      <c r="A267" s="40"/>
      <c r="B267" s="40"/>
      <c r="C267" s="116"/>
      <c r="D267" s="40"/>
      <c r="F267" s="40"/>
    </row>
    <row r="268" spans="1:6" x14ac:dyDescent="0.2">
      <c r="A268" s="40"/>
      <c r="B268" s="40"/>
      <c r="C268" s="116"/>
      <c r="D268" s="40"/>
      <c r="F268" s="40"/>
    </row>
    <row r="269" spans="1:6" x14ac:dyDescent="0.2">
      <c r="A269" s="40"/>
      <c r="B269" s="40"/>
      <c r="C269" s="116"/>
      <c r="D269" s="40"/>
      <c r="F269" s="40"/>
    </row>
    <row r="270" spans="1:6" x14ac:dyDescent="0.2">
      <c r="A270" s="40"/>
      <c r="B270" s="40"/>
      <c r="C270" s="116"/>
      <c r="D270" s="40"/>
      <c r="F270" s="40"/>
    </row>
    <row r="271" spans="1:6" x14ac:dyDescent="0.2">
      <c r="A271" s="40"/>
      <c r="B271" s="40"/>
      <c r="C271" s="116"/>
      <c r="D271" s="40"/>
      <c r="F271" s="40"/>
    </row>
    <row r="272" spans="1:6" x14ac:dyDescent="0.2">
      <c r="A272" s="40"/>
      <c r="B272" s="40"/>
      <c r="C272" s="116"/>
      <c r="D272" s="40"/>
      <c r="F272" s="40"/>
    </row>
    <row r="273" spans="1:6" x14ac:dyDescent="0.2">
      <c r="A273" s="40"/>
      <c r="B273" s="40"/>
      <c r="C273" s="116"/>
      <c r="D273" s="40"/>
      <c r="F273" s="40"/>
    </row>
    <row r="274" spans="1:6" x14ac:dyDescent="0.2">
      <c r="A274" s="40"/>
      <c r="B274" s="40"/>
      <c r="C274" s="116"/>
      <c r="D274" s="40"/>
      <c r="F274" s="40"/>
    </row>
    <row r="275" spans="1:6" x14ac:dyDescent="0.2">
      <c r="A275" s="40"/>
      <c r="B275" s="40"/>
      <c r="C275" s="116"/>
      <c r="D275" s="40"/>
      <c r="F275" s="40"/>
    </row>
    <row r="276" spans="1:6" x14ac:dyDescent="0.2">
      <c r="A276" s="40"/>
      <c r="B276" s="40"/>
      <c r="C276" s="116"/>
      <c r="D276" s="40"/>
      <c r="F276" s="40"/>
    </row>
    <row r="277" spans="1:6" x14ac:dyDescent="0.2">
      <c r="A277" s="40"/>
      <c r="B277" s="40"/>
      <c r="C277" s="116"/>
      <c r="D277" s="40"/>
      <c r="F277" s="40"/>
    </row>
    <row r="278" spans="1:6" x14ac:dyDescent="0.2">
      <c r="A278" s="40"/>
      <c r="B278" s="40"/>
      <c r="C278" s="116"/>
      <c r="D278" s="40"/>
      <c r="F278" s="40"/>
    </row>
    <row r="279" spans="1:6" x14ac:dyDescent="0.2">
      <c r="A279" s="40"/>
      <c r="B279" s="40"/>
      <c r="C279" s="116"/>
      <c r="D279" s="40"/>
      <c r="F279" s="40"/>
    </row>
    <row r="280" spans="1:6" x14ac:dyDescent="0.2">
      <c r="A280" s="40"/>
      <c r="B280" s="40"/>
      <c r="C280" s="116"/>
      <c r="D280" s="40"/>
      <c r="F280" s="40"/>
    </row>
    <row r="281" spans="1:6" x14ac:dyDescent="0.2">
      <c r="A281" s="40"/>
      <c r="B281" s="40"/>
      <c r="C281" s="116"/>
      <c r="D281" s="40"/>
      <c r="F281" s="40"/>
    </row>
    <row r="282" spans="1:6" x14ac:dyDescent="0.2">
      <c r="A282" s="40"/>
      <c r="B282" s="40"/>
      <c r="C282" s="116"/>
      <c r="D282" s="40"/>
      <c r="F282" s="40"/>
    </row>
    <row r="283" spans="1:6" x14ac:dyDescent="0.2">
      <c r="A283" s="40"/>
      <c r="B283" s="40"/>
      <c r="C283" s="116"/>
      <c r="D283" s="40"/>
      <c r="F283" s="40"/>
    </row>
    <row r="284" spans="1:6" x14ac:dyDescent="0.2">
      <c r="A284" s="40"/>
      <c r="B284" s="40"/>
      <c r="C284" s="116"/>
      <c r="D284" s="40"/>
      <c r="F284" s="40"/>
    </row>
    <row r="285" spans="1:6" x14ac:dyDescent="0.2">
      <c r="A285" s="40"/>
      <c r="B285" s="40"/>
      <c r="C285" s="116"/>
      <c r="D285" s="40"/>
      <c r="F285" s="40"/>
    </row>
    <row r="286" spans="1:6" x14ac:dyDescent="0.2">
      <c r="A286" s="40"/>
      <c r="B286" s="40"/>
      <c r="C286" s="116"/>
      <c r="D286" s="40"/>
      <c r="F286" s="40"/>
    </row>
    <row r="287" spans="1:6" x14ac:dyDescent="0.2">
      <c r="A287" s="40"/>
      <c r="B287" s="40"/>
      <c r="C287" s="116"/>
      <c r="D287" s="40"/>
      <c r="F287" s="40"/>
    </row>
    <row r="288" spans="1:6" x14ac:dyDescent="0.2">
      <c r="A288" s="40"/>
      <c r="B288" s="40"/>
      <c r="C288" s="116"/>
      <c r="D288" s="40"/>
      <c r="F288" s="40"/>
    </row>
    <row r="289" spans="1:6" x14ac:dyDescent="0.2">
      <c r="A289" s="40"/>
      <c r="B289" s="40"/>
      <c r="C289" s="116"/>
      <c r="D289" s="40"/>
      <c r="F289" s="40"/>
    </row>
    <row r="290" spans="1:6" x14ac:dyDescent="0.2">
      <c r="A290" s="40"/>
      <c r="B290" s="40"/>
      <c r="C290" s="116"/>
      <c r="D290" s="40"/>
      <c r="F290" s="40"/>
    </row>
    <row r="291" spans="1:6" x14ac:dyDescent="0.2">
      <c r="A291" s="40"/>
      <c r="B291" s="40"/>
      <c r="C291" s="116"/>
      <c r="D291" s="40"/>
      <c r="F291" s="40"/>
    </row>
    <row r="292" spans="1:6" x14ac:dyDescent="0.2">
      <c r="A292" s="40"/>
      <c r="B292" s="40"/>
      <c r="C292" s="116"/>
      <c r="D292" s="40"/>
      <c r="F292" s="40"/>
    </row>
    <row r="293" spans="1:6" x14ac:dyDescent="0.2">
      <c r="A293" s="40"/>
      <c r="B293" s="40"/>
      <c r="C293" s="116"/>
      <c r="D293" s="40"/>
      <c r="F293" s="40"/>
    </row>
    <row r="294" spans="1:6" x14ac:dyDescent="0.2">
      <c r="A294" s="40"/>
      <c r="B294" s="40"/>
      <c r="C294" s="116"/>
      <c r="D294" s="40"/>
      <c r="F294" s="40"/>
    </row>
    <row r="295" spans="1:6" x14ac:dyDescent="0.2">
      <c r="A295" s="40"/>
      <c r="B295" s="40"/>
      <c r="C295" s="116"/>
      <c r="D295" s="40"/>
      <c r="F295" s="40"/>
    </row>
    <row r="296" spans="1:6" x14ac:dyDescent="0.2">
      <c r="A296" s="40"/>
      <c r="B296" s="40"/>
      <c r="C296" s="116"/>
      <c r="D296" s="40"/>
      <c r="F296" s="40"/>
    </row>
    <row r="297" spans="1:6" x14ac:dyDescent="0.2">
      <c r="A297" s="40"/>
      <c r="B297" s="40"/>
      <c r="C297" s="116"/>
      <c r="D297" s="40"/>
      <c r="F297" s="40"/>
    </row>
    <row r="298" spans="1:6" x14ac:dyDescent="0.2">
      <c r="A298" s="40"/>
      <c r="B298" s="40"/>
      <c r="C298" s="116"/>
      <c r="D298" s="40"/>
      <c r="F298" s="40"/>
    </row>
    <row r="299" spans="1:6" x14ac:dyDescent="0.2">
      <c r="A299" s="40"/>
      <c r="B299" s="40"/>
      <c r="C299" s="116"/>
      <c r="D299" s="40"/>
      <c r="F299" s="40"/>
    </row>
    <row r="300" spans="1:6" x14ac:dyDescent="0.2">
      <c r="A300" s="40"/>
      <c r="B300" s="40"/>
      <c r="C300" s="116"/>
      <c r="D300" s="40"/>
      <c r="F300" s="40"/>
    </row>
    <row r="301" spans="1:6" x14ac:dyDescent="0.2">
      <c r="A301" s="40"/>
      <c r="B301" s="40"/>
      <c r="C301" s="116"/>
      <c r="D301" s="40"/>
      <c r="F301" s="40"/>
    </row>
    <row r="302" spans="1:6" x14ac:dyDescent="0.2">
      <c r="A302" s="40"/>
      <c r="B302" s="40"/>
      <c r="C302" s="116"/>
      <c r="D302" s="40"/>
      <c r="F302" s="40"/>
    </row>
    <row r="303" spans="1:6" x14ac:dyDescent="0.2">
      <c r="A303" s="40"/>
      <c r="B303" s="40"/>
      <c r="C303" s="116"/>
      <c r="D303" s="40"/>
      <c r="F303" s="40"/>
    </row>
    <row r="304" spans="1:6" x14ac:dyDescent="0.2">
      <c r="A304" s="40"/>
      <c r="B304" s="40"/>
      <c r="C304" s="116"/>
      <c r="D304" s="40"/>
      <c r="F304" s="40"/>
    </row>
    <row r="305" spans="1:6" x14ac:dyDescent="0.2">
      <c r="A305" s="40"/>
      <c r="B305" s="40"/>
      <c r="C305" s="116"/>
      <c r="D305" s="40"/>
      <c r="F305" s="40"/>
    </row>
    <row r="306" spans="1:6" x14ac:dyDescent="0.2">
      <c r="A306" s="40"/>
      <c r="B306" s="40"/>
      <c r="C306" s="116"/>
      <c r="D306" s="40"/>
      <c r="F306" s="40"/>
    </row>
    <row r="307" spans="1:6" x14ac:dyDescent="0.2">
      <c r="A307" s="40"/>
      <c r="B307" s="40"/>
      <c r="C307" s="116"/>
      <c r="D307" s="40"/>
      <c r="F307" s="40"/>
    </row>
    <row r="308" spans="1:6" x14ac:dyDescent="0.2">
      <c r="A308" s="40"/>
      <c r="B308" s="40"/>
      <c r="C308" s="116"/>
      <c r="D308" s="40"/>
      <c r="F308" s="40"/>
    </row>
    <row r="309" spans="1:6" x14ac:dyDescent="0.2">
      <c r="A309" s="40"/>
      <c r="B309" s="40"/>
      <c r="C309" s="116"/>
      <c r="D309" s="40"/>
      <c r="F309" s="40"/>
    </row>
    <row r="310" spans="1:6" x14ac:dyDescent="0.2">
      <c r="A310" s="40"/>
      <c r="B310" s="40"/>
      <c r="C310" s="116"/>
      <c r="D310" s="40"/>
      <c r="F310" s="40"/>
    </row>
    <row r="311" spans="1:6" x14ac:dyDescent="0.2">
      <c r="A311" s="40"/>
      <c r="B311" s="40"/>
      <c r="C311" s="116"/>
      <c r="D311" s="40"/>
      <c r="F311" s="40"/>
    </row>
    <row r="312" spans="1:6" x14ac:dyDescent="0.2">
      <c r="A312" s="40"/>
      <c r="B312" s="40"/>
      <c r="C312" s="116"/>
      <c r="D312" s="40"/>
      <c r="F312" s="40"/>
    </row>
    <row r="313" spans="1:6" x14ac:dyDescent="0.2">
      <c r="A313" s="40"/>
      <c r="B313" s="40"/>
      <c r="C313" s="116"/>
      <c r="D313" s="40"/>
      <c r="F313" s="40"/>
    </row>
    <row r="314" spans="1:6" x14ac:dyDescent="0.2">
      <c r="A314" s="40"/>
      <c r="B314" s="40"/>
      <c r="C314" s="116"/>
      <c r="D314" s="40"/>
      <c r="F314" s="40"/>
    </row>
    <row r="315" spans="1:6" x14ac:dyDescent="0.2">
      <c r="A315" s="40"/>
      <c r="B315" s="40"/>
      <c r="C315" s="116"/>
      <c r="D315" s="40"/>
      <c r="F315" s="40"/>
    </row>
    <row r="316" spans="1:6" x14ac:dyDescent="0.2">
      <c r="A316" s="40"/>
      <c r="B316" s="40"/>
      <c r="C316" s="116"/>
      <c r="D316" s="40"/>
      <c r="F316" s="40"/>
    </row>
    <row r="317" spans="1:6" x14ac:dyDescent="0.2">
      <c r="A317" s="40"/>
      <c r="B317" s="40"/>
      <c r="C317" s="116"/>
      <c r="D317" s="40"/>
      <c r="F317" s="40"/>
    </row>
    <row r="318" spans="1:6" x14ac:dyDescent="0.2">
      <c r="A318" s="40"/>
      <c r="B318" s="40"/>
      <c r="C318" s="116"/>
      <c r="D318" s="40"/>
      <c r="F318" s="40"/>
    </row>
    <row r="319" spans="1:6" x14ac:dyDescent="0.2">
      <c r="A319" s="40"/>
      <c r="B319" s="40"/>
      <c r="C319" s="116"/>
      <c r="D319" s="40"/>
      <c r="F319" s="40"/>
    </row>
    <row r="320" spans="1:6" x14ac:dyDescent="0.2">
      <c r="A320" s="40"/>
      <c r="B320" s="40"/>
      <c r="C320" s="116"/>
      <c r="D320" s="40"/>
      <c r="F320" s="40"/>
    </row>
    <row r="321" spans="1:6" x14ac:dyDescent="0.2">
      <c r="A321" s="40"/>
      <c r="B321" s="40"/>
      <c r="C321" s="116"/>
      <c r="D321" s="40"/>
      <c r="F321" s="40"/>
    </row>
    <row r="322" spans="1:6" x14ac:dyDescent="0.2">
      <c r="A322" s="40"/>
      <c r="B322" s="40"/>
      <c r="C322" s="116"/>
      <c r="D322" s="40"/>
      <c r="F322" s="40"/>
    </row>
    <row r="323" spans="1:6" x14ac:dyDescent="0.2">
      <c r="A323" s="40"/>
      <c r="B323" s="40"/>
      <c r="C323" s="116"/>
      <c r="D323" s="40"/>
      <c r="F323" s="40"/>
    </row>
    <row r="324" spans="1:6" x14ac:dyDescent="0.2">
      <c r="A324" s="40"/>
      <c r="B324" s="40"/>
      <c r="C324" s="116"/>
      <c r="D324" s="40"/>
      <c r="F324" s="40"/>
    </row>
    <row r="325" spans="1:6" x14ac:dyDescent="0.2">
      <c r="A325" s="40"/>
      <c r="B325" s="40"/>
      <c r="C325" s="116"/>
      <c r="D325" s="40"/>
      <c r="F325" s="40"/>
    </row>
    <row r="326" spans="1:6" x14ac:dyDescent="0.2">
      <c r="A326" s="40"/>
      <c r="B326" s="40"/>
      <c r="C326" s="116"/>
      <c r="D326" s="40"/>
      <c r="F326" s="40"/>
    </row>
    <row r="327" spans="1:6" x14ac:dyDescent="0.2">
      <c r="A327" s="40"/>
      <c r="B327" s="40"/>
      <c r="C327" s="116"/>
      <c r="D327" s="40"/>
      <c r="F327" s="40"/>
    </row>
    <row r="328" spans="1:6" x14ac:dyDescent="0.2">
      <c r="A328" s="40"/>
      <c r="B328" s="40"/>
      <c r="C328" s="116"/>
      <c r="D328" s="40"/>
      <c r="F328" s="40"/>
    </row>
    <row r="329" spans="1:6" x14ac:dyDescent="0.2">
      <c r="A329" s="40"/>
      <c r="B329" s="40"/>
      <c r="C329" s="116"/>
      <c r="D329" s="40"/>
      <c r="F329" s="40"/>
    </row>
    <row r="330" spans="1:6" x14ac:dyDescent="0.2">
      <c r="A330" s="40"/>
      <c r="B330" s="40"/>
      <c r="C330" s="116"/>
      <c r="D330" s="40"/>
      <c r="F330" s="40"/>
    </row>
    <row r="331" spans="1:6" x14ac:dyDescent="0.2">
      <c r="A331" s="40"/>
      <c r="B331" s="40"/>
      <c r="C331" s="116"/>
      <c r="D331" s="40"/>
      <c r="F331" s="40"/>
    </row>
    <row r="332" spans="1:6" x14ac:dyDescent="0.2">
      <c r="A332" s="40"/>
      <c r="B332" s="40"/>
      <c r="C332" s="116"/>
      <c r="D332" s="40"/>
      <c r="F332" s="40"/>
    </row>
    <row r="333" spans="1:6" x14ac:dyDescent="0.2">
      <c r="A333" s="40"/>
      <c r="B333" s="40"/>
      <c r="C333" s="116"/>
      <c r="D333" s="40"/>
      <c r="F333" s="40"/>
    </row>
    <row r="334" spans="1:6" x14ac:dyDescent="0.2">
      <c r="A334" s="40"/>
      <c r="B334" s="40"/>
      <c r="C334" s="116"/>
      <c r="D334" s="40"/>
      <c r="F334" s="40"/>
    </row>
    <row r="335" spans="1:6" x14ac:dyDescent="0.2">
      <c r="A335" s="40"/>
      <c r="B335" s="40"/>
      <c r="C335" s="116"/>
      <c r="D335" s="40"/>
      <c r="F335" s="40"/>
    </row>
    <row r="336" spans="1:6" x14ac:dyDescent="0.2">
      <c r="A336" s="40"/>
      <c r="B336" s="40"/>
      <c r="C336" s="116"/>
      <c r="D336" s="40"/>
      <c r="F336" s="40"/>
    </row>
    <row r="337" spans="1:6" x14ac:dyDescent="0.2">
      <c r="A337" s="40"/>
      <c r="B337" s="40"/>
      <c r="C337" s="116"/>
      <c r="D337" s="40"/>
      <c r="F337" s="40"/>
    </row>
    <row r="338" spans="1:6" x14ac:dyDescent="0.2">
      <c r="A338" s="40"/>
      <c r="B338" s="40"/>
      <c r="C338" s="116"/>
      <c r="D338" s="40"/>
      <c r="F338" s="40"/>
    </row>
    <row r="339" spans="1:6" x14ac:dyDescent="0.2">
      <c r="A339" s="40"/>
      <c r="B339" s="40"/>
      <c r="C339" s="116"/>
      <c r="D339" s="40"/>
      <c r="F339" s="40"/>
    </row>
    <row r="340" spans="1:6" x14ac:dyDescent="0.2">
      <c r="A340" s="40"/>
      <c r="B340" s="40"/>
      <c r="C340" s="116"/>
      <c r="D340" s="40"/>
      <c r="F340" s="40"/>
    </row>
    <row r="341" spans="1:6" x14ac:dyDescent="0.2">
      <c r="A341" s="40"/>
      <c r="B341" s="40"/>
      <c r="C341" s="116"/>
      <c r="D341" s="40"/>
      <c r="F341" s="40"/>
    </row>
    <row r="342" spans="1:6" x14ac:dyDescent="0.2">
      <c r="A342" s="40"/>
      <c r="B342" s="40"/>
      <c r="C342" s="116"/>
      <c r="D342" s="40"/>
      <c r="F342" s="40"/>
    </row>
    <row r="343" spans="1:6" x14ac:dyDescent="0.2">
      <c r="A343" s="40"/>
      <c r="B343" s="40"/>
      <c r="C343" s="116"/>
      <c r="D343" s="40"/>
      <c r="F343" s="40"/>
    </row>
    <row r="344" spans="1:6" x14ac:dyDescent="0.2">
      <c r="A344" s="40"/>
      <c r="B344" s="40"/>
      <c r="C344" s="116"/>
      <c r="D344" s="40"/>
      <c r="F344" s="40"/>
    </row>
    <row r="345" spans="1:6" x14ac:dyDescent="0.2">
      <c r="A345" s="40"/>
      <c r="B345" s="40"/>
      <c r="C345" s="116"/>
      <c r="D345" s="40"/>
      <c r="F345" s="40"/>
    </row>
    <row r="346" spans="1:6" x14ac:dyDescent="0.2">
      <c r="A346" s="40"/>
      <c r="B346" s="40"/>
      <c r="C346" s="116"/>
      <c r="D346" s="40"/>
      <c r="F346" s="40"/>
    </row>
    <row r="347" spans="1:6" x14ac:dyDescent="0.2">
      <c r="A347" s="40"/>
      <c r="B347" s="40"/>
      <c r="C347" s="116"/>
      <c r="D347" s="40"/>
      <c r="F347" s="40"/>
    </row>
    <row r="348" spans="1:6" x14ac:dyDescent="0.2">
      <c r="A348" s="40"/>
      <c r="B348" s="40"/>
      <c r="C348" s="116"/>
      <c r="D348" s="40"/>
      <c r="F348" s="40"/>
    </row>
    <row r="349" spans="1:6" x14ac:dyDescent="0.2">
      <c r="A349" s="40"/>
      <c r="B349" s="40"/>
      <c r="C349" s="116"/>
      <c r="D349" s="40"/>
      <c r="F349" s="40"/>
    </row>
    <row r="350" spans="1:6" x14ac:dyDescent="0.2">
      <c r="A350" s="40"/>
      <c r="B350" s="40"/>
      <c r="C350" s="116"/>
      <c r="D350" s="40"/>
      <c r="F350" s="40"/>
    </row>
    <row r="351" spans="1:6" x14ac:dyDescent="0.2">
      <c r="A351" s="40"/>
      <c r="B351" s="40"/>
      <c r="C351" s="116"/>
      <c r="D351" s="40"/>
      <c r="F351" s="40"/>
    </row>
    <row r="352" spans="1:6" x14ac:dyDescent="0.2">
      <c r="A352" s="40"/>
      <c r="B352" s="40"/>
      <c r="C352" s="116"/>
      <c r="D352" s="40"/>
      <c r="F352" s="40"/>
    </row>
    <row r="353" spans="1:6" x14ac:dyDescent="0.2">
      <c r="A353" s="40"/>
      <c r="B353" s="40"/>
      <c r="C353" s="116"/>
      <c r="D353" s="40"/>
      <c r="F353" s="40"/>
    </row>
    <row r="354" spans="1:6" x14ac:dyDescent="0.2">
      <c r="A354" s="40"/>
      <c r="B354" s="40"/>
      <c r="C354" s="116"/>
      <c r="D354" s="40"/>
      <c r="F354" s="40"/>
    </row>
    <row r="355" spans="1:6" x14ac:dyDescent="0.2">
      <c r="A355" s="40"/>
      <c r="B355" s="40"/>
      <c r="C355" s="116"/>
      <c r="D355" s="40"/>
      <c r="F355" s="40"/>
    </row>
    <row r="356" spans="1:6" x14ac:dyDescent="0.2">
      <c r="A356" s="40"/>
      <c r="B356" s="40"/>
      <c r="C356" s="116"/>
      <c r="D356" s="40"/>
      <c r="F356" s="40"/>
    </row>
    <row r="357" spans="1:6" x14ac:dyDescent="0.2">
      <c r="A357" s="40"/>
      <c r="B357" s="40"/>
      <c r="C357" s="116"/>
      <c r="D357" s="40"/>
      <c r="F357" s="40"/>
    </row>
    <row r="358" spans="1:6" x14ac:dyDescent="0.2">
      <c r="A358" s="40"/>
      <c r="B358" s="40"/>
      <c r="C358" s="116"/>
      <c r="D358" s="40"/>
      <c r="F358" s="40"/>
    </row>
    <row r="359" spans="1:6" x14ac:dyDescent="0.2">
      <c r="A359" s="40"/>
      <c r="B359" s="40"/>
      <c r="C359" s="116"/>
      <c r="D359" s="40"/>
      <c r="F359" s="40"/>
    </row>
    <row r="360" spans="1:6" x14ac:dyDescent="0.2">
      <c r="A360" s="40"/>
      <c r="B360" s="40"/>
      <c r="C360" s="116"/>
      <c r="D360" s="40"/>
      <c r="F360" s="40"/>
    </row>
    <row r="361" spans="1:6" x14ac:dyDescent="0.2">
      <c r="A361" s="40"/>
      <c r="B361" s="40"/>
      <c r="C361" s="116"/>
      <c r="D361" s="40"/>
      <c r="F361" s="40"/>
    </row>
    <row r="362" spans="1:6" x14ac:dyDescent="0.2">
      <c r="A362" s="40"/>
      <c r="B362" s="40"/>
      <c r="C362" s="116"/>
      <c r="D362" s="40"/>
      <c r="F362" s="40"/>
    </row>
    <row r="363" spans="1:6" x14ac:dyDescent="0.2">
      <c r="A363" s="40"/>
      <c r="B363" s="40"/>
      <c r="C363" s="116"/>
      <c r="D363" s="40"/>
      <c r="F363" s="40"/>
    </row>
    <row r="364" spans="1:6" x14ac:dyDescent="0.2">
      <c r="A364" s="40"/>
      <c r="B364" s="40"/>
      <c r="C364" s="116"/>
      <c r="D364" s="40"/>
      <c r="F364" s="40"/>
    </row>
    <row r="365" spans="1:6" x14ac:dyDescent="0.2">
      <c r="A365" s="40"/>
      <c r="B365" s="40"/>
      <c r="C365" s="116"/>
      <c r="D365" s="40"/>
      <c r="F365" s="40"/>
    </row>
    <row r="366" spans="1:6" x14ac:dyDescent="0.2">
      <c r="A366" s="40"/>
      <c r="B366" s="40"/>
      <c r="C366" s="116"/>
      <c r="D366" s="40"/>
      <c r="F366" s="40"/>
    </row>
    <row r="367" spans="1:6" x14ac:dyDescent="0.2">
      <c r="A367" s="40"/>
      <c r="B367" s="40"/>
      <c r="C367" s="116"/>
      <c r="D367" s="40"/>
      <c r="F367" s="40"/>
    </row>
    <row r="368" spans="1:6" x14ac:dyDescent="0.2">
      <c r="A368" s="40"/>
      <c r="B368" s="40"/>
      <c r="C368" s="116"/>
      <c r="D368" s="40"/>
      <c r="F368" s="40"/>
    </row>
    <row r="369" spans="1:6" x14ac:dyDescent="0.2">
      <c r="A369" s="40"/>
      <c r="B369" s="40"/>
      <c r="C369" s="116"/>
      <c r="D369" s="40"/>
      <c r="F369" s="40"/>
    </row>
    <row r="370" spans="1:6" x14ac:dyDescent="0.2">
      <c r="A370" s="40"/>
      <c r="B370" s="40"/>
      <c r="C370" s="116"/>
      <c r="D370" s="40"/>
      <c r="F370" s="40"/>
    </row>
    <row r="371" spans="1:6" x14ac:dyDescent="0.2">
      <c r="A371" s="40"/>
      <c r="B371" s="40"/>
      <c r="C371" s="116"/>
      <c r="D371" s="40"/>
      <c r="F371" s="40"/>
    </row>
    <row r="372" spans="1:6" x14ac:dyDescent="0.2">
      <c r="A372" s="40"/>
      <c r="B372" s="40"/>
      <c r="C372" s="116"/>
      <c r="D372" s="40"/>
      <c r="F372" s="40"/>
    </row>
    <row r="373" spans="1:6" x14ac:dyDescent="0.2">
      <c r="A373" s="40"/>
      <c r="B373" s="40"/>
      <c r="C373" s="116"/>
      <c r="D373" s="40"/>
      <c r="F373" s="40"/>
    </row>
    <row r="374" spans="1:6" x14ac:dyDescent="0.2">
      <c r="A374" s="40"/>
      <c r="B374" s="40"/>
      <c r="C374" s="116"/>
      <c r="D374" s="40"/>
      <c r="F374" s="40"/>
    </row>
    <row r="375" spans="1:6" x14ac:dyDescent="0.2">
      <c r="A375" s="40"/>
      <c r="B375" s="40"/>
      <c r="C375" s="116"/>
      <c r="D375" s="40"/>
      <c r="F375" s="40"/>
    </row>
    <row r="376" spans="1:6" x14ac:dyDescent="0.2">
      <c r="A376" s="40"/>
      <c r="B376" s="40"/>
      <c r="C376" s="116"/>
      <c r="D376" s="40"/>
      <c r="F376" s="40"/>
    </row>
    <row r="377" spans="1:6" x14ac:dyDescent="0.2">
      <c r="A377" s="40"/>
      <c r="B377" s="40"/>
      <c r="C377" s="116"/>
      <c r="D377" s="40"/>
      <c r="F377" s="40"/>
    </row>
    <row r="378" spans="1:6" x14ac:dyDescent="0.2">
      <c r="A378" s="40"/>
      <c r="B378" s="40"/>
      <c r="C378" s="116"/>
      <c r="D378" s="40"/>
      <c r="F378" s="40"/>
    </row>
    <row r="379" spans="1:6" x14ac:dyDescent="0.2">
      <c r="A379" s="40"/>
      <c r="B379" s="40"/>
      <c r="C379" s="116"/>
      <c r="D379" s="40"/>
      <c r="F379" s="40"/>
    </row>
    <row r="380" spans="1:6" x14ac:dyDescent="0.2">
      <c r="A380" s="40"/>
      <c r="B380" s="40"/>
      <c r="C380" s="116"/>
      <c r="D380" s="40"/>
      <c r="F380" s="40"/>
    </row>
    <row r="381" spans="1:6" x14ac:dyDescent="0.2">
      <c r="A381" s="40"/>
      <c r="B381" s="40"/>
      <c r="C381" s="116"/>
      <c r="D381" s="40"/>
      <c r="F381" s="40"/>
    </row>
    <row r="382" spans="1:6" x14ac:dyDescent="0.2">
      <c r="A382" s="40"/>
      <c r="B382" s="40"/>
      <c r="C382" s="116"/>
      <c r="D382" s="40"/>
      <c r="F382" s="40"/>
    </row>
    <row r="383" spans="1:6" x14ac:dyDescent="0.2">
      <c r="A383" s="40"/>
      <c r="B383" s="40"/>
      <c r="C383" s="116"/>
      <c r="D383" s="40"/>
      <c r="F383" s="40"/>
    </row>
    <row r="384" spans="1:6" x14ac:dyDescent="0.2">
      <c r="A384" s="40"/>
      <c r="B384" s="40"/>
      <c r="C384" s="116"/>
      <c r="D384" s="40"/>
      <c r="F384" s="40"/>
    </row>
    <row r="385" spans="1:6" x14ac:dyDescent="0.2">
      <c r="A385" s="40"/>
      <c r="B385" s="40"/>
      <c r="C385" s="116"/>
      <c r="D385" s="40"/>
      <c r="F385" s="40"/>
    </row>
    <row r="386" spans="1:6" x14ac:dyDescent="0.2">
      <c r="A386" s="40"/>
      <c r="B386" s="40"/>
      <c r="C386" s="116"/>
      <c r="D386" s="40"/>
      <c r="F386" s="40"/>
    </row>
    <row r="387" spans="1:6" x14ac:dyDescent="0.2">
      <c r="A387" s="40"/>
      <c r="B387" s="40"/>
      <c r="C387" s="116"/>
      <c r="D387" s="40"/>
      <c r="F387" s="40"/>
    </row>
    <row r="388" spans="1:6" x14ac:dyDescent="0.2">
      <c r="A388" s="40"/>
      <c r="B388" s="40"/>
      <c r="C388" s="116"/>
      <c r="D388" s="40"/>
      <c r="F388" s="40"/>
    </row>
    <row r="389" spans="1:6" x14ac:dyDescent="0.2">
      <c r="A389" s="40"/>
      <c r="B389" s="40"/>
      <c r="C389" s="116"/>
      <c r="D389" s="40"/>
      <c r="F389" s="40"/>
    </row>
    <row r="390" spans="1:6" x14ac:dyDescent="0.2">
      <c r="A390" s="40"/>
      <c r="B390" s="40"/>
      <c r="C390" s="116"/>
      <c r="D390" s="40"/>
      <c r="F390" s="40"/>
    </row>
    <row r="391" spans="1:6" x14ac:dyDescent="0.2">
      <c r="A391" s="40"/>
      <c r="B391" s="40"/>
      <c r="C391" s="116"/>
      <c r="D391" s="40"/>
      <c r="F391" s="40"/>
    </row>
    <row r="392" spans="1:6" x14ac:dyDescent="0.2">
      <c r="A392" s="40"/>
      <c r="B392" s="40"/>
      <c r="C392" s="116"/>
      <c r="D392" s="40"/>
      <c r="F392" s="40"/>
    </row>
    <row r="393" spans="1:6" x14ac:dyDescent="0.2">
      <c r="A393" s="40"/>
      <c r="B393" s="40"/>
      <c r="C393" s="116"/>
      <c r="D393" s="40"/>
      <c r="F393" s="40"/>
    </row>
    <row r="394" spans="1:6" x14ac:dyDescent="0.2">
      <c r="A394" s="40"/>
      <c r="B394" s="40"/>
      <c r="C394" s="116"/>
      <c r="D394" s="40"/>
      <c r="F394" s="40"/>
    </row>
    <row r="395" spans="1:6" x14ac:dyDescent="0.2">
      <c r="A395" s="40"/>
      <c r="B395" s="40"/>
      <c r="C395" s="116"/>
      <c r="D395" s="40"/>
      <c r="F395" s="40"/>
    </row>
    <row r="396" spans="1:6" x14ac:dyDescent="0.2">
      <c r="A396" s="40"/>
      <c r="B396" s="40"/>
      <c r="C396" s="116"/>
      <c r="D396" s="40"/>
      <c r="F396" s="40"/>
    </row>
    <row r="397" spans="1:6" x14ac:dyDescent="0.2">
      <c r="A397" s="40"/>
      <c r="B397" s="40"/>
      <c r="C397" s="116"/>
      <c r="D397" s="40"/>
      <c r="F397" s="40"/>
    </row>
    <row r="398" spans="1:6" x14ac:dyDescent="0.2">
      <c r="A398" s="40"/>
      <c r="B398" s="40"/>
      <c r="C398" s="116"/>
      <c r="D398" s="40"/>
      <c r="F398" s="40"/>
    </row>
    <row r="399" spans="1:6" x14ac:dyDescent="0.2">
      <c r="A399" s="40"/>
      <c r="B399" s="40"/>
      <c r="C399" s="116"/>
      <c r="D399" s="40"/>
      <c r="F399" s="40"/>
    </row>
    <row r="400" spans="1:6" x14ac:dyDescent="0.2">
      <c r="A400" s="40"/>
      <c r="B400" s="40"/>
      <c r="C400" s="116"/>
      <c r="D400" s="40"/>
      <c r="F400" s="40"/>
    </row>
    <row r="401" spans="1:6" x14ac:dyDescent="0.2">
      <c r="A401" s="40"/>
      <c r="B401" s="40"/>
      <c r="C401" s="116"/>
      <c r="D401" s="40"/>
      <c r="F401" s="40"/>
    </row>
    <row r="402" spans="1:6" x14ac:dyDescent="0.2">
      <c r="A402" s="40"/>
      <c r="B402" s="40"/>
      <c r="C402" s="116"/>
      <c r="D402" s="40"/>
      <c r="F402" s="40"/>
    </row>
    <row r="403" spans="1:6" x14ac:dyDescent="0.2">
      <c r="A403" s="40"/>
      <c r="B403" s="40"/>
      <c r="C403" s="116"/>
      <c r="D403" s="40"/>
      <c r="F403" s="40"/>
    </row>
    <row r="404" spans="1:6" x14ac:dyDescent="0.2">
      <c r="A404" s="40"/>
      <c r="B404" s="40"/>
      <c r="C404" s="116"/>
      <c r="D404" s="40"/>
      <c r="F404" s="40"/>
    </row>
    <row r="405" spans="1:6" x14ac:dyDescent="0.2">
      <c r="A405" s="40"/>
      <c r="B405" s="40"/>
      <c r="C405" s="116"/>
      <c r="D405" s="40"/>
      <c r="F405" s="40"/>
    </row>
    <row r="406" spans="1:6" x14ac:dyDescent="0.2">
      <c r="A406" s="40"/>
      <c r="B406" s="40"/>
      <c r="C406" s="116"/>
      <c r="D406" s="40"/>
      <c r="F406" s="40"/>
    </row>
    <row r="407" spans="1:6" x14ac:dyDescent="0.2">
      <c r="A407" s="40"/>
      <c r="B407" s="40"/>
      <c r="C407" s="116"/>
      <c r="D407" s="40"/>
      <c r="F407" s="40"/>
    </row>
    <row r="408" spans="1:6" x14ac:dyDescent="0.2">
      <c r="A408" s="40"/>
      <c r="B408" s="40"/>
      <c r="C408" s="116"/>
      <c r="D408" s="40"/>
      <c r="F408" s="40"/>
    </row>
    <row r="409" spans="1:6" x14ac:dyDescent="0.2">
      <c r="A409" s="40"/>
      <c r="B409" s="40"/>
      <c r="C409" s="116"/>
      <c r="D409" s="40"/>
      <c r="F409" s="40"/>
    </row>
    <row r="410" spans="1:6" x14ac:dyDescent="0.2">
      <c r="A410" s="40"/>
      <c r="B410" s="40"/>
      <c r="C410" s="116"/>
      <c r="D410" s="40"/>
      <c r="F410" s="40"/>
    </row>
    <row r="411" spans="1:6" x14ac:dyDescent="0.2">
      <c r="A411" s="40"/>
      <c r="B411" s="40"/>
      <c r="C411" s="116"/>
      <c r="D411" s="40"/>
      <c r="F411" s="40"/>
    </row>
    <row r="412" spans="1:6" x14ac:dyDescent="0.2">
      <c r="A412" s="40"/>
      <c r="B412" s="40"/>
      <c r="C412" s="116"/>
      <c r="D412" s="40"/>
      <c r="F412" s="40"/>
    </row>
    <row r="413" spans="1:6" x14ac:dyDescent="0.2">
      <c r="A413" s="40"/>
      <c r="B413" s="40"/>
      <c r="C413" s="116"/>
      <c r="D413" s="40"/>
      <c r="F413" s="40"/>
    </row>
    <row r="414" spans="1:6" x14ac:dyDescent="0.2">
      <c r="A414" s="40"/>
      <c r="B414" s="40"/>
      <c r="C414" s="116"/>
      <c r="D414" s="40"/>
      <c r="F414" s="40"/>
    </row>
    <row r="415" spans="1:6" x14ac:dyDescent="0.2">
      <c r="A415" s="40"/>
      <c r="B415" s="40"/>
      <c r="C415" s="116"/>
      <c r="D415" s="40"/>
      <c r="F415" s="40"/>
    </row>
    <row r="416" spans="1:6" x14ac:dyDescent="0.2">
      <c r="A416" s="40"/>
      <c r="B416" s="40"/>
      <c r="C416" s="116"/>
      <c r="D416" s="40"/>
      <c r="F416" s="40"/>
    </row>
    <row r="417" spans="1:6" x14ac:dyDescent="0.2">
      <c r="A417" s="40"/>
      <c r="B417" s="40"/>
      <c r="C417" s="116"/>
      <c r="D417" s="40"/>
      <c r="F417" s="40"/>
    </row>
    <row r="418" spans="1:6" x14ac:dyDescent="0.2">
      <c r="A418" s="40"/>
      <c r="B418" s="40"/>
      <c r="C418" s="116"/>
      <c r="D418" s="40"/>
      <c r="F418" s="40"/>
    </row>
    <row r="419" spans="1:6" x14ac:dyDescent="0.2">
      <c r="A419" s="40"/>
      <c r="B419" s="40"/>
      <c r="C419" s="116"/>
      <c r="D419" s="40"/>
      <c r="F419" s="40"/>
    </row>
    <row r="420" spans="1:6" x14ac:dyDescent="0.2">
      <c r="A420" s="40"/>
      <c r="B420" s="40"/>
      <c r="C420" s="116"/>
      <c r="D420" s="40"/>
      <c r="F420" s="40"/>
    </row>
    <row r="421" spans="1:6" x14ac:dyDescent="0.2">
      <c r="A421" s="40"/>
      <c r="B421" s="40"/>
      <c r="C421" s="116"/>
      <c r="D421" s="40"/>
      <c r="F421" s="40"/>
    </row>
    <row r="422" spans="1:6" x14ac:dyDescent="0.2">
      <c r="A422" s="40"/>
      <c r="B422" s="40"/>
      <c r="C422" s="116"/>
      <c r="D422" s="40"/>
      <c r="F422" s="40"/>
    </row>
    <row r="423" spans="1:6" x14ac:dyDescent="0.2">
      <c r="A423" s="40"/>
      <c r="B423" s="40"/>
      <c r="C423" s="116"/>
      <c r="D423" s="40"/>
      <c r="F423" s="40"/>
    </row>
    <row r="424" spans="1:6" x14ac:dyDescent="0.2">
      <c r="A424" s="40"/>
      <c r="B424" s="40"/>
      <c r="C424" s="116"/>
      <c r="D424" s="40"/>
      <c r="F424" s="40"/>
    </row>
    <row r="425" spans="1:6" x14ac:dyDescent="0.2">
      <c r="A425" s="40"/>
      <c r="B425" s="40"/>
      <c r="C425" s="116"/>
      <c r="D425" s="40"/>
      <c r="F425" s="40"/>
    </row>
    <row r="426" spans="1:6" x14ac:dyDescent="0.2">
      <c r="A426" s="40"/>
      <c r="B426" s="40"/>
      <c r="C426" s="116"/>
      <c r="D426" s="40"/>
      <c r="F426" s="40"/>
    </row>
    <row r="427" spans="1:6" x14ac:dyDescent="0.2">
      <c r="A427" s="40"/>
      <c r="B427" s="40"/>
      <c r="C427" s="116"/>
      <c r="D427" s="40"/>
      <c r="F427" s="40"/>
    </row>
    <row r="428" spans="1:6" x14ac:dyDescent="0.2">
      <c r="A428" s="40"/>
      <c r="B428" s="40"/>
      <c r="C428" s="116"/>
      <c r="D428" s="40"/>
      <c r="F428" s="40"/>
    </row>
    <row r="429" spans="1:6" x14ac:dyDescent="0.2">
      <c r="A429" s="40"/>
      <c r="B429" s="40"/>
      <c r="C429" s="116"/>
      <c r="D429" s="40"/>
      <c r="F429" s="40"/>
    </row>
    <row r="430" spans="1:6" x14ac:dyDescent="0.2">
      <c r="A430" s="40"/>
      <c r="B430" s="40"/>
      <c r="C430" s="116"/>
      <c r="D430" s="40"/>
      <c r="F430" s="40"/>
    </row>
    <row r="431" spans="1:6" x14ac:dyDescent="0.2">
      <c r="A431" s="40"/>
      <c r="B431" s="40"/>
      <c r="C431" s="116"/>
      <c r="D431" s="40"/>
      <c r="F431" s="40"/>
    </row>
    <row r="432" spans="1:6" x14ac:dyDescent="0.2">
      <c r="A432" s="40"/>
      <c r="B432" s="40"/>
      <c r="C432" s="116"/>
      <c r="D432" s="40"/>
      <c r="F432" s="40"/>
    </row>
    <row r="433" spans="1:6" x14ac:dyDescent="0.2">
      <c r="A433" s="40"/>
      <c r="B433" s="40"/>
      <c r="C433" s="116"/>
      <c r="D433" s="40"/>
      <c r="F433" s="40"/>
    </row>
    <row r="434" spans="1:6" x14ac:dyDescent="0.2">
      <c r="A434" s="40"/>
      <c r="B434" s="40"/>
      <c r="C434" s="116"/>
      <c r="D434" s="40"/>
      <c r="F434" s="40"/>
    </row>
    <row r="435" spans="1:6" x14ac:dyDescent="0.2">
      <c r="A435" s="40"/>
      <c r="B435" s="40"/>
      <c r="C435" s="116"/>
      <c r="D435" s="40"/>
      <c r="F435" s="40"/>
    </row>
    <row r="436" spans="1:6" x14ac:dyDescent="0.2">
      <c r="A436" s="40"/>
      <c r="B436" s="40"/>
      <c r="C436" s="116"/>
      <c r="D436" s="40"/>
      <c r="F436" s="40"/>
    </row>
    <row r="437" spans="1:6" x14ac:dyDescent="0.2">
      <c r="A437" s="40"/>
      <c r="B437" s="40"/>
      <c r="C437" s="116"/>
      <c r="D437" s="40"/>
      <c r="F437" s="40"/>
    </row>
    <row r="438" spans="1:6" x14ac:dyDescent="0.2">
      <c r="A438" s="40"/>
      <c r="B438" s="40"/>
      <c r="C438" s="116"/>
      <c r="D438" s="40"/>
      <c r="F438" s="40"/>
    </row>
    <row r="439" spans="1:6" x14ac:dyDescent="0.2">
      <c r="A439" s="40"/>
      <c r="B439" s="40"/>
      <c r="C439" s="116"/>
      <c r="D439" s="40"/>
      <c r="F439" s="40"/>
    </row>
    <row r="440" spans="1:6" x14ac:dyDescent="0.2">
      <c r="A440" s="40"/>
      <c r="B440" s="40"/>
      <c r="C440" s="116"/>
      <c r="D440" s="40"/>
      <c r="F440" s="40"/>
    </row>
    <row r="441" spans="1:6" x14ac:dyDescent="0.2">
      <c r="A441" s="40"/>
      <c r="B441" s="40"/>
      <c r="C441" s="116"/>
      <c r="D441" s="40"/>
      <c r="F441" s="40"/>
    </row>
    <row r="442" spans="1:6" x14ac:dyDescent="0.2">
      <c r="A442" s="40"/>
      <c r="B442" s="40"/>
      <c r="C442" s="116"/>
      <c r="D442" s="40"/>
      <c r="F442" s="40"/>
    </row>
    <row r="443" spans="1:6" x14ac:dyDescent="0.2">
      <c r="A443" s="40"/>
      <c r="B443" s="40"/>
      <c r="C443" s="116"/>
      <c r="D443" s="40"/>
      <c r="F443" s="40"/>
    </row>
    <row r="444" spans="1:6" x14ac:dyDescent="0.2">
      <c r="A444" s="40"/>
      <c r="B444" s="40"/>
      <c r="C444" s="116"/>
      <c r="D444" s="40"/>
      <c r="F444" s="40"/>
    </row>
    <row r="445" spans="1:6" x14ac:dyDescent="0.2">
      <c r="A445" s="40"/>
      <c r="B445" s="40"/>
      <c r="C445" s="116"/>
      <c r="D445" s="40"/>
      <c r="F445" s="40"/>
    </row>
    <row r="446" spans="1:6" x14ac:dyDescent="0.2">
      <c r="A446" s="40"/>
      <c r="B446" s="40"/>
      <c r="C446" s="116"/>
      <c r="D446" s="40"/>
      <c r="F446" s="40"/>
    </row>
    <row r="447" spans="1:6" x14ac:dyDescent="0.2">
      <c r="A447" s="40"/>
      <c r="B447" s="40"/>
      <c r="C447" s="116"/>
      <c r="D447" s="40"/>
      <c r="F447" s="40"/>
    </row>
    <row r="448" spans="1:6" x14ac:dyDescent="0.2">
      <c r="A448" s="40"/>
      <c r="B448" s="40"/>
      <c r="C448" s="116"/>
      <c r="D448" s="40"/>
      <c r="F448" s="40"/>
    </row>
    <row r="449" spans="1:6" x14ac:dyDescent="0.2">
      <c r="A449" s="40"/>
      <c r="B449" s="40"/>
      <c r="C449" s="116"/>
      <c r="D449" s="40"/>
      <c r="F449" s="40"/>
    </row>
    <row r="450" spans="1:6" x14ac:dyDescent="0.2">
      <c r="A450" s="40"/>
      <c r="B450" s="40"/>
      <c r="C450" s="116"/>
      <c r="D450" s="40"/>
      <c r="F450" s="40"/>
    </row>
    <row r="451" spans="1:6" x14ac:dyDescent="0.2">
      <c r="A451" s="40"/>
      <c r="B451" s="40"/>
      <c r="C451" s="116"/>
      <c r="D451" s="40"/>
      <c r="F451" s="40"/>
    </row>
    <row r="452" spans="1:6" x14ac:dyDescent="0.2">
      <c r="A452" s="40"/>
      <c r="B452" s="40"/>
      <c r="C452" s="116"/>
      <c r="D452" s="40"/>
      <c r="F452" s="40"/>
    </row>
    <row r="453" spans="1:6" x14ac:dyDescent="0.2">
      <c r="A453" s="40"/>
      <c r="B453" s="40"/>
      <c r="C453" s="116"/>
      <c r="D453" s="40"/>
      <c r="F453" s="40"/>
    </row>
    <row r="454" spans="1:6" x14ac:dyDescent="0.2">
      <c r="A454" s="40"/>
      <c r="B454" s="40"/>
      <c r="C454" s="116"/>
      <c r="D454" s="40"/>
      <c r="F454" s="40"/>
    </row>
    <row r="455" spans="1:6" x14ac:dyDescent="0.2">
      <c r="A455" s="40"/>
      <c r="B455" s="40"/>
      <c r="C455" s="116"/>
      <c r="D455" s="40"/>
      <c r="F455" s="40"/>
    </row>
    <row r="456" spans="1:6" x14ac:dyDescent="0.2">
      <c r="A456" s="40"/>
      <c r="B456" s="40"/>
      <c r="C456" s="116"/>
      <c r="D456" s="40"/>
      <c r="F456" s="40"/>
    </row>
    <row r="457" spans="1:6" x14ac:dyDescent="0.2">
      <c r="A457" s="40"/>
      <c r="B457" s="40"/>
      <c r="C457" s="116"/>
      <c r="D457" s="40"/>
      <c r="F457" s="40"/>
    </row>
    <row r="458" spans="1:6" x14ac:dyDescent="0.2">
      <c r="A458" s="40"/>
      <c r="B458" s="40"/>
      <c r="C458" s="116"/>
      <c r="D458" s="40"/>
      <c r="F458" s="40"/>
    </row>
    <row r="459" spans="1:6" x14ac:dyDescent="0.2">
      <c r="A459" s="40"/>
      <c r="B459" s="40"/>
      <c r="C459" s="116"/>
      <c r="D459" s="40"/>
      <c r="F459" s="40"/>
    </row>
    <row r="460" spans="1:6" x14ac:dyDescent="0.2">
      <c r="A460" s="40"/>
      <c r="B460" s="40"/>
      <c r="C460" s="116"/>
      <c r="D460" s="40"/>
      <c r="F460" s="40"/>
    </row>
    <row r="461" spans="1:6" x14ac:dyDescent="0.2">
      <c r="A461" s="40"/>
      <c r="B461" s="40"/>
      <c r="C461" s="116"/>
      <c r="D461" s="40"/>
      <c r="F461" s="40"/>
    </row>
    <row r="462" spans="1:6" x14ac:dyDescent="0.2">
      <c r="A462" s="40"/>
      <c r="B462" s="40"/>
      <c r="C462" s="116"/>
      <c r="D462" s="40"/>
      <c r="F462" s="40"/>
    </row>
    <row r="463" spans="1:6" x14ac:dyDescent="0.2">
      <c r="A463" s="40"/>
      <c r="B463" s="40"/>
      <c r="C463" s="116"/>
      <c r="D463" s="40"/>
      <c r="F463" s="40"/>
    </row>
    <row r="464" spans="1:6" x14ac:dyDescent="0.2">
      <c r="A464" s="40"/>
      <c r="B464" s="40"/>
      <c r="C464" s="116"/>
      <c r="D464" s="40"/>
      <c r="F464" s="40"/>
    </row>
    <row r="465" spans="1:6" x14ac:dyDescent="0.2">
      <c r="A465" s="40"/>
      <c r="B465" s="40"/>
      <c r="C465" s="116"/>
      <c r="D465" s="40"/>
      <c r="F465" s="40"/>
    </row>
    <row r="466" spans="1:6" x14ac:dyDescent="0.2">
      <c r="A466" s="40"/>
      <c r="B466" s="40"/>
      <c r="C466" s="116"/>
      <c r="D466" s="40"/>
      <c r="F466" s="40"/>
    </row>
    <row r="467" spans="1:6" x14ac:dyDescent="0.2">
      <c r="A467" s="40"/>
      <c r="B467" s="40"/>
      <c r="C467" s="116"/>
      <c r="D467" s="40"/>
      <c r="F467" s="40"/>
    </row>
    <row r="468" spans="1:6" x14ac:dyDescent="0.2">
      <c r="A468" s="40"/>
      <c r="B468" s="40"/>
      <c r="C468" s="116"/>
      <c r="D468" s="40"/>
      <c r="F468" s="40"/>
    </row>
    <row r="469" spans="1:6" x14ac:dyDescent="0.2">
      <c r="A469" s="40"/>
      <c r="B469" s="40"/>
      <c r="C469" s="116"/>
      <c r="D469" s="40"/>
      <c r="F469" s="40"/>
    </row>
    <row r="470" spans="1:6" x14ac:dyDescent="0.2">
      <c r="A470" s="40"/>
      <c r="B470" s="40"/>
      <c r="C470" s="116"/>
      <c r="D470" s="40"/>
      <c r="F470" s="40"/>
    </row>
    <row r="471" spans="1:6" x14ac:dyDescent="0.2">
      <c r="A471" s="40"/>
      <c r="B471" s="40"/>
      <c r="C471" s="116"/>
      <c r="D471" s="40"/>
      <c r="F471" s="40"/>
    </row>
    <row r="472" spans="1:6" x14ac:dyDescent="0.2">
      <c r="A472" s="40"/>
      <c r="B472" s="40"/>
      <c r="C472" s="116"/>
      <c r="D472" s="40"/>
      <c r="F472" s="40"/>
    </row>
    <row r="473" spans="1:6" x14ac:dyDescent="0.2">
      <c r="A473" s="40"/>
      <c r="B473" s="40"/>
      <c r="C473" s="116"/>
      <c r="D473" s="40"/>
      <c r="F473" s="40"/>
    </row>
    <row r="474" spans="1:6" x14ac:dyDescent="0.2">
      <c r="A474" s="40"/>
      <c r="B474" s="40"/>
      <c r="C474" s="116"/>
      <c r="D474" s="40"/>
      <c r="F474" s="40"/>
    </row>
    <row r="475" spans="1:6" x14ac:dyDescent="0.2">
      <c r="A475" s="40"/>
      <c r="B475" s="40"/>
      <c r="C475" s="116"/>
      <c r="D475" s="40"/>
      <c r="F475" s="40"/>
    </row>
    <row r="476" spans="1:6" x14ac:dyDescent="0.2">
      <c r="A476" s="40"/>
      <c r="B476" s="40"/>
      <c r="C476" s="116"/>
      <c r="D476" s="40"/>
      <c r="F476" s="40"/>
    </row>
    <row r="477" spans="1:6" x14ac:dyDescent="0.2">
      <c r="A477" s="40"/>
      <c r="B477" s="40"/>
      <c r="C477" s="116"/>
      <c r="D477" s="40"/>
      <c r="F477" s="40"/>
    </row>
    <row r="478" spans="1:6" x14ac:dyDescent="0.2">
      <c r="A478" s="40"/>
      <c r="B478" s="40"/>
      <c r="C478" s="116"/>
      <c r="D478" s="40"/>
      <c r="F478" s="40"/>
    </row>
    <row r="479" spans="1:6" x14ac:dyDescent="0.2">
      <c r="A479" s="40"/>
      <c r="B479" s="40"/>
      <c r="C479" s="116"/>
      <c r="D479" s="40"/>
      <c r="F479" s="40"/>
    </row>
    <row r="480" spans="1:6" x14ac:dyDescent="0.2">
      <c r="A480" s="40"/>
      <c r="B480" s="40"/>
      <c r="C480" s="116"/>
      <c r="D480" s="40"/>
      <c r="F480" s="40"/>
    </row>
    <row r="481" spans="1:6" x14ac:dyDescent="0.2">
      <c r="A481" s="40"/>
      <c r="B481" s="40"/>
      <c r="C481" s="116"/>
      <c r="D481" s="40"/>
      <c r="F481" s="40"/>
    </row>
    <row r="482" spans="1:6" x14ac:dyDescent="0.2">
      <c r="A482" s="40"/>
      <c r="B482" s="40"/>
      <c r="C482" s="116"/>
      <c r="D482" s="40"/>
      <c r="F482" s="40"/>
    </row>
    <row r="483" spans="1:6" x14ac:dyDescent="0.2">
      <c r="A483" s="40"/>
      <c r="B483" s="40"/>
      <c r="C483" s="116"/>
      <c r="D483" s="40"/>
      <c r="F483" s="40"/>
    </row>
    <row r="484" spans="1:6" x14ac:dyDescent="0.2">
      <c r="A484" s="40"/>
      <c r="B484" s="40"/>
      <c r="C484" s="116"/>
      <c r="D484" s="40"/>
      <c r="F484" s="40"/>
    </row>
    <row r="485" spans="1:6" x14ac:dyDescent="0.2">
      <c r="A485" s="40"/>
      <c r="B485" s="40"/>
      <c r="C485" s="116"/>
      <c r="D485" s="40"/>
      <c r="F485" s="40"/>
    </row>
    <row r="486" spans="1:6" x14ac:dyDescent="0.2">
      <c r="A486" s="40"/>
      <c r="B486" s="40"/>
      <c r="C486" s="116"/>
      <c r="D486" s="40"/>
      <c r="F486" s="40"/>
    </row>
    <row r="487" spans="1:6" x14ac:dyDescent="0.2">
      <c r="A487" s="40"/>
      <c r="B487" s="40"/>
      <c r="C487" s="116"/>
      <c r="D487" s="40"/>
      <c r="F487" s="40"/>
    </row>
    <row r="488" spans="1:6" x14ac:dyDescent="0.2">
      <c r="A488" s="40"/>
      <c r="B488" s="40"/>
      <c r="C488" s="116"/>
      <c r="D488" s="40"/>
      <c r="F488" s="40"/>
    </row>
    <row r="489" spans="1:6" x14ac:dyDescent="0.2">
      <c r="A489" s="40"/>
      <c r="B489" s="40"/>
      <c r="C489" s="116"/>
      <c r="D489" s="40"/>
      <c r="F489" s="40"/>
    </row>
    <row r="490" spans="1:6" x14ac:dyDescent="0.2">
      <c r="A490" s="40"/>
      <c r="B490" s="40"/>
      <c r="C490" s="116"/>
      <c r="D490" s="40"/>
      <c r="F490" s="40"/>
    </row>
    <row r="491" spans="1:6" x14ac:dyDescent="0.2">
      <c r="A491" s="40"/>
      <c r="B491" s="40"/>
      <c r="C491" s="116"/>
      <c r="D491" s="40"/>
      <c r="F491" s="40"/>
    </row>
    <row r="492" spans="1:6" x14ac:dyDescent="0.2">
      <c r="A492" s="40"/>
      <c r="B492" s="40"/>
      <c r="C492" s="116"/>
      <c r="D492" s="40"/>
      <c r="F492" s="40"/>
    </row>
    <row r="493" spans="1:6" x14ac:dyDescent="0.2">
      <c r="A493" s="40"/>
      <c r="B493" s="40"/>
      <c r="C493" s="116"/>
      <c r="D493" s="40"/>
      <c r="F493" s="40"/>
    </row>
    <row r="494" spans="1:6" x14ac:dyDescent="0.2">
      <c r="A494" s="40"/>
      <c r="B494" s="40"/>
      <c r="C494" s="116"/>
      <c r="D494" s="40"/>
      <c r="F494" s="40"/>
    </row>
    <row r="495" spans="1:6" x14ac:dyDescent="0.2">
      <c r="A495" s="40"/>
      <c r="B495" s="40"/>
      <c r="C495" s="116"/>
      <c r="D495" s="40"/>
      <c r="F495" s="40"/>
    </row>
    <row r="496" spans="1:6" x14ac:dyDescent="0.2">
      <c r="A496" s="40"/>
      <c r="B496" s="40"/>
      <c r="C496" s="116"/>
      <c r="D496" s="40"/>
      <c r="F496" s="40"/>
    </row>
    <row r="497" spans="1:6" x14ac:dyDescent="0.2">
      <c r="A497" s="40"/>
      <c r="B497" s="40"/>
      <c r="C497" s="116"/>
      <c r="D497" s="40"/>
      <c r="F497" s="40"/>
    </row>
    <row r="498" spans="1:6" x14ac:dyDescent="0.2">
      <c r="A498" s="40"/>
      <c r="B498" s="40"/>
      <c r="C498" s="116"/>
      <c r="D498" s="40"/>
      <c r="F498" s="40"/>
    </row>
    <row r="499" spans="1:6" x14ac:dyDescent="0.2">
      <c r="A499" s="40"/>
      <c r="B499" s="40"/>
      <c r="C499" s="116"/>
      <c r="D499" s="40"/>
      <c r="F499" s="40"/>
    </row>
    <row r="500" spans="1:6" x14ac:dyDescent="0.2">
      <c r="A500" s="40"/>
      <c r="B500" s="40"/>
      <c r="C500" s="116"/>
      <c r="D500" s="40"/>
      <c r="F500" s="40"/>
    </row>
    <row r="501" spans="1:6" x14ac:dyDescent="0.2">
      <c r="A501" s="40"/>
      <c r="B501" s="40"/>
      <c r="C501" s="116"/>
      <c r="D501" s="40"/>
      <c r="F501" s="40"/>
    </row>
    <row r="502" spans="1:6" x14ac:dyDescent="0.2">
      <c r="A502" s="40"/>
      <c r="B502" s="40"/>
      <c r="C502" s="116"/>
      <c r="D502" s="40"/>
      <c r="F502" s="40"/>
    </row>
    <row r="503" spans="1:6" x14ac:dyDescent="0.2">
      <c r="A503" s="40"/>
      <c r="B503" s="40"/>
      <c r="C503" s="116"/>
      <c r="D503" s="40"/>
      <c r="F503" s="40"/>
    </row>
    <row r="504" spans="1:6" x14ac:dyDescent="0.2">
      <c r="A504" s="40"/>
      <c r="B504" s="40"/>
      <c r="C504" s="116"/>
      <c r="D504" s="40"/>
      <c r="F504" s="40"/>
    </row>
    <row r="505" spans="1:6" x14ac:dyDescent="0.2">
      <c r="A505" s="40"/>
      <c r="B505" s="40"/>
      <c r="C505" s="116"/>
      <c r="D505" s="40"/>
      <c r="F505" s="40"/>
    </row>
    <row r="506" spans="1:6" x14ac:dyDescent="0.2">
      <c r="A506" s="40"/>
      <c r="B506" s="40"/>
      <c r="C506" s="116"/>
      <c r="D506" s="40"/>
      <c r="F506" s="40"/>
    </row>
    <row r="507" spans="1:6" x14ac:dyDescent="0.2">
      <c r="A507" s="40"/>
      <c r="B507" s="40"/>
      <c r="C507" s="116"/>
      <c r="D507" s="40"/>
      <c r="F507" s="40"/>
    </row>
    <row r="508" spans="1:6" x14ac:dyDescent="0.2">
      <c r="A508" s="40"/>
      <c r="B508" s="40"/>
      <c r="C508" s="116"/>
      <c r="D508" s="40"/>
      <c r="F508" s="40"/>
    </row>
    <row r="509" spans="1:6" x14ac:dyDescent="0.2">
      <c r="A509" s="40"/>
      <c r="B509" s="40"/>
      <c r="C509" s="116"/>
      <c r="D509" s="40"/>
      <c r="F509" s="40"/>
    </row>
    <row r="510" spans="1:6" x14ac:dyDescent="0.2">
      <c r="A510" s="40"/>
      <c r="B510" s="40"/>
      <c r="C510" s="116"/>
      <c r="D510" s="40"/>
      <c r="F510" s="40"/>
    </row>
    <row r="511" spans="1:6" x14ac:dyDescent="0.2">
      <c r="A511" s="40"/>
      <c r="B511" s="40"/>
      <c r="C511" s="116"/>
      <c r="D511" s="40"/>
      <c r="F511" s="40"/>
    </row>
    <row r="512" spans="1:6" x14ac:dyDescent="0.2">
      <c r="A512" s="40"/>
      <c r="B512" s="40"/>
      <c r="C512" s="116"/>
      <c r="D512" s="40"/>
      <c r="F512" s="40"/>
    </row>
    <row r="513" spans="1:6" x14ac:dyDescent="0.2">
      <c r="A513" s="40"/>
      <c r="B513" s="40"/>
      <c r="C513" s="116"/>
      <c r="D513" s="40"/>
      <c r="F513" s="40"/>
    </row>
    <row r="514" spans="1:6" x14ac:dyDescent="0.2">
      <c r="A514" s="40"/>
      <c r="B514" s="40"/>
      <c r="C514" s="116"/>
      <c r="D514" s="40"/>
      <c r="F514" s="40"/>
    </row>
    <row r="515" spans="1:6" x14ac:dyDescent="0.2">
      <c r="A515" s="40"/>
      <c r="B515" s="40"/>
      <c r="C515" s="116"/>
      <c r="D515" s="40"/>
      <c r="F515" s="40"/>
    </row>
    <row r="516" spans="1:6" x14ac:dyDescent="0.2">
      <c r="A516" s="40"/>
      <c r="B516" s="40"/>
      <c r="C516" s="116"/>
      <c r="D516" s="40"/>
      <c r="F516" s="40"/>
    </row>
    <row r="517" spans="1:6" x14ac:dyDescent="0.2">
      <c r="A517" s="40"/>
      <c r="B517" s="40"/>
      <c r="C517" s="116"/>
      <c r="D517" s="40"/>
      <c r="F517" s="40"/>
    </row>
    <row r="518" spans="1:6" x14ac:dyDescent="0.2">
      <c r="A518" s="40"/>
      <c r="B518" s="40"/>
      <c r="C518" s="116"/>
      <c r="D518" s="40"/>
      <c r="F518" s="40"/>
    </row>
    <row r="519" spans="1:6" x14ac:dyDescent="0.2">
      <c r="A519" s="40"/>
      <c r="B519" s="40"/>
      <c r="C519" s="116"/>
      <c r="D519" s="40"/>
      <c r="F519" s="40"/>
    </row>
    <row r="520" spans="1:6" x14ac:dyDescent="0.2">
      <c r="A520" s="40"/>
      <c r="B520" s="40"/>
      <c r="C520" s="116"/>
      <c r="D520" s="40"/>
      <c r="F520" s="40"/>
    </row>
    <row r="521" spans="1:6" x14ac:dyDescent="0.2">
      <c r="A521" s="40"/>
      <c r="B521" s="40"/>
      <c r="C521" s="116"/>
      <c r="D521" s="40"/>
      <c r="F521" s="40"/>
    </row>
    <row r="522" spans="1:6" x14ac:dyDescent="0.2">
      <c r="A522" s="40"/>
      <c r="B522" s="40"/>
      <c r="C522" s="116"/>
      <c r="D522" s="40"/>
      <c r="F522" s="40"/>
    </row>
    <row r="523" spans="1:6" x14ac:dyDescent="0.2">
      <c r="A523" s="40"/>
      <c r="B523" s="40"/>
      <c r="C523" s="116"/>
      <c r="D523" s="40"/>
      <c r="F523" s="40"/>
    </row>
    <row r="524" spans="1:6" x14ac:dyDescent="0.2">
      <c r="A524" s="40"/>
      <c r="B524" s="40"/>
      <c r="C524" s="116"/>
      <c r="D524" s="40"/>
      <c r="F524" s="40"/>
    </row>
    <row r="525" spans="1:6" x14ac:dyDescent="0.2">
      <c r="A525" s="40"/>
      <c r="B525" s="40"/>
      <c r="C525" s="116"/>
      <c r="D525" s="40"/>
      <c r="F525" s="40"/>
    </row>
    <row r="526" spans="1:6" x14ac:dyDescent="0.2">
      <c r="A526" s="40"/>
      <c r="B526" s="40"/>
      <c r="C526" s="116"/>
      <c r="D526" s="40"/>
      <c r="F526" s="40"/>
    </row>
    <row r="527" spans="1:6" x14ac:dyDescent="0.2">
      <c r="A527" s="40"/>
      <c r="B527" s="40"/>
      <c r="C527" s="116"/>
      <c r="D527" s="40"/>
      <c r="F527" s="40"/>
    </row>
    <row r="528" spans="1:6" x14ac:dyDescent="0.2">
      <c r="A528" s="40"/>
      <c r="B528" s="40"/>
      <c r="C528" s="116"/>
      <c r="D528" s="40"/>
      <c r="F528" s="40"/>
    </row>
    <row r="529" spans="1:6" x14ac:dyDescent="0.2">
      <c r="A529" s="40"/>
      <c r="B529" s="40"/>
      <c r="C529" s="116"/>
      <c r="D529" s="40"/>
      <c r="F529" s="40"/>
    </row>
    <row r="530" spans="1:6" x14ac:dyDescent="0.2">
      <c r="A530" s="40"/>
      <c r="B530" s="40"/>
      <c r="C530" s="116"/>
      <c r="D530" s="40"/>
      <c r="F530" s="40"/>
    </row>
    <row r="531" spans="1:6" x14ac:dyDescent="0.2">
      <c r="A531" s="40"/>
      <c r="B531" s="40"/>
      <c r="C531" s="116"/>
      <c r="D531" s="40"/>
      <c r="F531" s="40"/>
    </row>
    <row r="532" spans="1:6" x14ac:dyDescent="0.2">
      <c r="A532" s="40"/>
      <c r="B532" s="40"/>
      <c r="C532" s="116"/>
      <c r="D532" s="40"/>
      <c r="F532" s="40"/>
    </row>
    <row r="533" spans="1:6" x14ac:dyDescent="0.2">
      <c r="A533" s="40"/>
      <c r="B533" s="40"/>
      <c r="C533" s="116"/>
      <c r="D533" s="40"/>
      <c r="F533" s="40"/>
    </row>
    <row r="534" spans="1:6" x14ac:dyDescent="0.2">
      <c r="A534" s="40"/>
      <c r="B534" s="40"/>
      <c r="C534" s="116"/>
      <c r="D534" s="40"/>
      <c r="F534" s="40"/>
    </row>
    <row r="535" spans="1:6" x14ac:dyDescent="0.2">
      <c r="A535" s="40"/>
      <c r="B535" s="40"/>
      <c r="C535" s="116"/>
      <c r="D535" s="40"/>
      <c r="F535" s="40"/>
    </row>
    <row r="536" spans="1:6" x14ac:dyDescent="0.2">
      <c r="A536" s="40"/>
      <c r="B536" s="40"/>
      <c r="C536" s="116"/>
      <c r="D536" s="40"/>
      <c r="F536" s="40"/>
    </row>
    <row r="537" spans="1:6" x14ac:dyDescent="0.2">
      <c r="A537" s="40"/>
      <c r="B537" s="40"/>
      <c r="C537" s="116"/>
      <c r="D537" s="40"/>
      <c r="F537" s="40"/>
    </row>
    <row r="538" spans="1:6" x14ac:dyDescent="0.2">
      <c r="A538" s="40"/>
      <c r="B538" s="40"/>
      <c r="C538" s="116"/>
      <c r="D538" s="40"/>
      <c r="F538" s="40"/>
    </row>
    <row r="539" spans="1:6" x14ac:dyDescent="0.2">
      <c r="A539" s="40"/>
      <c r="B539" s="40"/>
      <c r="C539" s="116"/>
      <c r="D539" s="40"/>
      <c r="F539" s="40"/>
    </row>
    <row r="540" spans="1:6" x14ac:dyDescent="0.2">
      <c r="A540" s="40"/>
      <c r="B540" s="40"/>
      <c r="C540" s="116"/>
      <c r="D540" s="40"/>
      <c r="F540" s="40"/>
    </row>
    <row r="541" spans="1:6" x14ac:dyDescent="0.2">
      <c r="A541" s="40"/>
      <c r="B541" s="40"/>
      <c r="C541" s="116"/>
      <c r="D541" s="40"/>
      <c r="F541" s="40"/>
    </row>
    <row r="542" spans="1:6" x14ac:dyDescent="0.2">
      <c r="A542" s="40"/>
      <c r="B542" s="40"/>
      <c r="C542" s="116"/>
      <c r="D542" s="40"/>
      <c r="F542" s="40"/>
    </row>
    <row r="543" spans="1:6" x14ac:dyDescent="0.2">
      <c r="A543" s="40"/>
      <c r="B543" s="40"/>
      <c r="C543" s="116"/>
      <c r="D543" s="40"/>
      <c r="F543" s="40"/>
    </row>
    <row r="544" spans="1:6" x14ac:dyDescent="0.2">
      <c r="A544" s="40"/>
      <c r="B544" s="40"/>
      <c r="C544" s="116"/>
      <c r="D544" s="40"/>
      <c r="F544" s="40"/>
    </row>
    <row r="545" spans="1:6" x14ac:dyDescent="0.2">
      <c r="A545" s="40"/>
      <c r="B545" s="40"/>
      <c r="C545" s="116"/>
      <c r="D545" s="40"/>
      <c r="F545" s="40"/>
    </row>
    <row r="546" spans="1:6" x14ac:dyDescent="0.2">
      <c r="A546" s="40"/>
      <c r="B546" s="40"/>
      <c r="C546" s="116"/>
      <c r="D546" s="40"/>
      <c r="F546" s="40"/>
    </row>
    <row r="547" spans="1:6" x14ac:dyDescent="0.2">
      <c r="A547" s="40"/>
      <c r="B547" s="40"/>
      <c r="C547" s="116"/>
      <c r="D547" s="40"/>
      <c r="F547" s="40"/>
    </row>
    <row r="548" spans="1:6" x14ac:dyDescent="0.2">
      <c r="A548" s="40"/>
      <c r="B548" s="40"/>
      <c r="C548" s="116"/>
      <c r="D548" s="40"/>
      <c r="F548" s="40"/>
    </row>
    <row r="549" spans="1:6" x14ac:dyDescent="0.2">
      <c r="A549" s="40"/>
      <c r="B549" s="40"/>
      <c r="C549" s="116"/>
      <c r="D549" s="40"/>
      <c r="F549" s="40"/>
    </row>
    <row r="550" spans="1:6" x14ac:dyDescent="0.2">
      <c r="A550" s="40"/>
      <c r="B550" s="40"/>
      <c r="C550" s="116"/>
      <c r="D550" s="40"/>
      <c r="F550" s="40"/>
    </row>
    <row r="551" spans="1:6" x14ac:dyDescent="0.2">
      <c r="A551" s="40"/>
      <c r="B551" s="40"/>
      <c r="C551" s="116"/>
      <c r="D551" s="40"/>
      <c r="F551" s="40"/>
    </row>
    <row r="552" spans="1:6" x14ac:dyDescent="0.2">
      <c r="A552" s="40"/>
      <c r="B552" s="40"/>
      <c r="C552" s="116"/>
      <c r="D552" s="40"/>
      <c r="F552" s="40"/>
    </row>
    <row r="553" spans="1:6" x14ac:dyDescent="0.2">
      <c r="A553" s="40"/>
      <c r="B553" s="40"/>
      <c r="C553" s="116"/>
      <c r="D553" s="40"/>
      <c r="F553" s="40"/>
    </row>
    <row r="554" spans="1:6" x14ac:dyDescent="0.2">
      <c r="A554" s="40"/>
      <c r="B554" s="40"/>
      <c r="C554" s="116"/>
      <c r="D554" s="40"/>
      <c r="F554" s="40"/>
    </row>
    <row r="555" spans="1:6" x14ac:dyDescent="0.2">
      <c r="A555" s="40"/>
      <c r="B555" s="40"/>
      <c r="C555" s="116"/>
      <c r="D555" s="40"/>
      <c r="F555" s="40"/>
    </row>
    <row r="556" spans="1:6" x14ac:dyDescent="0.2">
      <c r="A556" s="40"/>
      <c r="B556" s="40"/>
      <c r="C556" s="116"/>
      <c r="D556" s="40"/>
      <c r="F556" s="40"/>
    </row>
    <row r="557" spans="1:6" x14ac:dyDescent="0.2">
      <c r="A557" s="40"/>
      <c r="B557" s="40"/>
      <c r="C557" s="116"/>
      <c r="D557" s="40"/>
      <c r="F557" s="40"/>
    </row>
    <row r="558" spans="1:6" x14ac:dyDescent="0.2">
      <c r="A558" s="40"/>
      <c r="B558" s="40"/>
      <c r="C558" s="116"/>
      <c r="D558" s="40"/>
      <c r="F558" s="40"/>
    </row>
    <row r="559" spans="1:6" x14ac:dyDescent="0.2">
      <c r="A559" s="40"/>
      <c r="B559" s="40"/>
      <c r="C559" s="116"/>
      <c r="D559" s="40"/>
      <c r="F559" s="40"/>
    </row>
    <row r="560" spans="1:6" x14ac:dyDescent="0.2">
      <c r="A560" s="40"/>
      <c r="B560" s="40"/>
      <c r="C560" s="116"/>
      <c r="D560" s="40"/>
      <c r="F560" s="40"/>
    </row>
    <row r="561" spans="1:6" x14ac:dyDescent="0.2">
      <c r="A561" s="40"/>
      <c r="B561" s="40"/>
      <c r="C561" s="116"/>
      <c r="D561" s="40"/>
      <c r="F561" s="40"/>
    </row>
    <row r="562" spans="1:6" x14ac:dyDescent="0.2">
      <c r="A562" s="40"/>
      <c r="B562" s="40"/>
      <c r="C562" s="116"/>
      <c r="D562" s="40"/>
      <c r="F562" s="40"/>
    </row>
    <row r="563" spans="1:6" x14ac:dyDescent="0.2">
      <c r="A563" s="40"/>
      <c r="B563" s="40"/>
      <c r="C563" s="116"/>
      <c r="D563" s="40"/>
      <c r="F563" s="40"/>
    </row>
    <row r="564" spans="1:6" x14ac:dyDescent="0.2">
      <c r="A564" s="40"/>
      <c r="B564" s="40"/>
      <c r="C564" s="116"/>
      <c r="D564" s="40"/>
      <c r="F564" s="40"/>
    </row>
    <row r="565" spans="1:6" x14ac:dyDescent="0.2">
      <c r="A565" s="40"/>
      <c r="B565" s="40"/>
      <c r="C565" s="116"/>
      <c r="D565" s="40"/>
      <c r="F565" s="40"/>
    </row>
    <row r="566" spans="1:6" x14ac:dyDescent="0.2">
      <c r="A566" s="40"/>
      <c r="B566" s="40"/>
      <c r="C566" s="116"/>
      <c r="D566" s="40"/>
      <c r="F566" s="40"/>
    </row>
    <row r="567" spans="1:6" x14ac:dyDescent="0.2">
      <c r="A567" s="40"/>
      <c r="B567" s="40"/>
      <c r="C567" s="116"/>
      <c r="D567" s="40"/>
      <c r="F567" s="40"/>
    </row>
    <row r="568" spans="1:6" x14ac:dyDescent="0.2">
      <c r="A568" s="40"/>
      <c r="B568" s="40"/>
      <c r="C568" s="116"/>
      <c r="D568" s="40"/>
      <c r="F568" s="40"/>
    </row>
    <row r="569" spans="1:6" x14ac:dyDescent="0.2">
      <c r="A569" s="40"/>
      <c r="B569" s="40"/>
      <c r="C569" s="116"/>
      <c r="D569" s="40"/>
      <c r="F569" s="40"/>
    </row>
    <row r="570" spans="1:6" x14ac:dyDescent="0.2">
      <c r="A570" s="40"/>
      <c r="B570" s="40"/>
      <c r="C570" s="116"/>
      <c r="D570" s="40"/>
      <c r="F570" s="40"/>
    </row>
    <row r="571" spans="1:6" x14ac:dyDescent="0.2">
      <c r="A571" s="40"/>
      <c r="B571" s="40"/>
      <c r="C571" s="116"/>
      <c r="D571" s="40"/>
      <c r="F571" s="40"/>
    </row>
    <row r="572" spans="1:6" x14ac:dyDescent="0.2">
      <c r="A572" s="40"/>
      <c r="B572" s="40"/>
      <c r="C572" s="116"/>
      <c r="D572" s="40"/>
      <c r="F572" s="40"/>
    </row>
    <row r="573" spans="1:6" x14ac:dyDescent="0.2">
      <c r="A573" s="40"/>
      <c r="B573" s="40"/>
      <c r="C573" s="116"/>
      <c r="D573" s="40"/>
      <c r="F573" s="40"/>
    </row>
    <row r="574" spans="1:6" x14ac:dyDescent="0.2">
      <c r="A574" s="40"/>
      <c r="B574" s="40"/>
      <c r="C574" s="116"/>
      <c r="D574" s="40"/>
      <c r="F574" s="40"/>
    </row>
    <row r="575" spans="1:6" x14ac:dyDescent="0.2">
      <c r="A575" s="40"/>
      <c r="B575" s="40"/>
      <c r="C575" s="116"/>
      <c r="D575" s="40"/>
      <c r="F575" s="40"/>
    </row>
    <row r="576" spans="1:6" x14ac:dyDescent="0.2">
      <c r="A576" s="40"/>
      <c r="B576" s="40"/>
      <c r="C576" s="116"/>
      <c r="D576" s="40"/>
      <c r="F576" s="40"/>
    </row>
    <row r="577" spans="1:6" x14ac:dyDescent="0.2">
      <c r="A577" s="40"/>
      <c r="B577" s="40"/>
      <c r="C577" s="116"/>
      <c r="D577" s="40"/>
      <c r="F577" s="40"/>
    </row>
    <row r="578" spans="1:6" x14ac:dyDescent="0.2">
      <c r="A578" s="40"/>
      <c r="B578" s="40"/>
      <c r="C578" s="116"/>
      <c r="D578" s="40"/>
      <c r="F578" s="40"/>
    </row>
    <row r="579" spans="1:6" x14ac:dyDescent="0.2">
      <c r="A579" s="40"/>
      <c r="B579" s="40"/>
      <c r="C579" s="116"/>
      <c r="D579" s="40"/>
      <c r="F579" s="40"/>
    </row>
    <row r="580" spans="1:6" x14ac:dyDescent="0.2">
      <c r="A580" s="40"/>
      <c r="B580" s="40"/>
      <c r="C580" s="116"/>
      <c r="D580" s="40"/>
      <c r="F580" s="40"/>
    </row>
    <row r="581" spans="1:6" x14ac:dyDescent="0.2">
      <c r="A581" s="40"/>
      <c r="B581" s="40"/>
      <c r="C581" s="116"/>
      <c r="D581" s="40"/>
      <c r="F581" s="40"/>
    </row>
    <row r="582" spans="1:6" x14ac:dyDescent="0.2">
      <c r="A582" s="40"/>
      <c r="B582" s="40"/>
      <c r="C582" s="116"/>
      <c r="D582" s="40"/>
      <c r="F582" s="40"/>
    </row>
    <row r="583" spans="1:6" x14ac:dyDescent="0.2">
      <c r="A583" s="40"/>
      <c r="B583" s="40"/>
      <c r="C583" s="116"/>
      <c r="D583" s="40"/>
      <c r="F583" s="40"/>
    </row>
    <row r="584" spans="1:6" x14ac:dyDescent="0.2">
      <c r="A584" s="40"/>
      <c r="B584" s="40"/>
      <c r="C584" s="116"/>
      <c r="D584" s="40"/>
      <c r="F584" s="40"/>
    </row>
    <row r="585" spans="1:6" x14ac:dyDescent="0.2">
      <c r="A585" s="40"/>
      <c r="B585" s="40"/>
      <c r="C585" s="116"/>
      <c r="D585" s="40"/>
      <c r="F585" s="40"/>
    </row>
    <row r="586" spans="1:6" x14ac:dyDescent="0.2">
      <c r="A586" s="40"/>
      <c r="B586" s="40"/>
      <c r="C586" s="116"/>
      <c r="D586" s="40"/>
      <c r="F586" s="40"/>
    </row>
    <row r="587" spans="1:6" x14ac:dyDescent="0.2">
      <c r="A587" s="40"/>
      <c r="B587" s="40"/>
      <c r="C587" s="116"/>
      <c r="D587" s="40"/>
      <c r="F587" s="40"/>
    </row>
    <row r="588" spans="1:6" x14ac:dyDescent="0.2">
      <c r="A588" s="40"/>
      <c r="B588" s="40"/>
      <c r="C588" s="116"/>
      <c r="D588" s="40"/>
      <c r="F588" s="40"/>
    </row>
    <row r="589" spans="1:6" x14ac:dyDescent="0.2">
      <c r="A589" s="40"/>
      <c r="B589" s="40"/>
      <c r="C589" s="116"/>
      <c r="D589" s="40"/>
      <c r="F589" s="40"/>
    </row>
    <row r="590" spans="1:6" x14ac:dyDescent="0.2">
      <c r="A590" s="40"/>
      <c r="B590" s="40"/>
      <c r="C590" s="116"/>
      <c r="D590" s="40"/>
      <c r="F590" s="40"/>
    </row>
    <row r="591" spans="1:6" x14ac:dyDescent="0.2">
      <c r="A591" s="40"/>
      <c r="B591" s="40"/>
      <c r="C591" s="116"/>
      <c r="D591" s="40"/>
      <c r="F591" s="40"/>
    </row>
    <row r="592" spans="1:6" x14ac:dyDescent="0.2">
      <c r="A592" s="40"/>
      <c r="B592" s="40"/>
      <c r="C592" s="116"/>
      <c r="D592" s="40"/>
      <c r="F592" s="40"/>
    </row>
    <row r="593" spans="1:6" x14ac:dyDescent="0.2">
      <c r="A593" s="40"/>
      <c r="B593" s="40"/>
      <c r="C593" s="116"/>
      <c r="D593" s="40"/>
      <c r="F593" s="40"/>
    </row>
    <row r="594" spans="1:6" x14ac:dyDescent="0.2">
      <c r="A594" s="40"/>
      <c r="B594" s="40"/>
      <c r="C594" s="116"/>
      <c r="D594" s="40"/>
      <c r="F594" s="40"/>
    </row>
    <row r="595" spans="1:6" x14ac:dyDescent="0.2">
      <c r="A595" s="40"/>
      <c r="B595" s="40"/>
      <c r="C595" s="116"/>
      <c r="D595" s="40"/>
      <c r="F595" s="40"/>
    </row>
    <row r="596" spans="1:6" x14ac:dyDescent="0.2">
      <c r="A596" s="40"/>
      <c r="B596" s="40"/>
      <c r="C596" s="116"/>
      <c r="D596" s="40"/>
      <c r="F596" s="40"/>
    </row>
    <row r="597" spans="1:6" x14ac:dyDescent="0.2">
      <c r="A597" s="40"/>
      <c r="B597" s="40"/>
      <c r="C597" s="116"/>
      <c r="D597" s="40"/>
      <c r="F597" s="40"/>
    </row>
    <row r="598" spans="1:6" x14ac:dyDescent="0.2">
      <c r="A598" s="40"/>
      <c r="B598" s="40"/>
      <c r="C598" s="116"/>
      <c r="D598" s="40"/>
      <c r="F598" s="40"/>
    </row>
    <row r="599" spans="1:6" x14ac:dyDescent="0.2">
      <c r="A599" s="40"/>
      <c r="B599" s="40"/>
      <c r="C599" s="116"/>
      <c r="D599" s="40"/>
      <c r="F599" s="40"/>
    </row>
    <row r="600" spans="1:6" x14ac:dyDescent="0.2">
      <c r="A600" s="40"/>
      <c r="B600" s="40"/>
      <c r="C600" s="116"/>
      <c r="D600" s="40"/>
      <c r="F600" s="40"/>
    </row>
    <row r="601" spans="1:6" x14ac:dyDescent="0.2">
      <c r="A601" s="40"/>
      <c r="B601" s="40"/>
      <c r="C601" s="116"/>
      <c r="D601" s="40"/>
      <c r="F601" s="40"/>
    </row>
    <row r="602" spans="1:6" x14ac:dyDescent="0.2">
      <c r="A602" s="40"/>
      <c r="B602" s="40"/>
      <c r="C602" s="116"/>
      <c r="D602" s="40"/>
      <c r="F602" s="40"/>
    </row>
    <row r="603" spans="1:6" x14ac:dyDescent="0.2">
      <c r="A603" s="40"/>
      <c r="B603" s="40"/>
      <c r="C603" s="116"/>
      <c r="D603" s="40"/>
      <c r="F603" s="40"/>
    </row>
    <row r="604" spans="1:6" x14ac:dyDescent="0.2">
      <c r="A604" s="40"/>
      <c r="B604" s="40"/>
      <c r="C604" s="116"/>
      <c r="D604" s="40"/>
      <c r="F604" s="40"/>
    </row>
    <row r="605" spans="1:6" x14ac:dyDescent="0.2">
      <c r="A605" s="40"/>
      <c r="B605" s="40"/>
      <c r="C605" s="116"/>
      <c r="D605" s="40"/>
      <c r="F605" s="40"/>
    </row>
    <row r="606" spans="1:6" x14ac:dyDescent="0.2">
      <c r="A606" s="40"/>
      <c r="B606" s="40"/>
      <c r="C606" s="116"/>
      <c r="D606" s="40"/>
      <c r="F606" s="40"/>
    </row>
    <row r="607" spans="1:6" x14ac:dyDescent="0.2">
      <c r="A607" s="40"/>
      <c r="B607" s="40"/>
      <c r="C607" s="116"/>
      <c r="D607" s="40"/>
      <c r="F607" s="40"/>
    </row>
    <row r="608" spans="1:6" x14ac:dyDescent="0.2">
      <c r="A608" s="40"/>
      <c r="B608" s="40"/>
      <c r="C608" s="116"/>
      <c r="D608" s="40"/>
      <c r="F608" s="40"/>
    </row>
    <row r="609" spans="1:6" x14ac:dyDescent="0.2">
      <c r="A609" s="40"/>
      <c r="B609" s="40"/>
      <c r="C609" s="116"/>
      <c r="D609" s="40"/>
      <c r="F609" s="40"/>
    </row>
    <row r="610" spans="1:6" x14ac:dyDescent="0.2">
      <c r="A610" s="40"/>
      <c r="B610" s="40"/>
      <c r="C610" s="116"/>
      <c r="D610" s="40"/>
      <c r="F610" s="40"/>
    </row>
    <row r="611" spans="1:6" x14ac:dyDescent="0.2">
      <c r="A611" s="40"/>
      <c r="B611" s="40"/>
      <c r="C611" s="116"/>
      <c r="D611" s="40"/>
      <c r="F611" s="40"/>
    </row>
    <row r="612" spans="1:6" x14ac:dyDescent="0.2">
      <c r="A612" s="40"/>
      <c r="B612" s="40"/>
      <c r="C612" s="116"/>
      <c r="D612" s="40"/>
      <c r="F612" s="40"/>
    </row>
    <row r="613" spans="1:6" x14ac:dyDescent="0.2">
      <c r="A613" s="40"/>
      <c r="B613" s="40"/>
      <c r="C613" s="116"/>
      <c r="D613" s="40"/>
      <c r="F613" s="40"/>
    </row>
    <row r="614" spans="1:6" x14ac:dyDescent="0.2">
      <c r="A614" s="40"/>
      <c r="B614" s="40"/>
      <c r="C614" s="116"/>
      <c r="D614" s="40"/>
      <c r="F614" s="40"/>
    </row>
    <row r="615" spans="1:6" x14ac:dyDescent="0.2">
      <c r="A615" s="40"/>
      <c r="B615" s="40"/>
      <c r="C615" s="116"/>
      <c r="D615" s="40"/>
      <c r="F615" s="40"/>
    </row>
    <row r="616" spans="1:6" x14ac:dyDescent="0.2">
      <c r="A616" s="40"/>
      <c r="B616" s="40"/>
      <c r="C616" s="116"/>
      <c r="D616" s="40"/>
      <c r="F616" s="40"/>
    </row>
    <row r="617" spans="1:6" x14ac:dyDescent="0.2">
      <c r="A617" s="40"/>
      <c r="B617" s="40"/>
      <c r="C617" s="116"/>
      <c r="D617" s="40"/>
      <c r="F617" s="40"/>
    </row>
    <row r="618" spans="1:6" x14ac:dyDescent="0.2">
      <c r="A618" s="40"/>
      <c r="B618" s="40"/>
      <c r="C618" s="116"/>
      <c r="D618" s="40"/>
      <c r="F618" s="40"/>
    </row>
    <row r="619" spans="1:6" x14ac:dyDescent="0.2">
      <c r="A619" s="40"/>
      <c r="B619" s="40"/>
      <c r="C619" s="116"/>
      <c r="D619" s="40"/>
      <c r="F619" s="40"/>
    </row>
    <row r="620" spans="1:6" x14ac:dyDescent="0.2">
      <c r="A620" s="40"/>
      <c r="B620" s="40"/>
      <c r="C620" s="116"/>
      <c r="D620" s="40"/>
      <c r="F620" s="40"/>
    </row>
    <row r="621" spans="1:6" x14ac:dyDescent="0.2">
      <c r="A621" s="40"/>
      <c r="B621" s="40"/>
      <c r="C621" s="116"/>
      <c r="D621" s="40"/>
      <c r="F621" s="40"/>
    </row>
    <row r="622" spans="1:6" x14ac:dyDescent="0.2">
      <c r="A622" s="40"/>
      <c r="B622" s="40"/>
      <c r="C622" s="116"/>
      <c r="D622" s="40"/>
      <c r="F622" s="40"/>
    </row>
    <row r="623" spans="1:6" x14ac:dyDescent="0.2">
      <c r="A623" s="40"/>
      <c r="B623" s="40"/>
      <c r="C623" s="116"/>
      <c r="D623" s="40"/>
      <c r="F623" s="40"/>
    </row>
    <row r="624" spans="1:6" x14ac:dyDescent="0.2">
      <c r="A624" s="40"/>
      <c r="B624" s="40"/>
      <c r="C624" s="116"/>
      <c r="D624" s="40"/>
      <c r="F624" s="40"/>
    </row>
    <row r="625" spans="1:6" x14ac:dyDescent="0.2">
      <c r="A625" s="40"/>
      <c r="B625" s="40"/>
      <c r="C625" s="116"/>
      <c r="D625" s="40"/>
      <c r="F625" s="40"/>
    </row>
    <row r="626" spans="1:6" x14ac:dyDescent="0.2">
      <c r="A626" s="40"/>
      <c r="B626" s="40"/>
      <c r="C626" s="116"/>
      <c r="D626" s="40"/>
      <c r="F626" s="40"/>
    </row>
    <row r="627" spans="1:6" x14ac:dyDescent="0.2">
      <c r="A627" s="40"/>
      <c r="B627" s="40"/>
      <c r="C627" s="116"/>
      <c r="D627" s="40"/>
      <c r="F627" s="40"/>
    </row>
    <row r="628" spans="1:6" x14ac:dyDescent="0.2">
      <c r="A628" s="40"/>
      <c r="B628" s="40"/>
      <c r="C628" s="116"/>
      <c r="D628" s="40"/>
      <c r="F628" s="40"/>
    </row>
    <row r="629" spans="1:6" x14ac:dyDescent="0.2">
      <c r="A629" s="40"/>
      <c r="B629" s="40"/>
      <c r="C629" s="116"/>
      <c r="D629" s="40"/>
      <c r="F629" s="40"/>
    </row>
    <row r="630" spans="1:6" x14ac:dyDescent="0.2">
      <c r="A630" s="40"/>
      <c r="B630" s="40"/>
      <c r="C630" s="116"/>
      <c r="D630" s="40"/>
      <c r="F630" s="40"/>
    </row>
    <row r="631" spans="1:6" x14ac:dyDescent="0.2">
      <c r="A631" s="40"/>
      <c r="B631" s="40"/>
      <c r="C631" s="116"/>
      <c r="D631" s="40"/>
      <c r="F631" s="40"/>
    </row>
    <row r="632" spans="1:6" x14ac:dyDescent="0.2">
      <c r="A632" s="40"/>
      <c r="B632" s="40"/>
      <c r="C632" s="116"/>
      <c r="D632" s="40"/>
      <c r="F632" s="40"/>
    </row>
    <row r="633" spans="1:6" x14ac:dyDescent="0.2">
      <c r="A633" s="40"/>
      <c r="B633" s="40"/>
      <c r="C633" s="116"/>
      <c r="D633" s="40"/>
      <c r="F633" s="40"/>
    </row>
    <row r="634" spans="1:6" x14ac:dyDescent="0.2">
      <c r="A634" s="40"/>
      <c r="B634" s="40"/>
      <c r="C634" s="116"/>
      <c r="D634" s="40"/>
      <c r="F634" s="40"/>
    </row>
    <row r="635" spans="1:6" x14ac:dyDescent="0.2">
      <c r="A635" s="40"/>
      <c r="B635" s="40"/>
      <c r="C635" s="116"/>
      <c r="D635" s="40"/>
      <c r="F635" s="40"/>
    </row>
    <row r="636" spans="1:6" x14ac:dyDescent="0.2">
      <c r="A636" s="40"/>
      <c r="B636" s="40"/>
      <c r="C636" s="116"/>
      <c r="D636" s="40"/>
      <c r="F636" s="40"/>
    </row>
    <row r="637" spans="1:6" x14ac:dyDescent="0.2">
      <c r="A637" s="40"/>
      <c r="B637" s="40"/>
      <c r="C637" s="116"/>
      <c r="D637" s="40"/>
      <c r="F637" s="40"/>
    </row>
    <row r="638" spans="1:6" x14ac:dyDescent="0.2">
      <c r="A638" s="40"/>
      <c r="B638" s="40"/>
      <c r="C638" s="116"/>
      <c r="D638" s="40"/>
      <c r="F638" s="40"/>
    </row>
    <row r="639" spans="1:6" x14ac:dyDescent="0.2">
      <c r="A639" s="40"/>
      <c r="B639" s="40"/>
      <c r="C639" s="116"/>
      <c r="D639" s="40"/>
      <c r="F639" s="40"/>
    </row>
    <row r="640" spans="1:6" x14ac:dyDescent="0.2">
      <c r="A640" s="40"/>
      <c r="B640" s="40"/>
      <c r="C640" s="116"/>
      <c r="D640" s="40"/>
      <c r="F640" s="40"/>
    </row>
    <row r="641" spans="1:6" x14ac:dyDescent="0.2">
      <c r="A641" s="40"/>
      <c r="B641" s="40"/>
      <c r="C641" s="116"/>
      <c r="D641" s="40"/>
      <c r="F641" s="83"/>
    </row>
    <row r="642" spans="1:6" x14ac:dyDescent="0.2">
      <c r="B642" s="40"/>
      <c r="C642" s="116"/>
      <c r="D642" s="40"/>
      <c r="F642" s="83"/>
    </row>
    <row r="643" spans="1:6" x14ac:dyDescent="0.2">
      <c r="B643" s="40"/>
      <c r="C643" s="116"/>
      <c r="D643" s="40"/>
      <c r="F643" s="83"/>
    </row>
    <row r="644" spans="1:6" x14ac:dyDescent="0.2">
      <c r="B644" s="40"/>
      <c r="C644" s="116"/>
      <c r="D644" s="40"/>
      <c r="F644" s="83"/>
    </row>
    <row r="645" spans="1:6" x14ac:dyDescent="0.2">
      <c r="B645" s="40"/>
      <c r="C645" s="116"/>
      <c r="D645" s="40"/>
      <c r="F645" s="83"/>
    </row>
    <row r="646" spans="1:6" x14ac:dyDescent="0.2">
      <c r="B646" s="40"/>
      <c r="C646" s="116"/>
      <c r="D646" s="40"/>
      <c r="F646" s="83"/>
    </row>
    <row r="647" spans="1:6" x14ac:dyDescent="0.2">
      <c r="B647" s="40"/>
      <c r="C647" s="116"/>
      <c r="D647" s="40"/>
      <c r="F647" s="83"/>
    </row>
    <row r="648" spans="1:6" x14ac:dyDescent="0.2">
      <c r="B648" s="40"/>
      <c r="C648" s="116"/>
      <c r="D648" s="40"/>
      <c r="F648" s="83"/>
    </row>
    <row r="649" spans="1:6" x14ac:dyDescent="0.2">
      <c r="B649" s="40"/>
      <c r="C649" s="116"/>
      <c r="D649" s="40"/>
      <c r="F649" s="83"/>
    </row>
    <row r="650" spans="1:6" x14ac:dyDescent="0.2">
      <c r="B650" s="40"/>
      <c r="C650" s="116"/>
      <c r="D650" s="40"/>
      <c r="F650" s="83"/>
    </row>
    <row r="651" spans="1:6" x14ac:dyDescent="0.2">
      <c r="B651" s="40"/>
      <c r="C651" s="116"/>
      <c r="D651" s="40"/>
      <c r="F651" s="83"/>
    </row>
    <row r="652" spans="1:6" x14ac:dyDescent="0.2">
      <c r="B652" s="40"/>
      <c r="C652" s="116"/>
      <c r="D652" s="40"/>
      <c r="F652" s="83"/>
    </row>
    <row r="653" spans="1:6" x14ac:dyDescent="0.2">
      <c r="B653" s="40"/>
      <c r="C653" s="116"/>
      <c r="D653" s="40"/>
      <c r="F653" s="83"/>
    </row>
    <row r="654" spans="1:6" x14ac:dyDescent="0.2">
      <c r="B654" s="40"/>
      <c r="C654" s="116"/>
      <c r="D654" s="40"/>
      <c r="F654" s="83"/>
    </row>
    <row r="655" spans="1:6" x14ac:dyDescent="0.2">
      <c r="B655" s="40"/>
      <c r="C655" s="116"/>
      <c r="D655" s="40"/>
      <c r="F655" s="83"/>
    </row>
    <row r="656" spans="1:6" x14ac:dyDescent="0.2">
      <c r="B656" s="40"/>
      <c r="C656" s="116"/>
      <c r="D656" s="40"/>
      <c r="F656" s="83"/>
    </row>
    <row r="657" spans="2:6" x14ac:dyDescent="0.2">
      <c r="B657" s="40"/>
      <c r="C657" s="116"/>
      <c r="D657" s="40"/>
      <c r="F657" s="83"/>
    </row>
    <row r="658" spans="2:6" x14ac:dyDescent="0.2">
      <c r="B658" s="40"/>
      <c r="C658" s="116"/>
      <c r="D658" s="40"/>
      <c r="F658" s="83"/>
    </row>
    <row r="659" spans="2:6" x14ac:dyDescent="0.2">
      <c r="B659" s="40"/>
      <c r="C659" s="116"/>
      <c r="D659" s="40"/>
      <c r="F659" s="83"/>
    </row>
    <row r="660" spans="2:6" x14ac:dyDescent="0.2">
      <c r="B660" s="40"/>
      <c r="C660" s="116"/>
      <c r="D660" s="40"/>
      <c r="F660" s="83"/>
    </row>
    <row r="661" spans="2:6" x14ac:dyDescent="0.2">
      <c r="B661" s="40"/>
      <c r="C661" s="116"/>
      <c r="D661" s="40"/>
      <c r="F661" s="83"/>
    </row>
    <row r="662" spans="2:6" x14ac:dyDescent="0.2">
      <c r="B662" s="40"/>
      <c r="C662" s="116"/>
      <c r="D662" s="40"/>
      <c r="F662" s="83"/>
    </row>
    <row r="663" spans="2:6" x14ac:dyDescent="0.2">
      <c r="B663" s="40"/>
      <c r="C663" s="116"/>
      <c r="D663" s="40"/>
      <c r="F663" s="83"/>
    </row>
    <row r="664" spans="2:6" x14ac:dyDescent="0.2">
      <c r="B664" s="40"/>
      <c r="C664" s="116"/>
      <c r="D664" s="40"/>
      <c r="F664" s="83"/>
    </row>
    <row r="665" spans="2:6" x14ac:dyDescent="0.2">
      <c r="B665" s="40"/>
      <c r="C665" s="116"/>
      <c r="D665" s="40"/>
      <c r="F665" s="83"/>
    </row>
    <row r="666" spans="2:6" x14ac:dyDescent="0.2">
      <c r="B666" s="40"/>
      <c r="C666" s="116"/>
      <c r="D666" s="40"/>
      <c r="F666" s="83"/>
    </row>
    <row r="667" spans="2:6" x14ac:dyDescent="0.2">
      <c r="B667" s="40"/>
      <c r="C667" s="116"/>
      <c r="D667" s="40"/>
      <c r="F667" s="83"/>
    </row>
    <row r="668" spans="2:6" x14ac:dyDescent="0.2">
      <c r="B668" s="40"/>
      <c r="C668" s="116"/>
      <c r="D668" s="40"/>
      <c r="F668" s="83"/>
    </row>
    <row r="669" spans="2:6" x14ac:dyDescent="0.2">
      <c r="B669" s="40"/>
      <c r="C669" s="116"/>
      <c r="D669" s="40"/>
      <c r="F669" s="83"/>
    </row>
    <row r="670" spans="2:6" x14ac:dyDescent="0.2">
      <c r="B670" s="40"/>
      <c r="C670" s="116"/>
      <c r="D670" s="40"/>
      <c r="F670" s="83"/>
    </row>
    <row r="671" spans="2:6" x14ac:dyDescent="0.2">
      <c r="B671" s="40"/>
      <c r="C671" s="116"/>
      <c r="D671" s="40"/>
    </row>
    <row r="672" spans="2:6" x14ac:dyDescent="0.2">
      <c r="B672" s="40"/>
      <c r="C672" s="116"/>
      <c r="D672" s="40"/>
    </row>
    <row r="673" spans="2:6" x14ac:dyDescent="0.2">
      <c r="B673" s="40"/>
      <c r="C673" s="116"/>
      <c r="D673" s="40"/>
    </row>
    <row r="674" spans="2:6" x14ac:dyDescent="0.2">
      <c r="B674" s="40"/>
      <c r="C674" s="116"/>
      <c r="D674" s="40"/>
      <c r="F674" s="40"/>
    </row>
    <row r="675" spans="2:6" x14ac:dyDescent="0.2">
      <c r="B675" s="40"/>
      <c r="C675" s="116"/>
      <c r="D675" s="40"/>
      <c r="F675" s="40"/>
    </row>
    <row r="676" spans="2:6" x14ac:dyDescent="0.2">
      <c r="B676" s="40"/>
      <c r="C676" s="116"/>
      <c r="D676" s="40"/>
      <c r="F676" s="40"/>
    </row>
    <row r="677" spans="2:6" x14ac:dyDescent="0.2">
      <c r="B677" s="40"/>
      <c r="C677" s="116"/>
      <c r="D677" s="40"/>
      <c r="F677" s="40"/>
    </row>
    <row r="678" spans="2:6" x14ac:dyDescent="0.2">
      <c r="B678" s="40"/>
      <c r="C678" s="116"/>
      <c r="D678" s="40"/>
      <c r="F678" s="40"/>
    </row>
    <row r="679" spans="2:6" x14ac:dyDescent="0.2">
      <c r="B679" s="40"/>
      <c r="C679" s="116"/>
      <c r="D679" s="40"/>
      <c r="F679" s="40"/>
    </row>
    <row r="680" spans="2:6" x14ac:dyDescent="0.2">
      <c r="B680" s="40"/>
      <c r="C680" s="116"/>
      <c r="D680" s="40"/>
      <c r="F680" s="40"/>
    </row>
    <row r="681" spans="2:6" x14ac:dyDescent="0.2">
      <c r="B681" s="40"/>
      <c r="C681" s="116"/>
      <c r="D681" s="40"/>
      <c r="F681" s="40"/>
    </row>
    <row r="682" spans="2:6" x14ac:dyDescent="0.2">
      <c r="B682" s="40"/>
      <c r="C682" s="116"/>
      <c r="D682" s="40"/>
      <c r="F682" s="40"/>
    </row>
    <row r="683" spans="2:6" x14ac:dyDescent="0.2">
      <c r="B683" s="40"/>
      <c r="C683" s="116"/>
      <c r="D683" s="40"/>
      <c r="F683" s="40"/>
    </row>
    <row r="684" spans="2:6" x14ac:dyDescent="0.2">
      <c r="B684" s="40"/>
      <c r="C684" s="116"/>
      <c r="D684" s="40"/>
      <c r="F684" s="40"/>
    </row>
    <row r="685" spans="2:6" x14ac:dyDescent="0.2">
      <c r="B685" s="40"/>
      <c r="C685" s="116"/>
      <c r="D685" s="40"/>
      <c r="F685" s="40"/>
    </row>
    <row r="686" spans="2:6" x14ac:dyDescent="0.2">
      <c r="B686" s="40"/>
      <c r="C686" s="116"/>
      <c r="D686" s="40"/>
      <c r="F686" s="40"/>
    </row>
    <row r="687" spans="2:6" x14ac:dyDescent="0.2">
      <c r="B687" s="40"/>
      <c r="C687" s="116"/>
      <c r="D687" s="40"/>
      <c r="F687" s="40"/>
    </row>
    <row r="688" spans="2:6" x14ac:dyDescent="0.2">
      <c r="B688" s="40"/>
      <c r="C688" s="116"/>
      <c r="D688" s="40"/>
      <c r="F688" s="40"/>
    </row>
    <row r="689" spans="2:6" x14ac:dyDescent="0.2">
      <c r="B689" s="40"/>
      <c r="C689" s="116"/>
      <c r="D689" s="40"/>
      <c r="F689" s="40"/>
    </row>
    <row r="690" spans="2:6" x14ac:dyDescent="0.2">
      <c r="B690" s="40"/>
      <c r="C690" s="116"/>
      <c r="D690" s="40"/>
      <c r="F690" s="40"/>
    </row>
    <row r="691" spans="2:6" x14ac:dyDescent="0.2">
      <c r="B691" s="40"/>
      <c r="C691" s="116"/>
      <c r="D691" s="40"/>
      <c r="F691" s="40"/>
    </row>
    <row r="692" spans="2:6" x14ac:dyDescent="0.2">
      <c r="B692" s="40"/>
      <c r="C692" s="116"/>
      <c r="D692" s="40"/>
      <c r="F692" s="40"/>
    </row>
    <row r="693" spans="2:6" x14ac:dyDescent="0.2">
      <c r="B693" s="40"/>
      <c r="C693" s="116"/>
      <c r="D693" s="40"/>
      <c r="F693" s="40"/>
    </row>
    <row r="694" spans="2:6" x14ac:dyDescent="0.2">
      <c r="B694" s="40"/>
      <c r="C694" s="116"/>
      <c r="D694" s="40"/>
      <c r="F694" s="40"/>
    </row>
    <row r="695" spans="2:6" x14ac:dyDescent="0.2">
      <c r="B695" s="40"/>
      <c r="C695" s="116"/>
      <c r="D695" s="40"/>
      <c r="F695" s="40"/>
    </row>
    <row r="696" spans="2:6" x14ac:dyDescent="0.2">
      <c r="B696" s="40"/>
      <c r="C696" s="116"/>
      <c r="D696" s="40"/>
      <c r="F696" s="40"/>
    </row>
    <row r="697" spans="2:6" x14ac:dyDescent="0.2">
      <c r="B697" s="40"/>
      <c r="C697" s="116"/>
      <c r="D697" s="40"/>
      <c r="F697" s="40"/>
    </row>
    <row r="698" spans="2:6" x14ac:dyDescent="0.2">
      <c r="B698" s="40"/>
      <c r="C698" s="116"/>
      <c r="D698" s="40"/>
      <c r="F698" s="40"/>
    </row>
    <row r="699" spans="2:6" x14ac:dyDescent="0.2">
      <c r="B699" s="40"/>
      <c r="C699" s="116"/>
      <c r="D699" s="40"/>
      <c r="F699" s="40"/>
    </row>
    <row r="700" spans="2:6" x14ac:dyDescent="0.2">
      <c r="B700" s="40"/>
      <c r="C700" s="116"/>
      <c r="D700" s="40"/>
      <c r="F700" s="40"/>
    </row>
    <row r="701" spans="2:6" x14ac:dyDescent="0.2">
      <c r="B701" s="40"/>
      <c r="C701" s="116"/>
      <c r="D701" s="40"/>
      <c r="F701" s="40"/>
    </row>
    <row r="702" spans="2:6" x14ac:dyDescent="0.2">
      <c r="B702" s="40"/>
      <c r="C702" s="116"/>
      <c r="D702" s="40"/>
      <c r="F702" s="40"/>
    </row>
    <row r="703" spans="2:6" x14ac:dyDescent="0.2">
      <c r="B703" s="40"/>
      <c r="C703" s="116"/>
      <c r="D703" s="40"/>
      <c r="F703" s="40"/>
    </row>
    <row r="704" spans="2:6" x14ac:dyDescent="0.2">
      <c r="B704" s="40"/>
      <c r="C704" s="116"/>
      <c r="D704" s="40"/>
      <c r="F704" s="40"/>
    </row>
    <row r="705" spans="1:6" x14ac:dyDescent="0.2">
      <c r="B705" s="40"/>
      <c r="C705" s="116"/>
      <c r="D705" s="40"/>
      <c r="F705" s="40"/>
    </row>
    <row r="706" spans="1:6" x14ac:dyDescent="0.2">
      <c r="B706" s="40"/>
      <c r="C706" s="116"/>
      <c r="D706" s="40"/>
      <c r="F706" s="40"/>
    </row>
    <row r="707" spans="1:6" x14ac:dyDescent="0.2">
      <c r="A707" s="40"/>
      <c r="B707" s="40"/>
      <c r="C707" s="116"/>
      <c r="D707" s="40"/>
      <c r="F707" s="40"/>
    </row>
    <row r="708" spans="1:6" x14ac:dyDescent="0.2">
      <c r="A708" s="40"/>
      <c r="B708" s="40"/>
      <c r="C708" s="116"/>
      <c r="D708" s="40"/>
      <c r="F708" s="40"/>
    </row>
    <row r="709" spans="1:6" x14ac:dyDescent="0.2">
      <c r="A709" s="40"/>
      <c r="B709" s="40"/>
      <c r="C709" s="116"/>
      <c r="D709" s="40"/>
      <c r="F709" s="40"/>
    </row>
    <row r="710" spans="1:6" x14ac:dyDescent="0.2">
      <c r="A710" s="40"/>
      <c r="B710" s="40"/>
      <c r="C710" s="116"/>
      <c r="F710" s="40"/>
    </row>
    <row r="711" spans="1:6" x14ac:dyDescent="0.2">
      <c r="F711" s="40"/>
    </row>
    <row r="712" spans="1:6" x14ac:dyDescent="0.2">
      <c r="F712" s="40"/>
    </row>
    <row r="713" spans="1:6" x14ac:dyDescent="0.2">
      <c r="F713" s="40"/>
    </row>
    <row r="714" spans="1:6" x14ac:dyDescent="0.2">
      <c r="F714" s="40"/>
    </row>
    <row r="715" spans="1:6" x14ac:dyDescent="0.2">
      <c r="F715" s="40"/>
    </row>
    <row r="716" spans="1:6" x14ac:dyDescent="0.2">
      <c r="F716" s="40"/>
    </row>
    <row r="717" spans="1:6" x14ac:dyDescent="0.2">
      <c r="F717" s="40"/>
    </row>
    <row r="718" spans="1:6" x14ac:dyDescent="0.2">
      <c r="F718" s="40"/>
    </row>
    <row r="719" spans="1:6" x14ac:dyDescent="0.2">
      <c r="F719" s="40"/>
    </row>
    <row r="720" spans="1:6" x14ac:dyDescent="0.2">
      <c r="F720" s="40"/>
    </row>
    <row r="721" spans="1:6" x14ac:dyDescent="0.2">
      <c r="F721" s="40"/>
    </row>
    <row r="722" spans="1:6" x14ac:dyDescent="0.2">
      <c r="A722" s="40"/>
      <c r="B722" s="40"/>
      <c r="C722" s="116"/>
      <c r="D722" s="40"/>
      <c r="F722" s="40"/>
    </row>
    <row r="723" spans="1:6" x14ac:dyDescent="0.2">
      <c r="A723" s="40"/>
      <c r="B723" s="40"/>
      <c r="C723" s="116"/>
      <c r="D723" s="40"/>
      <c r="F723" s="40"/>
    </row>
    <row r="724" spans="1:6" x14ac:dyDescent="0.2">
      <c r="A724" s="40"/>
      <c r="B724" s="40"/>
      <c r="C724" s="116"/>
      <c r="D724" s="40"/>
      <c r="F724" s="40"/>
    </row>
    <row r="725" spans="1:6" x14ac:dyDescent="0.2">
      <c r="A725" s="40"/>
      <c r="B725" s="40"/>
      <c r="C725" s="116"/>
      <c r="D725" s="40"/>
      <c r="F725" s="40"/>
    </row>
    <row r="726" spans="1:6" x14ac:dyDescent="0.2">
      <c r="A726" s="40"/>
      <c r="B726" s="40"/>
      <c r="C726" s="116"/>
      <c r="D726" s="40"/>
      <c r="F726" s="40"/>
    </row>
    <row r="727" spans="1:6" x14ac:dyDescent="0.2">
      <c r="A727" s="40"/>
      <c r="B727" s="40"/>
      <c r="C727" s="116"/>
      <c r="D727" s="40"/>
      <c r="F727" s="40"/>
    </row>
    <row r="728" spans="1:6" x14ac:dyDescent="0.2">
      <c r="A728" s="40"/>
      <c r="B728" s="40"/>
      <c r="C728" s="116"/>
      <c r="D728" s="40"/>
      <c r="F728" s="40"/>
    </row>
    <row r="729" spans="1:6" x14ac:dyDescent="0.2">
      <c r="A729" s="40"/>
      <c r="B729" s="40"/>
      <c r="C729" s="116"/>
      <c r="D729" s="40"/>
      <c r="F729" s="40"/>
    </row>
    <row r="730" spans="1:6" x14ac:dyDescent="0.2">
      <c r="A730" s="40"/>
      <c r="B730" s="40"/>
      <c r="C730" s="116"/>
      <c r="D730" s="40"/>
      <c r="F730" s="40"/>
    </row>
    <row r="731" spans="1:6" x14ac:dyDescent="0.2">
      <c r="A731" s="40"/>
      <c r="B731" s="40"/>
      <c r="C731" s="116"/>
      <c r="D731" s="40"/>
      <c r="F731" s="40"/>
    </row>
    <row r="732" spans="1:6" x14ac:dyDescent="0.2">
      <c r="A732" s="40"/>
      <c r="B732" s="40"/>
      <c r="C732" s="116"/>
      <c r="D732" s="40"/>
      <c r="F732" s="40"/>
    </row>
    <row r="733" spans="1:6" x14ac:dyDescent="0.2">
      <c r="A733" s="40"/>
      <c r="B733" s="40"/>
      <c r="C733" s="116"/>
      <c r="D733" s="40"/>
      <c r="F733" s="40"/>
    </row>
    <row r="734" spans="1:6" x14ac:dyDescent="0.2">
      <c r="A734" s="40"/>
      <c r="B734" s="40"/>
      <c r="C734" s="116"/>
      <c r="D734" s="40"/>
      <c r="F734" s="40"/>
    </row>
    <row r="735" spans="1:6" x14ac:dyDescent="0.2">
      <c r="A735" s="40"/>
      <c r="B735" s="40"/>
      <c r="C735" s="116"/>
      <c r="D735" s="40"/>
      <c r="F735" s="40"/>
    </row>
    <row r="736" spans="1:6" x14ac:dyDescent="0.2">
      <c r="A736" s="40"/>
      <c r="B736" s="40"/>
      <c r="C736" s="116"/>
      <c r="D736" s="40"/>
      <c r="F736" s="40"/>
    </row>
    <row r="737" spans="1:6" x14ac:dyDescent="0.2">
      <c r="A737" s="40"/>
      <c r="B737" s="40"/>
      <c r="C737" s="116"/>
      <c r="D737" s="40"/>
      <c r="F737" s="40"/>
    </row>
    <row r="738" spans="1:6" x14ac:dyDescent="0.2">
      <c r="A738" s="40"/>
      <c r="B738" s="40"/>
      <c r="C738" s="116"/>
      <c r="D738" s="40"/>
      <c r="F738" s="40"/>
    </row>
    <row r="739" spans="1:6" x14ac:dyDescent="0.2">
      <c r="A739" s="40"/>
      <c r="B739" s="40"/>
      <c r="C739" s="116"/>
      <c r="D739" s="40"/>
      <c r="F739" s="40"/>
    </row>
    <row r="740" spans="1:6" x14ac:dyDescent="0.2">
      <c r="A740" s="40"/>
      <c r="B740" s="40"/>
      <c r="C740" s="116"/>
      <c r="D740" s="40"/>
      <c r="F740" s="40"/>
    </row>
    <row r="741" spans="1:6" x14ac:dyDescent="0.2">
      <c r="A741" s="40"/>
      <c r="B741" s="40"/>
      <c r="C741" s="116"/>
      <c r="D741" s="40"/>
      <c r="F741" s="40"/>
    </row>
    <row r="742" spans="1:6" x14ac:dyDescent="0.2">
      <c r="A742" s="40"/>
      <c r="B742" s="40"/>
      <c r="C742" s="116"/>
      <c r="D742" s="40"/>
      <c r="F742" s="40"/>
    </row>
    <row r="743" spans="1:6" x14ac:dyDescent="0.2">
      <c r="A743" s="40"/>
      <c r="B743" s="40"/>
      <c r="C743" s="116"/>
      <c r="D743" s="40"/>
      <c r="F743" s="40"/>
    </row>
    <row r="744" spans="1:6" x14ac:dyDescent="0.2">
      <c r="A744" s="40"/>
      <c r="B744" s="40"/>
      <c r="C744" s="116"/>
      <c r="D744" s="40"/>
      <c r="F744" s="40"/>
    </row>
    <row r="745" spans="1:6" x14ac:dyDescent="0.2">
      <c r="A745" s="40"/>
      <c r="B745" s="40"/>
      <c r="C745" s="116"/>
      <c r="D745" s="40"/>
      <c r="F745" s="40"/>
    </row>
    <row r="746" spans="1:6" x14ac:dyDescent="0.2">
      <c r="A746" s="40"/>
      <c r="B746" s="40"/>
      <c r="C746" s="116"/>
      <c r="D746" s="40"/>
      <c r="F746" s="40"/>
    </row>
    <row r="747" spans="1:6" x14ac:dyDescent="0.2">
      <c r="A747" s="40"/>
      <c r="B747" s="40"/>
      <c r="C747" s="116"/>
      <c r="D747" s="40"/>
      <c r="F747" s="40"/>
    </row>
    <row r="748" spans="1:6" x14ac:dyDescent="0.2">
      <c r="A748" s="40"/>
      <c r="B748" s="40"/>
      <c r="C748" s="116"/>
      <c r="D748" s="40"/>
      <c r="F748" s="40"/>
    </row>
    <row r="749" spans="1:6" x14ac:dyDescent="0.2">
      <c r="A749" s="40"/>
      <c r="B749" s="40"/>
      <c r="C749" s="116"/>
      <c r="D749" s="40"/>
      <c r="F749" s="40"/>
    </row>
    <row r="750" spans="1:6" x14ac:dyDescent="0.2">
      <c r="A750" s="40"/>
      <c r="B750" s="40"/>
      <c r="C750" s="116"/>
      <c r="D750" s="40"/>
      <c r="F750" s="40"/>
    </row>
    <row r="751" spans="1:6" x14ac:dyDescent="0.2">
      <c r="A751" s="40"/>
      <c r="B751" s="40"/>
      <c r="C751" s="116"/>
      <c r="D751" s="40"/>
      <c r="F751" s="40"/>
    </row>
  </sheetData>
  <sheetProtection password="CC6D" sheet="1" objects="1" scenarios="1"/>
  <mergeCells count="4">
    <mergeCell ref="A45:B45"/>
    <mergeCell ref="A71:B71"/>
    <mergeCell ref="A109:B109"/>
    <mergeCell ref="A152:B15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13"/>
  </sheetPr>
  <dimension ref="A1:AJ1461"/>
  <sheetViews>
    <sheetView view="pageBreakPreview" zoomScale="96" zoomScaleNormal="100" zoomScaleSheetLayoutView="96" workbookViewId="0">
      <selection activeCell="G20" sqref="G20"/>
    </sheetView>
  </sheetViews>
  <sheetFormatPr baseColWidth="10" defaultRowHeight="18" customHeight="1" x14ac:dyDescent="0.2"/>
  <cols>
    <col min="1" max="1" width="9.85546875" style="176" bestFit="1" customWidth="1"/>
    <col min="2" max="2" width="15.28515625" style="182" customWidth="1"/>
    <col min="3" max="3" width="18.7109375" style="183" customWidth="1"/>
    <col min="4" max="4" width="21.42578125" style="176" customWidth="1"/>
    <col min="5" max="5" width="13.28515625" style="176" hidden="1" customWidth="1"/>
    <col min="6" max="6" width="15.28515625" style="176" hidden="1" customWidth="1"/>
    <col min="7" max="7" width="47" style="184" customWidth="1"/>
    <col min="8" max="8" width="15.140625" style="184" hidden="1" customWidth="1"/>
    <col min="9" max="9" width="14.85546875" style="185" hidden="1" customWidth="1"/>
    <col min="10" max="10" width="14.42578125" style="186" hidden="1" customWidth="1"/>
    <col min="11" max="11" width="15.85546875" style="187" hidden="1" customWidth="1"/>
    <col min="12" max="12" width="13.5703125" style="187" hidden="1" customWidth="1"/>
    <col min="13" max="13" width="31" style="201" hidden="1" customWidth="1"/>
    <col min="14" max="14" width="8.28515625" style="201" hidden="1" customWidth="1"/>
    <col min="15" max="15" width="4.140625" style="201" hidden="1" customWidth="1"/>
    <col min="16" max="16" width="15.85546875" style="201" hidden="1" customWidth="1"/>
    <col min="17" max="17" width="15.42578125" style="201" hidden="1" customWidth="1"/>
    <col min="18" max="18" width="15.5703125" style="201" hidden="1" customWidth="1"/>
    <col min="19" max="19" width="11.140625" style="201" hidden="1" customWidth="1"/>
    <col min="20" max="20" width="15.28515625" style="177" hidden="1" customWidth="1"/>
    <col min="21" max="16384" width="11.42578125" style="40"/>
  </cols>
  <sheetData>
    <row r="1" spans="1:21" s="42" customFormat="1" ht="18" customHeight="1" x14ac:dyDescent="0.25">
      <c r="A1" s="209" t="s">
        <v>219</v>
      </c>
      <c r="B1" s="210" t="s">
        <v>220</v>
      </c>
      <c r="C1" s="211" t="s">
        <v>221</v>
      </c>
      <c r="D1" s="211" t="s">
        <v>222</v>
      </c>
      <c r="E1" s="212" t="s">
        <v>393</v>
      </c>
      <c r="F1" s="213" t="s">
        <v>223</v>
      </c>
      <c r="G1" s="213" t="s">
        <v>2370</v>
      </c>
      <c r="H1" s="213" t="s">
        <v>461</v>
      </c>
      <c r="I1" s="209" t="s">
        <v>392</v>
      </c>
      <c r="J1" s="209" t="s">
        <v>920</v>
      </c>
      <c r="K1" s="209" t="s">
        <v>1592</v>
      </c>
      <c r="L1" s="300" t="s">
        <v>2405</v>
      </c>
      <c r="M1" s="201"/>
      <c r="N1" s="201"/>
      <c r="O1" s="201"/>
      <c r="P1" s="201"/>
      <c r="Q1" s="206"/>
      <c r="R1" s="201"/>
      <c r="S1" s="201"/>
      <c r="T1" s="203"/>
    </row>
    <row r="2" spans="1:21" s="39" customFormat="1" ht="18" customHeight="1" x14ac:dyDescent="0.25">
      <c r="A2" s="221">
        <v>14939</v>
      </c>
      <c r="B2" s="222" t="s">
        <v>624</v>
      </c>
      <c r="C2" s="222" t="s">
        <v>516</v>
      </c>
      <c r="D2" s="222" t="s">
        <v>651</v>
      </c>
      <c r="E2" s="223">
        <v>28992</v>
      </c>
      <c r="F2" s="221" t="s">
        <v>1001</v>
      </c>
      <c r="G2" s="110" t="s">
        <v>1634</v>
      </c>
      <c r="H2" s="110" t="s">
        <v>1796</v>
      </c>
      <c r="I2" s="207">
        <v>18</v>
      </c>
      <c r="J2" s="207">
        <v>22</v>
      </c>
      <c r="K2" s="53" t="s">
        <v>1591</v>
      </c>
      <c r="L2" s="53"/>
      <c r="M2" s="224" t="s">
        <v>1634</v>
      </c>
      <c r="N2" s="224">
        <v>14939</v>
      </c>
      <c r="O2" s="224" t="s">
        <v>2295</v>
      </c>
      <c r="P2" s="224" t="s">
        <v>550</v>
      </c>
      <c r="Q2" s="224" t="s">
        <v>516</v>
      </c>
      <c r="R2" s="224" t="s">
        <v>651</v>
      </c>
      <c r="S2" s="205">
        <v>28992</v>
      </c>
      <c r="T2" t="s">
        <v>1001</v>
      </c>
      <c r="U2" s="116"/>
    </row>
    <row r="3" spans="1:21" ht="18" customHeight="1" x14ac:dyDescent="0.2">
      <c r="A3" s="221">
        <v>8605</v>
      </c>
      <c r="B3" s="222" t="s">
        <v>2129</v>
      </c>
      <c r="C3" s="222" t="s">
        <v>978</v>
      </c>
      <c r="D3" s="222" t="s">
        <v>512</v>
      </c>
      <c r="E3" s="223">
        <v>23622</v>
      </c>
      <c r="F3" s="221" t="s">
        <v>1103</v>
      </c>
      <c r="G3" s="110" t="s">
        <v>1634</v>
      </c>
      <c r="H3" s="110" t="s">
        <v>1700</v>
      </c>
      <c r="I3" s="207">
        <v>18</v>
      </c>
      <c r="J3" s="207">
        <v>22</v>
      </c>
      <c r="K3" s="53" t="s">
        <v>1591</v>
      </c>
      <c r="L3" s="53"/>
      <c r="M3" s="224" t="s">
        <v>1634</v>
      </c>
      <c r="N3" s="224">
        <v>8605</v>
      </c>
      <c r="O3" s="224" t="s">
        <v>2295</v>
      </c>
      <c r="P3" s="224" t="s">
        <v>836</v>
      </c>
      <c r="Q3" s="224" t="s">
        <v>978</v>
      </c>
      <c r="R3" s="224" t="s">
        <v>512</v>
      </c>
      <c r="S3" s="205">
        <v>23622</v>
      </c>
      <c r="T3" t="s">
        <v>1103</v>
      </c>
      <c r="U3" s="116"/>
    </row>
    <row r="4" spans="1:21" ht="18" customHeight="1" x14ac:dyDescent="0.2">
      <c r="A4" s="221">
        <v>1714</v>
      </c>
      <c r="B4" s="222" t="s">
        <v>72</v>
      </c>
      <c r="C4" s="222" t="s">
        <v>556</v>
      </c>
      <c r="D4" s="222" t="s">
        <v>597</v>
      </c>
      <c r="E4" s="223">
        <v>28176</v>
      </c>
      <c r="F4" s="221" t="s">
        <v>1157</v>
      </c>
      <c r="G4" s="110" t="s">
        <v>1634</v>
      </c>
      <c r="H4" s="110" t="s">
        <v>1796</v>
      </c>
      <c r="I4" s="207">
        <v>18</v>
      </c>
      <c r="J4" s="207">
        <v>22</v>
      </c>
      <c r="K4" s="53" t="s">
        <v>1591</v>
      </c>
      <c r="L4" s="53"/>
      <c r="M4" s="224" t="s">
        <v>1634</v>
      </c>
      <c r="N4" s="224">
        <v>1714</v>
      </c>
      <c r="O4" s="224" t="s">
        <v>2295</v>
      </c>
      <c r="P4" s="224" t="s">
        <v>72</v>
      </c>
      <c r="Q4" s="224" t="s">
        <v>556</v>
      </c>
      <c r="R4" s="224" t="s">
        <v>597</v>
      </c>
      <c r="S4" s="205">
        <v>28176</v>
      </c>
      <c r="T4" t="s">
        <v>1157</v>
      </c>
      <c r="U4" s="116"/>
    </row>
    <row r="5" spans="1:21" ht="18" customHeight="1" x14ac:dyDescent="0.2">
      <c r="A5" s="221">
        <v>7767</v>
      </c>
      <c r="B5" s="222" t="s">
        <v>437</v>
      </c>
      <c r="C5" s="222" t="s">
        <v>479</v>
      </c>
      <c r="D5" s="222" t="s">
        <v>565</v>
      </c>
      <c r="E5" s="223">
        <v>33411</v>
      </c>
      <c r="F5" s="221" t="s">
        <v>1177</v>
      </c>
      <c r="G5" s="110" t="s">
        <v>1634</v>
      </c>
      <c r="H5" s="110" t="s">
        <v>1796</v>
      </c>
      <c r="I5" s="207">
        <v>18</v>
      </c>
      <c r="J5" s="207">
        <v>22</v>
      </c>
      <c r="K5" s="53" t="s">
        <v>1591</v>
      </c>
      <c r="L5" s="53"/>
      <c r="M5" s="224" t="s">
        <v>1634</v>
      </c>
      <c r="N5" s="224">
        <v>7767</v>
      </c>
      <c r="O5" s="224" t="s">
        <v>2295</v>
      </c>
      <c r="P5" s="224" t="s">
        <v>479</v>
      </c>
      <c r="Q5" s="224" t="s">
        <v>479</v>
      </c>
      <c r="R5" s="224" t="s">
        <v>565</v>
      </c>
      <c r="S5" s="205">
        <v>33411</v>
      </c>
      <c r="T5" t="s">
        <v>1177</v>
      </c>
      <c r="U5" s="116"/>
    </row>
    <row r="6" spans="1:21" ht="18" customHeight="1" x14ac:dyDescent="0.2">
      <c r="A6" s="221">
        <v>6626</v>
      </c>
      <c r="B6" s="222" t="s">
        <v>437</v>
      </c>
      <c r="C6" s="222" t="s">
        <v>516</v>
      </c>
      <c r="D6" s="222" t="s">
        <v>495</v>
      </c>
      <c r="E6" s="223">
        <v>20755</v>
      </c>
      <c r="F6" s="221" t="s">
        <v>1175</v>
      </c>
      <c r="G6" s="110" t="s">
        <v>1634</v>
      </c>
      <c r="H6" s="110" t="s">
        <v>1700</v>
      </c>
      <c r="I6" s="207">
        <v>18</v>
      </c>
      <c r="J6" s="207">
        <v>22</v>
      </c>
      <c r="K6" s="53" t="s">
        <v>1591</v>
      </c>
      <c r="L6" s="53"/>
      <c r="M6" s="224" t="s">
        <v>1634</v>
      </c>
      <c r="N6" s="224">
        <v>6626</v>
      </c>
      <c r="O6" s="224" t="s">
        <v>2295</v>
      </c>
      <c r="P6" s="224" t="s">
        <v>479</v>
      </c>
      <c r="Q6" s="224" t="s">
        <v>516</v>
      </c>
      <c r="R6" s="224" t="s">
        <v>495</v>
      </c>
      <c r="S6" s="205">
        <v>20755</v>
      </c>
      <c r="T6" t="s">
        <v>1175</v>
      </c>
      <c r="U6" s="116"/>
    </row>
    <row r="7" spans="1:21" ht="18" customHeight="1" x14ac:dyDescent="0.2">
      <c r="A7" s="221">
        <v>9979</v>
      </c>
      <c r="B7" s="222" t="s">
        <v>533</v>
      </c>
      <c r="C7" s="222" t="s">
        <v>516</v>
      </c>
      <c r="D7" s="222" t="s">
        <v>495</v>
      </c>
      <c r="E7" s="223">
        <v>19467</v>
      </c>
      <c r="F7" s="221" t="s">
        <v>1226</v>
      </c>
      <c r="G7" s="110" t="s">
        <v>1634</v>
      </c>
      <c r="H7" s="110" t="s">
        <v>1708</v>
      </c>
      <c r="I7" s="207">
        <v>12</v>
      </c>
      <c r="J7" s="207">
        <v>22</v>
      </c>
      <c r="K7" s="53" t="s">
        <v>1591</v>
      </c>
      <c r="L7" s="53"/>
      <c r="M7" s="224" t="s">
        <v>1634</v>
      </c>
      <c r="N7" s="224">
        <v>9979</v>
      </c>
      <c r="O7" s="224" t="s">
        <v>2295</v>
      </c>
      <c r="P7" s="224" t="s">
        <v>470</v>
      </c>
      <c r="Q7" s="224" t="s">
        <v>516</v>
      </c>
      <c r="R7" s="224" t="s">
        <v>495</v>
      </c>
      <c r="S7" s="205">
        <v>19467</v>
      </c>
      <c r="T7" t="s">
        <v>1226</v>
      </c>
      <c r="U7" s="116"/>
    </row>
    <row r="8" spans="1:21" ht="18" customHeight="1" x14ac:dyDescent="0.2">
      <c r="A8" s="221">
        <v>15771</v>
      </c>
      <c r="B8" s="222" t="s">
        <v>471</v>
      </c>
      <c r="C8" s="222" t="s">
        <v>666</v>
      </c>
      <c r="D8" s="222" t="s">
        <v>1481</v>
      </c>
      <c r="E8" s="223">
        <v>24328</v>
      </c>
      <c r="F8" s="221" t="s">
        <v>1324</v>
      </c>
      <c r="G8" s="110" t="s">
        <v>1634</v>
      </c>
      <c r="H8" s="110" t="s">
        <v>1700</v>
      </c>
      <c r="I8" s="53">
        <v>18</v>
      </c>
      <c r="J8" s="207">
        <v>22</v>
      </c>
      <c r="K8" s="53" t="s">
        <v>1591</v>
      </c>
      <c r="L8" s="53"/>
      <c r="M8" s="224" t="s">
        <v>1634</v>
      </c>
      <c r="N8" s="224">
        <v>15771</v>
      </c>
      <c r="O8" s="224" t="s">
        <v>2295</v>
      </c>
      <c r="P8" s="224" t="s">
        <v>471</v>
      </c>
      <c r="Q8" s="224" t="s">
        <v>666</v>
      </c>
      <c r="R8" s="224" t="s">
        <v>1481</v>
      </c>
      <c r="S8" s="205">
        <v>24328</v>
      </c>
      <c r="T8" t="s">
        <v>1324</v>
      </c>
      <c r="U8" s="116"/>
    </row>
    <row r="9" spans="1:21" ht="18" customHeight="1" x14ac:dyDescent="0.2">
      <c r="A9" s="221">
        <v>20910</v>
      </c>
      <c r="B9" s="222" t="s">
        <v>506</v>
      </c>
      <c r="C9" s="222" t="s">
        <v>476</v>
      </c>
      <c r="D9" s="222" t="s">
        <v>1010</v>
      </c>
      <c r="E9" s="223">
        <v>19412</v>
      </c>
      <c r="F9" s="221" t="s">
        <v>2199</v>
      </c>
      <c r="G9" s="110" t="s">
        <v>1634</v>
      </c>
      <c r="H9" s="110" t="s">
        <v>1700</v>
      </c>
      <c r="I9" s="53">
        <v>18</v>
      </c>
      <c r="J9" s="207">
        <v>22</v>
      </c>
      <c r="K9" s="53" t="s">
        <v>1591</v>
      </c>
      <c r="L9" s="53"/>
      <c r="M9" s="224" t="s">
        <v>1634</v>
      </c>
      <c r="N9" s="224">
        <v>20910</v>
      </c>
      <c r="O9" s="224" t="s">
        <v>2295</v>
      </c>
      <c r="P9" s="224" t="s">
        <v>506</v>
      </c>
      <c r="Q9" s="224" t="s">
        <v>476</v>
      </c>
      <c r="R9" s="224" t="s">
        <v>1010</v>
      </c>
      <c r="S9" s="205">
        <v>19412</v>
      </c>
      <c r="T9" t="s">
        <v>2199</v>
      </c>
      <c r="U9" s="116"/>
    </row>
    <row r="10" spans="1:21" ht="18" customHeight="1" x14ac:dyDescent="0.2">
      <c r="A10" s="179">
        <v>18801</v>
      </c>
      <c r="B10" s="110" t="s">
        <v>886</v>
      </c>
      <c r="C10" s="110" t="s">
        <v>887</v>
      </c>
      <c r="D10" s="110" t="s">
        <v>989</v>
      </c>
      <c r="E10" s="181">
        <v>29507</v>
      </c>
      <c r="F10" s="179" t="s">
        <v>996</v>
      </c>
      <c r="G10" s="110" t="s">
        <v>2136</v>
      </c>
      <c r="H10" s="110" t="s">
        <v>1796</v>
      </c>
      <c r="I10" s="53">
        <v>18</v>
      </c>
      <c r="J10" s="207">
        <v>22</v>
      </c>
      <c r="K10" s="53" t="s">
        <v>1591</v>
      </c>
      <c r="L10" s="53"/>
      <c r="M10" s="224"/>
      <c r="N10" s="224"/>
      <c r="O10" s="224"/>
      <c r="P10" s="224"/>
      <c r="Q10" s="224"/>
      <c r="R10" s="224"/>
      <c r="S10" s="205"/>
      <c r="T10"/>
      <c r="U10" s="116"/>
    </row>
    <row r="11" spans="1:21" ht="18" customHeight="1" x14ac:dyDescent="0.2">
      <c r="A11" s="179">
        <v>6023</v>
      </c>
      <c r="B11" s="110" t="s">
        <v>618</v>
      </c>
      <c r="C11" s="110" t="s">
        <v>928</v>
      </c>
      <c r="D11" s="110" t="s">
        <v>929</v>
      </c>
      <c r="E11" s="181">
        <v>29307</v>
      </c>
      <c r="F11" s="179" t="s">
        <v>1144</v>
      </c>
      <c r="G11" s="110" t="s">
        <v>2136</v>
      </c>
      <c r="H11" s="110" t="s">
        <v>1796</v>
      </c>
      <c r="I11" s="207">
        <v>18</v>
      </c>
      <c r="J11" s="207">
        <v>22</v>
      </c>
      <c r="K11" s="53">
        <v>22</v>
      </c>
      <c r="L11" s="53"/>
      <c r="M11" s="224"/>
      <c r="N11" s="224"/>
      <c r="O11" s="224"/>
      <c r="P11" s="224"/>
      <c r="Q11" s="224"/>
      <c r="R11" s="224"/>
      <c r="S11" s="205"/>
      <c r="T11"/>
      <c r="U11" s="116"/>
    </row>
    <row r="12" spans="1:21" ht="18" customHeight="1" x14ac:dyDescent="0.2">
      <c r="A12" s="179">
        <v>6022</v>
      </c>
      <c r="B12" s="110" t="s">
        <v>618</v>
      </c>
      <c r="C12" s="110" t="s">
        <v>928</v>
      </c>
      <c r="D12" s="110" t="s">
        <v>542</v>
      </c>
      <c r="E12" s="181">
        <v>30158</v>
      </c>
      <c r="F12" s="179" t="s">
        <v>1137</v>
      </c>
      <c r="G12" s="110" t="s">
        <v>2136</v>
      </c>
      <c r="H12" s="110" t="s">
        <v>1796</v>
      </c>
      <c r="I12" s="207">
        <v>18</v>
      </c>
      <c r="J12" s="207">
        <v>22</v>
      </c>
      <c r="K12" s="53" t="s">
        <v>1591</v>
      </c>
      <c r="L12" s="53"/>
      <c r="M12" s="224"/>
      <c r="N12" s="224"/>
      <c r="O12" s="224"/>
      <c r="P12" s="224"/>
      <c r="Q12" s="224"/>
      <c r="R12" s="224"/>
      <c r="S12" s="205"/>
      <c r="T12"/>
      <c r="U12" s="116"/>
    </row>
    <row r="13" spans="1:21" ht="18" customHeight="1" x14ac:dyDescent="0.2">
      <c r="A13" s="179">
        <v>18804</v>
      </c>
      <c r="B13" s="110" t="s">
        <v>618</v>
      </c>
      <c r="C13" s="110" t="s">
        <v>888</v>
      </c>
      <c r="D13" s="110" t="s">
        <v>597</v>
      </c>
      <c r="E13" s="181">
        <v>25304</v>
      </c>
      <c r="F13" s="179" t="s">
        <v>1149</v>
      </c>
      <c r="G13" s="110" t="s">
        <v>2136</v>
      </c>
      <c r="H13" s="110" t="s">
        <v>1700</v>
      </c>
      <c r="I13" s="207">
        <v>18</v>
      </c>
      <c r="J13" s="207">
        <v>22</v>
      </c>
      <c r="K13" s="53" t="s">
        <v>1591</v>
      </c>
      <c r="L13" s="53"/>
      <c r="M13" s="224"/>
      <c r="N13" s="224"/>
      <c r="O13" s="224"/>
      <c r="P13" s="224"/>
      <c r="Q13" s="224"/>
      <c r="R13" s="224"/>
      <c r="S13" s="205"/>
      <c r="T13"/>
      <c r="U13" s="116"/>
    </row>
    <row r="14" spans="1:21" ht="18" customHeight="1" x14ac:dyDescent="0.2">
      <c r="A14" s="179">
        <v>1306</v>
      </c>
      <c r="B14" s="110" t="s">
        <v>618</v>
      </c>
      <c r="C14" s="110" t="s">
        <v>611</v>
      </c>
      <c r="D14" s="110" t="s">
        <v>650</v>
      </c>
      <c r="E14" s="181">
        <v>26040</v>
      </c>
      <c r="F14" s="179" t="s">
        <v>1031</v>
      </c>
      <c r="G14" s="110" t="s">
        <v>2136</v>
      </c>
      <c r="H14" s="110" t="s">
        <v>1700</v>
      </c>
      <c r="I14" s="207">
        <v>18</v>
      </c>
      <c r="J14" s="207">
        <v>22</v>
      </c>
      <c r="K14" s="53" t="s">
        <v>1591</v>
      </c>
      <c r="L14" s="53"/>
      <c r="M14" s="224"/>
      <c r="N14" s="224"/>
      <c r="O14" s="224"/>
      <c r="P14" s="224"/>
      <c r="Q14" s="224"/>
      <c r="R14" s="224"/>
      <c r="S14" s="205"/>
      <c r="T14"/>
      <c r="U14" s="116"/>
    </row>
    <row r="15" spans="1:21" ht="18" customHeight="1" x14ac:dyDescent="0.2">
      <c r="A15" s="179">
        <v>14591</v>
      </c>
      <c r="B15" s="110" t="s">
        <v>533</v>
      </c>
      <c r="C15" s="110" t="s">
        <v>661</v>
      </c>
      <c r="D15" s="110" t="s">
        <v>736</v>
      </c>
      <c r="E15" s="181">
        <v>34859</v>
      </c>
      <c r="F15" s="179" t="s">
        <v>1239</v>
      </c>
      <c r="G15" s="110" t="s">
        <v>2136</v>
      </c>
      <c r="H15" s="110" t="s">
        <v>1700</v>
      </c>
      <c r="I15" s="207">
        <v>18</v>
      </c>
      <c r="J15" s="207">
        <v>22</v>
      </c>
      <c r="K15" s="53" t="s">
        <v>1591</v>
      </c>
      <c r="L15" s="53"/>
      <c r="M15" s="224"/>
      <c r="N15" s="224"/>
      <c r="O15" s="224"/>
      <c r="P15" s="224"/>
      <c r="Q15" s="224"/>
      <c r="R15" s="224"/>
      <c r="S15" s="205"/>
      <c r="T15"/>
      <c r="U15" s="116"/>
    </row>
    <row r="16" spans="1:21" ht="18" customHeight="1" x14ac:dyDescent="0.2">
      <c r="A16" s="179">
        <v>2278</v>
      </c>
      <c r="B16" s="110" t="s">
        <v>463</v>
      </c>
      <c r="C16" s="110" t="s">
        <v>1</v>
      </c>
      <c r="D16" s="110" t="s">
        <v>578</v>
      </c>
      <c r="E16" s="181">
        <v>30073</v>
      </c>
      <c r="F16" s="179" t="s">
        <v>1250</v>
      </c>
      <c r="G16" s="110" t="s">
        <v>2136</v>
      </c>
      <c r="H16" s="110" t="s">
        <v>1709</v>
      </c>
      <c r="I16" s="207">
        <v>15</v>
      </c>
      <c r="J16" s="207">
        <v>22</v>
      </c>
      <c r="K16" s="53" t="s">
        <v>1591</v>
      </c>
      <c r="L16" s="53"/>
      <c r="M16" s="224"/>
      <c r="N16" s="224"/>
      <c r="O16" s="224"/>
      <c r="P16" s="224"/>
      <c r="Q16" s="224"/>
      <c r="R16" s="224"/>
      <c r="S16" s="205"/>
      <c r="T16"/>
      <c r="U16" s="116"/>
    </row>
    <row r="17" spans="1:21" ht="18" customHeight="1" x14ac:dyDescent="0.2">
      <c r="A17" s="179">
        <v>50194</v>
      </c>
      <c r="B17" s="110" t="s">
        <v>540</v>
      </c>
      <c r="C17" s="110" t="s">
        <v>301</v>
      </c>
      <c r="D17" s="110" t="s">
        <v>21</v>
      </c>
      <c r="E17" s="181">
        <v>37895</v>
      </c>
      <c r="F17" s="179" t="s">
        <v>302</v>
      </c>
      <c r="G17" s="110" t="s">
        <v>101</v>
      </c>
      <c r="H17" s="110" t="s">
        <v>1708</v>
      </c>
      <c r="I17" s="207">
        <v>12</v>
      </c>
      <c r="J17" s="207">
        <v>22</v>
      </c>
      <c r="K17" s="53" t="s">
        <v>1591</v>
      </c>
      <c r="L17" s="53"/>
      <c r="M17" s="224"/>
      <c r="N17" s="224"/>
      <c r="O17" s="224"/>
      <c r="P17" s="224"/>
      <c r="Q17" s="224"/>
      <c r="R17" s="224"/>
      <c r="S17" s="205"/>
      <c r="T17"/>
      <c r="U17" s="116"/>
    </row>
    <row r="18" spans="1:21" ht="18" customHeight="1" x14ac:dyDescent="0.2">
      <c r="A18" s="179">
        <v>50195</v>
      </c>
      <c r="B18" s="110" t="s">
        <v>540</v>
      </c>
      <c r="C18" s="110" t="s">
        <v>301</v>
      </c>
      <c r="D18" s="110" t="s">
        <v>595</v>
      </c>
      <c r="E18" s="181">
        <v>37331</v>
      </c>
      <c r="F18" s="179" t="s">
        <v>303</v>
      </c>
      <c r="G18" s="110" t="s">
        <v>101</v>
      </c>
      <c r="H18" s="110" t="s">
        <v>1708</v>
      </c>
      <c r="I18" s="207">
        <v>12</v>
      </c>
      <c r="J18" s="207">
        <v>22</v>
      </c>
      <c r="K18" s="53" t="s">
        <v>1591</v>
      </c>
      <c r="L18" s="53"/>
      <c r="M18" s="224"/>
      <c r="N18" s="224"/>
      <c r="O18" s="224"/>
      <c r="P18" s="224"/>
      <c r="Q18" s="224"/>
      <c r="R18" s="224"/>
      <c r="S18" s="205"/>
      <c r="T18"/>
      <c r="U18" s="116"/>
    </row>
    <row r="19" spans="1:21" ht="18" customHeight="1" x14ac:dyDescent="0.2">
      <c r="A19" s="179">
        <v>50111</v>
      </c>
      <c r="B19" s="110" t="s">
        <v>1855</v>
      </c>
      <c r="C19" s="110" t="s">
        <v>23</v>
      </c>
      <c r="D19" s="110" t="s">
        <v>404</v>
      </c>
      <c r="E19" s="181">
        <v>26259</v>
      </c>
      <c r="F19" s="179" t="s">
        <v>1856</v>
      </c>
      <c r="G19" s="110" t="s">
        <v>101</v>
      </c>
      <c r="H19" s="110" t="s">
        <v>1700</v>
      </c>
      <c r="I19" s="207">
        <v>18</v>
      </c>
      <c r="J19" s="207">
        <v>22</v>
      </c>
      <c r="K19" s="53" t="s">
        <v>1591</v>
      </c>
      <c r="L19" s="53"/>
      <c r="M19" s="224"/>
      <c r="N19" s="224"/>
      <c r="O19" s="224"/>
      <c r="P19" s="224"/>
      <c r="Q19" s="224"/>
      <c r="R19" s="224"/>
      <c r="S19" s="205"/>
      <c r="T19"/>
      <c r="U19" s="116"/>
    </row>
    <row r="20" spans="1:21" ht="18" customHeight="1" x14ac:dyDescent="0.2">
      <c r="A20" s="179">
        <v>50112</v>
      </c>
      <c r="B20" s="110" t="s">
        <v>1857</v>
      </c>
      <c r="C20" s="110" t="s">
        <v>935</v>
      </c>
      <c r="D20" s="110" t="s">
        <v>1858</v>
      </c>
      <c r="E20" s="181">
        <v>27637</v>
      </c>
      <c r="F20" s="179" t="s">
        <v>1859</v>
      </c>
      <c r="G20" s="110" t="s">
        <v>101</v>
      </c>
      <c r="H20" s="110" t="s">
        <v>1700</v>
      </c>
      <c r="I20" s="207">
        <v>18</v>
      </c>
      <c r="J20" s="207">
        <v>22</v>
      </c>
      <c r="K20" s="53" t="s">
        <v>1591</v>
      </c>
      <c r="L20" s="53"/>
      <c r="M20" s="224"/>
      <c r="N20" s="224"/>
      <c r="O20" s="224"/>
      <c r="P20" s="224"/>
      <c r="Q20" s="224"/>
      <c r="R20" s="224"/>
      <c r="S20" s="205"/>
      <c r="T20"/>
      <c r="U20" s="116"/>
    </row>
    <row r="21" spans="1:21" ht="18" customHeight="1" x14ac:dyDescent="0.2">
      <c r="A21" s="179">
        <v>50114</v>
      </c>
      <c r="B21" s="110" t="s">
        <v>1747</v>
      </c>
      <c r="C21" s="110" t="s">
        <v>519</v>
      </c>
      <c r="D21" s="110" t="s">
        <v>1861</v>
      </c>
      <c r="E21" s="181">
        <v>26551</v>
      </c>
      <c r="F21" s="179" t="s">
        <v>1862</v>
      </c>
      <c r="G21" s="110" t="s">
        <v>101</v>
      </c>
      <c r="H21" s="110" t="s">
        <v>1700</v>
      </c>
      <c r="I21" s="207">
        <v>18</v>
      </c>
      <c r="J21" s="207">
        <v>22</v>
      </c>
      <c r="K21" s="53" t="s">
        <v>1591</v>
      </c>
      <c r="L21" s="53"/>
      <c r="M21" s="224"/>
      <c r="N21" s="224"/>
      <c r="O21" s="224"/>
      <c r="P21" s="224"/>
      <c r="Q21" s="224"/>
      <c r="R21" s="224"/>
      <c r="S21" s="205"/>
      <c r="T21"/>
      <c r="U21" s="116"/>
    </row>
    <row r="22" spans="1:21" ht="18" customHeight="1" x14ac:dyDescent="0.2">
      <c r="A22" s="179">
        <v>50113</v>
      </c>
      <c r="B22" s="110" t="s">
        <v>2125</v>
      </c>
      <c r="C22" s="110" t="s">
        <v>405</v>
      </c>
      <c r="D22" s="110" t="s">
        <v>1758</v>
      </c>
      <c r="E22" s="181">
        <v>26764</v>
      </c>
      <c r="F22" s="179" t="s">
        <v>1860</v>
      </c>
      <c r="G22" s="110" t="s">
        <v>101</v>
      </c>
      <c r="H22" s="110" t="s">
        <v>1700</v>
      </c>
      <c r="I22" s="207">
        <v>18</v>
      </c>
      <c r="J22" s="207">
        <v>22</v>
      </c>
      <c r="K22" s="53" t="s">
        <v>1591</v>
      </c>
      <c r="L22" s="53"/>
      <c r="M22" s="224"/>
      <c r="N22" s="224"/>
      <c r="O22" s="224"/>
      <c r="P22" s="224"/>
      <c r="Q22" s="224"/>
      <c r="R22" s="224"/>
      <c r="S22" s="205"/>
      <c r="T22"/>
      <c r="U22" s="116"/>
    </row>
    <row r="23" spans="1:21" ht="18" customHeight="1" x14ac:dyDescent="0.2">
      <c r="A23" s="179">
        <v>50216</v>
      </c>
      <c r="B23" s="110" t="s">
        <v>858</v>
      </c>
      <c r="C23" s="111" t="s">
        <v>685</v>
      </c>
      <c r="D23" s="112" t="s">
        <v>814</v>
      </c>
      <c r="E23" s="180">
        <v>37510</v>
      </c>
      <c r="F23" s="113" t="s">
        <v>304</v>
      </c>
      <c r="G23" s="110" t="s">
        <v>101</v>
      </c>
      <c r="H23" s="110" t="s">
        <v>1708</v>
      </c>
      <c r="I23" s="109">
        <v>12</v>
      </c>
      <c r="J23" s="43">
        <v>22</v>
      </c>
      <c r="K23" s="53" t="s">
        <v>1591</v>
      </c>
      <c r="L23" s="53"/>
      <c r="M23" s="201">
        <v>19377</v>
      </c>
      <c r="N23" s="201" t="s">
        <v>556</v>
      </c>
      <c r="O23" s="201" t="s">
        <v>68</v>
      </c>
      <c r="P23" s="201" t="s">
        <v>687</v>
      </c>
      <c r="Q23" s="206">
        <v>27964</v>
      </c>
      <c r="R23" s="201" t="s">
        <v>1434</v>
      </c>
      <c r="S23" s="201" t="s">
        <v>2218</v>
      </c>
      <c r="T23" s="203">
        <v>19362</v>
      </c>
      <c r="U23" s="116"/>
    </row>
    <row r="24" spans="1:21" ht="18" customHeight="1" x14ac:dyDescent="0.2">
      <c r="A24" s="179">
        <v>50152</v>
      </c>
      <c r="B24" s="110" t="s">
        <v>521</v>
      </c>
      <c r="C24" s="110" t="s">
        <v>1655</v>
      </c>
      <c r="D24" s="110" t="s">
        <v>834</v>
      </c>
      <c r="E24" s="181">
        <v>37834</v>
      </c>
      <c r="F24" s="179" t="s">
        <v>2241</v>
      </c>
      <c r="G24" s="110" t="s">
        <v>101</v>
      </c>
      <c r="H24" s="110" t="s">
        <v>1708</v>
      </c>
      <c r="I24" s="207">
        <v>12</v>
      </c>
      <c r="J24" s="207">
        <v>22</v>
      </c>
      <c r="K24" s="53" t="s">
        <v>1591</v>
      </c>
      <c r="L24" s="53"/>
      <c r="M24" s="224"/>
      <c r="N24" s="224"/>
      <c r="O24" s="224"/>
      <c r="P24" s="224"/>
      <c r="Q24" s="224"/>
      <c r="R24" s="224"/>
      <c r="S24" s="205"/>
      <c r="T24"/>
      <c r="U24" s="116"/>
    </row>
    <row r="25" spans="1:21" ht="18" customHeight="1" x14ac:dyDescent="0.2">
      <c r="A25" s="179">
        <v>50225</v>
      </c>
      <c r="B25" s="110" t="s">
        <v>521</v>
      </c>
      <c r="C25" s="111" t="s">
        <v>2351</v>
      </c>
      <c r="D25" s="112" t="s">
        <v>578</v>
      </c>
      <c r="E25" s="180">
        <v>38566</v>
      </c>
      <c r="F25" s="113" t="s">
        <v>2352</v>
      </c>
      <c r="G25" s="110" t="s">
        <v>101</v>
      </c>
      <c r="H25" s="110" t="s">
        <v>1707</v>
      </c>
      <c r="I25" s="109">
        <v>12</v>
      </c>
      <c r="J25" s="43">
        <v>22</v>
      </c>
      <c r="K25" s="53" t="s">
        <v>1591</v>
      </c>
      <c r="L25" s="53"/>
      <c r="T25" s="203">
        <v>19980</v>
      </c>
      <c r="U25" s="116"/>
    </row>
    <row r="26" spans="1:21" ht="18" customHeight="1" x14ac:dyDescent="0.2">
      <c r="A26" s="179">
        <v>18515</v>
      </c>
      <c r="B26" s="110" t="s">
        <v>935</v>
      </c>
      <c r="C26" s="110" t="s">
        <v>424</v>
      </c>
      <c r="D26" s="110" t="s">
        <v>838</v>
      </c>
      <c r="E26" s="181">
        <v>37473</v>
      </c>
      <c r="F26" s="179" t="s">
        <v>1107</v>
      </c>
      <c r="G26" s="110" t="s">
        <v>101</v>
      </c>
      <c r="H26" s="110" t="s">
        <v>1708</v>
      </c>
      <c r="I26" s="207">
        <v>12</v>
      </c>
      <c r="J26" s="207">
        <v>22</v>
      </c>
      <c r="K26" s="53" t="s">
        <v>1591</v>
      </c>
      <c r="L26" s="53"/>
      <c r="M26" s="224"/>
      <c r="N26" s="224"/>
      <c r="O26" s="224"/>
      <c r="P26" s="224"/>
      <c r="Q26" s="224"/>
      <c r="R26" s="224"/>
      <c r="S26" s="205"/>
      <c r="T26"/>
      <c r="U26" s="116"/>
    </row>
    <row r="27" spans="1:21" ht="18" customHeight="1" x14ac:dyDescent="0.2">
      <c r="A27" s="179">
        <v>18514</v>
      </c>
      <c r="B27" s="110" t="s">
        <v>935</v>
      </c>
      <c r="C27" s="110" t="s">
        <v>65</v>
      </c>
      <c r="D27" s="110" t="s">
        <v>1671</v>
      </c>
      <c r="E27" s="181">
        <v>23971</v>
      </c>
      <c r="F27" s="179" t="s">
        <v>1108</v>
      </c>
      <c r="G27" s="110" t="s">
        <v>101</v>
      </c>
      <c r="H27" s="110" t="s">
        <v>1700</v>
      </c>
      <c r="I27" s="207">
        <v>18</v>
      </c>
      <c r="J27" s="207">
        <v>22</v>
      </c>
      <c r="K27" s="53" t="s">
        <v>1591</v>
      </c>
      <c r="L27" s="53"/>
      <c r="M27" s="224"/>
      <c r="N27" s="224"/>
      <c r="O27" s="224"/>
      <c r="P27" s="224"/>
      <c r="Q27" s="224"/>
      <c r="R27" s="224"/>
      <c r="S27" s="205"/>
      <c r="T27"/>
      <c r="U27" s="116"/>
    </row>
    <row r="28" spans="1:21" ht="18" customHeight="1" x14ac:dyDescent="0.2">
      <c r="A28" s="179">
        <v>50129</v>
      </c>
      <c r="B28" s="110" t="s">
        <v>935</v>
      </c>
      <c r="C28" s="111" t="s">
        <v>2245</v>
      </c>
      <c r="D28" s="112" t="s">
        <v>2244</v>
      </c>
      <c r="E28" s="180">
        <v>31400</v>
      </c>
      <c r="F28" s="113" t="s">
        <v>2246</v>
      </c>
      <c r="G28" s="110" t="s">
        <v>101</v>
      </c>
      <c r="H28" s="110" t="s">
        <v>1796</v>
      </c>
      <c r="I28" s="207">
        <v>18</v>
      </c>
      <c r="J28" s="207">
        <v>22</v>
      </c>
      <c r="K28" s="53" t="s">
        <v>1591</v>
      </c>
      <c r="L28" s="53"/>
      <c r="M28" s="224"/>
      <c r="N28" s="224"/>
      <c r="O28" s="224"/>
      <c r="P28" s="224"/>
      <c r="Q28" s="224"/>
      <c r="R28" s="224"/>
      <c r="S28" s="205"/>
      <c r="T28"/>
      <c r="U28" s="116"/>
    </row>
    <row r="29" spans="1:21" ht="18" customHeight="1" x14ac:dyDescent="0.2">
      <c r="A29" s="179">
        <v>50016</v>
      </c>
      <c r="B29" s="110" t="s">
        <v>661</v>
      </c>
      <c r="C29" s="110" t="s">
        <v>521</v>
      </c>
      <c r="D29" s="110" t="s">
        <v>890</v>
      </c>
      <c r="E29" s="181">
        <v>38341</v>
      </c>
      <c r="F29" s="179" t="s">
        <v>1170</v>
      </c>
      <c r="G29" s="110" t="s">
        <v>101</v>
      </c>
      <c r="H29" s="110" t="s">
        <v>1707</v>
      </c>
      <c r="I29" s="207">
        <v>12</v>
      </c>
      <c r="J29" s="207">
        <v>22</v>
      </c>
      <c r="K29" s="53" t="s">
        <v>1591</v>
      </c>
      <c r="L29" s="53"/>
      <c r="M29" s="224"/>
      <c r="N29" s="224"/>
      <c r="O29" s="224"/>
      <c r="P29" s="224"/>
      <c r="Q29" s="224"/>
      <c r="R29" s="224"/>
      <c r="S29" s="205"/>
      <c r="T29"/>
      <c r="U29" s="116"/>
    </row>
    <row r="30" spans="1:21" ht="18" customHeight="1" x14ac:dyDescent="0.2">
      <c r="A30" s="179">
        <v>50196</v>
      </c>
      <c r="B30" s="110" t="s">
        <v>518</v>
      </c>
      <c r="C30" s="111" t="s">
        <v>2256</v>
      </c>
      <c r="D30" s="112" t="s">
        <v>465</v>
      </c>
      <c r="E30" s="180">
        <v>37645</v>
      </c>
      <c r="F30" s="113" t="s">
        <v>2259</v>
      </c>
      <c r="G30" s="110" t="s">
        <v>101</v>
      </c>
      <c r="H30" s="110" t="s">
        <v>1708</v>
      </c>
      <c r="I30" s="109">
        <v>12</v>
      </c>
      <c r="J30" s="43">
        <v>22</v>
      </c>
      <c r="K30" s="53" t="s">
        <v>1591</v>
      </c>
      <c r="L30" s="53"/>
      <c r="M30" s="224"/>
      <c r="N30" s="224"/>
      <c r="O30" s="224"/>
      <c r="P30" s="224"/>
      <c r="Q30" s="224"/>
      <c r="R30" s="224"/>
      <c r="S30" s="205"/>
      <c r="T30"/>
      <c r="U30" s="116"/>
    </row>
    <row r="31" spans="1:21" ht="18" customHeight="1" x14ac:dyDescent="0.2">
      <c r="A31" s="179">
        <v>50093</v>
      </c>
      <c r="B31" s="110" t="s">
        <v>2242</v>
      </c>
      <c r="C31" s="111" t="s">
        <v>935</v>
      </c>
      <c r="D31" s="112" t="s">
        <v>2221</v>
      </c>
      <c r="E31" s="180">
        <v>31222</v>
      </c>
      <c r="F31" s="113" t="s">
        <v>2243</v>
      </c>
      <c r="G31" s="110" t="s">
        <v>101</v>
      </c>
      <c r="H31" s="110" t="s">
        <v>1700</v>
      </c>
      <c r="I31" s="207">
        <v>18</v>
      </c>
      <c r="J31" s="207">
        <v>22</v>
      </c>
      <c r="K31" s="53" t="s">
        <v>1591</v>
      </c>
      <c r="L31" s="53"/>
      <c r="M31" s="224"/>
      <c r="N31" s="224"/>
      <c r="O31" s="224"/>
      <c r="P31" s="224"/>
      <c r="Q31" s="224"/>
      <c r="R31" s="224"/>
      <c r="S31" s="205"/>
      <c r="T31"/>
      <c r="U31" s="116"/>
    </row>
    <row r="32" spans="1:21" ht="18" customHeight="1" x14ac:dyDescent="0.2">
      <c r="A32" s="179">
        <v>186</v>
      </c>
      <c r="B32" s="110" t="s">
        <v>1863</v>
      </c>
      <c r="C32" s="110" t="s">
        <v>1863</v>
      </c>
      <c r="D32" s="110" t="s">
        <v>565</v>
      </c>
      <c r="E32" s="181">
        <v>18159</v>
      </c>
      <c r="F32" s="179" t="s">
        <v>1864</v>
      </c>
      <c r="G32" s="110" t="s">
        <v>101</v>
      </c>
      <c r="H32" s="110" t="s">
        <v>1700</v>
      </c>
      <c r="I32" s="207">
        <v>18</v>
      </c>
      <c r="J32" s="207">
        <v>22</v>
      </c>
      <c r="K32" s="53" t="s">
        <v>1591</v>
      </c>
      <c r="L32" s="53"/>
      <c r="M32" s="224"/>
      <c r="N32" s="224"/>
      <c r="O32" s="224"/>
      <c r="P32" s="224"/>
      <c r="Q32" s="224"/>
      <c r="R32" s="224"/>
      <c r="S32" s="205"/>
      <c r="T32"/>
      <c r="U32" s="116"/>
    </row>
    <row r="33" spans="1:21" ht="18" customHeight="1" x14ac:dyDescent="0.2">
      <c r="A33" s="179">
        <v>50037</v>
      </c>
      <c r="B33" s="110" t="s">
        <v>65</v>
      </c>
      <c r="C33" s="111" t="s">
        <v>2359</v>
      </c>
      <c r="D33" s="112" t="s">
        <v>2360</v>
      </c>
      <c r="E33" s="180">
        <v>38205</v>
      </c>
      <c r="F33" s="113" t="s">
        <v>2361</v>
      </c>
      <c r="G33" s="110" t="s">
        <v>101</v>
      </c>
      <c r="H33" s="110" t="s">
        <v>1707</v>
      </c>
      <c r="I33" s="109">
        <v>12</v>
      </c>
      <c r="J33" s="43">
        <v>22</v>
      </c>
      <c r="K33" s="53" t="s">
        <v>1591</v>
      </c>
      <c r="L33" s="53"/>
      <c r="T33" s="203">
        <v>19712</v>
      </c>
      <c r="U33" s="116"/>
    </row>
    <row r="34" spans="1:21" ht="18" customHeight="1" x14ac:dyDescent="0.2">
      <c r="A34" s="179">
        <v>18513</v>
      </c>
      <c r="B34" s="110" t="s">
        <v>877</v>
      </c>
      <c r="C34" s="110" t="s">
        <v>961</v>
      </c>
      <c r="D34" s="110" t="s">
        <v>876</v>
      </c>
      <c r="E34" s="181">
        <v>37489</v>
      </c>
      <c r="F34" s="179" t="s">
        <v>1413</v>
      </c>
      <c r="G34" s="110" t="s">
        <v>101</v>
      </c>
      <c r="H34" s="110" t="s">
        <v>1708</v>
      </c>
      <c r="I34" s="207">
        <v>12</v>
      </c>
      <c r="J34" s="207">
        <v>22</v>
      </c>
      <c r="K34" s="53" t="s">
        <v>1591</v>
      </c>
      <c r="L34" s="53"/>
      <c r="M34" s="224"/>
      <c r="N34" s="224"/>
      <c r="O34" s="224"/>
      <c r="P34" s="224"/>
      <c r="Q34" s="224"/>
      <c r="R34" s="224"/>
      <c r="S34" s="205"/>
      <c r="T34"/>
      <c r="U34" s="116"/>
    </row>
    <row r="35" spans="1:21" ht="18" customHeight="1" x14ac:dyDescent="0.2">
      <c r="A35" s="179">
        <v>50197</v>
      </c>
      <c r="B35" s="110" t="s">
        <v>2256</v>
      </c>
      <c r="C35" s="111" t="s">
        <v>2257</v>
      </c>
      <c r="D35" s="112" t="s">
        <v>1616</v>
      </c>
      <c r="E35" s="180">
        <v>38055</v>
      </c>
      <c r="F35" s="113" t="s">
        <v>2258</v>
      </c>
      <c r="G35" s="110" t="s">
        <v>101</v>
      </c>
      <c r="H35" s="110" t="s">
        <v>1707</v>
      </c>
      <c r="I35" s="109">
        <v>12</v>
      </c>
      <c r="J35" s="43">
        <v>22</v>
      </c>
      <c r="K35" s="53" t="s">
        <v>1591</v>
      </c>
      <c r="L35" s="53"/>
      <c r="M35" s="224"/>
      <c r="N35" s="224"/>
      <c r="O35" s="224"/>
      <c r="P35" s="224"/>
      <c r="Q35" s="224"/>
      <c r="R35" s="224"/>
      <c r="S35" s="205"/>
      <c r="T35"/>
      <c r="U35" s="116"/>
    </row>
    <row r="36" spans="1:21" ht="18" customHeight="1" x14ac:dyDescent="0.2">
      <c r="A36" s="221">
        <v>7760</v>
      </c>
      <c r="B36" s="222" t="s">
        <v>2127</v>
      </c>
      <c r="C36" s="225" t="s">
        <v>2219</v>
      </c>
      <c r="D36" s="226" t="s">
        <v>800</v>
      </c>
      <c r="E36" s="227">
        <v>35657</v>
      </c>
      <c r="F36" s="228" t="s">
        <v>2220</v>
      </c>
      <c r="G36" s="110" t="s">
        <v>1641</v>
      </c>
      <c r="H36" s="110" t="s">
        <v>1710</v>
      </c>
      <c r="I36" s="229">
        <v>15</v>
      </c>
      <c r="J36" s="229">
        <v>22</v>
      </c>
      <c r="K36" s="230" t="s">
        <v>1591</v>
      </c>
      <c r="L36" s="53"/>
      <c r="M36" s="224" t="s">
        <v>1641</v>
      </c>
      <c r="N36" s="224">
        <v>7760</v>
      </c>
      <c r="O36" s="224" t="s">
        <v>2297</v>
      </c>
      <c r="P36" s="224" t="s">
        <v>2127</v>
      </c>
      <c r="Q36" s="224" t="s">
        <v>2219</v>
      </c>
      <c r="R36" s="224" t="s">
        <v>800</v>
      </c>
      <c r="S36" s="205">
        <v>35657</v>
      </c>
      <c r="T36" t="s">
        <v>2220</v>
      </c>
      <c r="U36" s="116"/>
    </row>
    <row r="37" spans="1:21" ht="18" customHeight="1" x14ac:dyDescent="0.2">
      <c r="A37" s="179">
        <v>17164</v>
      </c>
      <c r="B37" s="110" t="s">
        <v>36</v>
      </c>
      <c r="C37" s="110" t="s">
        <v>588</v>
      </c>
      <c r="D37" s="110" t="s">
        <v>595</v>
      </c>
      <c r="E37" s="181">
        <v>35856</v>
      </c>
      <c r="F37" s="179" t="s">
        <v>1026</v>
      </c>
      <c r="G37" s="110" t="s">
        <v>1641</v>
      </c>
      <c r="H37" s="110" t="s">
        <v>1710</v>
      </c>
      <c r="I37" s="207">
        <v>15</v>
      </c>
      <c r="J37" s="207">
        <v>22</v>
      </c>
      <c r="K37" s="53" t="s">
        <v>1591</v>
      </c>
      <c r="L37" s="53"/>
      <c r="M37" s="224"/>
      <c r="N37" s="224"/>
      <c r="O37" s="224"/>
      <c r="P37" s="224"/>
      <c r="Q37" s="224"/>
      <c r="R37" s="224"/>
      <c r="S37" s="205"/>
      <c r="T37"/>
      <c r="U37" s="116"/>
    </row>
    <row r="38" spans="1:21" ht="18" customHeight="1" x14ac:dyDescent="0.2">
      <c r="A38" s="221">
        <v>16669</v>
      </c>
      <c r="B38" s="222" t="s">
        <v>531</v>
      </c>
      <c r="C38" s="222" t="s">
        <v>516</v>
      </c>
      <c r="D38" s="222" t="s">
        <v>564</v>
      </c>
      <c r="E38" s="223">
        <v>37439</v>
      </c>
      <c r="F38" s="221" t="s">
        <v>1061</v>
      </c>
      <c r="G38" s="110" t="s">
        <v>1641</v>
      </c>
      <c r="H38" s="110" t="s">
        <v>1708</v>
      </c>
      <c r="I38" s="229">
        <v>12</v>
      </c>
      <c r="J38" s="229">
        <v>22</v>
      </c>
      <c r="K38" s="230" t="s">
        <v>1591</v>
      </c>
      <c r="L38" s="53"/>
      <c r="M38" s="224" t="s">
        <v>1641</v>
      </c>
      <c r="N38" s="224">
        <v>16669</v>
      </c>
      <c r="O38" s="224" t="s">
        <v>2299</v>
      </c>
      <c r="P38" s="224" t="s">
        <v>531</v>
      </c>
      <c r="Q38" s="224" t="s">
        <v>516</v>
      </c>
      <c r="R38" s="224" t="s">
        <v>564</v>
      </c>
      <c r="S38" s="205">
        <v>37439</v>
      </c>
      <c r="T38" t="s">
        <v>1061</v>
      </c>
      <c r="U38" s="116"/>
    </row>
    <row r="39" spans="1:21" ht="18" customHeight="1" x14ac:dyDescent="0.2">
      <c r="A39" s="221">
        <v>19110</v>
      </c>
      <c r="B39" s="222" t="s">
        <v>889</v>
      </c>
      <c r="C39" s="222" t="s">
        <v>571</v>
      </c>
      <c r="D39" s="222" t="s">
        <v>475</v>
      </c>
      <c r="E39" s="223">
        <v>37191</v>
      </c>
      <c r="F39" s="221" t="s">
        <v>1075</v>
      </c>
      <c r="G39" s="110" t="s">
        <v>1641</v>
      </c>
      <c r="H39" s="110" t="s">
        <v>1709</v>
      </c>
      <c r="I39" s="229">
        <v>15</v>
      </c>
      <c r="J39" s="229">
        <v>22</v>
      </c>
      <c r="K39" s="230" t="s">
        <v>1591</v>
      </c>
      <c r="L39" s="53"/>
      <c r="M39" s="224" t="s">
        <v>1641</v>
      </c>
      <c r="N39" s="224">
        <v>19110</v>
      </c>
      <c r="O39" s="224" t="s">
        <v>2297</v>
      </c>
      <c r="P39" s="224" t="s">
        <v>889</v>
      </c>
      <c r="Q39" s="224" t="s">
        <v>571</v>
      </c>
      <c r="R39" s="224" t="s">
        <v>475</v>
      </c>
      <c r="S39" s="205">
        <v>37191</v>
      </c>
      <c r="T39" t="s">
        <v>1075</v>
      </c>
      <c r="U39" s="116"/>
    </row>
    <row r="40" spans="1:21" ht="18" customHeight="1" x14ac:dyDescent="0.2">
      <c r="A40" s="179">
        <v>16079</v>
      </c>
      <c r="B40" s="110" t="s">
        <v>1480</v>
      </c>
      <c r="C40" s="110" t="s">
        <v>623</v>
      </c>
      <c r="D40" s="110" t="s">
        <v>27</v>
      </c>
      <c r="E40" s="181">
        <v>32980</v>
      </c>
      <c r="F40" s="179" t="s">
        <v>1078</v>
      </c>
      <c r="G40" s="110" t="s">
        <v>1641</v>
      </c>
      <c r="H40" s="110" t="s">
        <v>1796</v>
      </c>
      <c r="I40" s="207">
        <v>18</v>
      </c>
      <c r="J40" s="207">
        <v>22</v>
      </c>
      <c r="K40" s="53" t="s">
        <v>1591</v>
      </c>
      <c r="L40" s="53"/>
      <c r="M40" s="224"/>
      <c r="N40" s="224"/>
      <c r="O40" s="224"/>
      <c r="P40" s="224"/>
      <c r="Q40" s="224"/>
      <c r="R40" s="224"/>
      <c r="S40" s="205"/>
      <c r="T40"/>
      <c r="U40" s="116"/>
    </row>
    <row r="41" spans="1:21" ht="18" customHeight="1" x14ac:dyDescent="0.2">
      <c r="A41" s="179">
        <v>3102</v>
      </c>
      <c r="B41" s="110" t="s">
        <v>689</v>
      </c>
      <c r="C41" s="110" t="s">
        <v>689</v>
      </c>
      <c r="D41" s="110" t="s">
        <v>34</v>
      </c>
      <c r="E41" s="181">
        <v>32178</v>
      </c>
      <c r="F41" s="179" t="s">
        <v>1088</v>
      </c>
      <c r="G41" s="110" t="s">
        <v>1641</v>
      </c>
      <c r="H41" s="110" t="s">
        <v>1796</v>
      </c>
      <c r="I41" s="207">
        <v>18</v>
      </c>
      <c r="J41" s="207">
        <v>22</v>
      </c>
      <c r="K41" s="53" t="s">
        <v>1591</v>
      </c>
      <c r="L41" s="53"/>
      <c r="M41" s="224"/>
      <c r="N41" s="224"/>
      <c r="O41" s="224"/>
      <c r="P41" s="224"/>
      <c r="Q41" s="224"/>
      <c r="R41" s="224"/>
      <c r="S41" s="205"/>
      <c r="T41"/>
      <c r="U41" s="116"/>
    </row>
    <row r="42" spans="1:21" ht="18" customHeight="1" x14ac:dyDescent="0.2">
      <c r="A42" s="179">
        <v>6980</v>
      </c>
      <c r="B42" s="110" t="s">
        <v>689</v>
      </c>
      <c r="C42" s="110" t="s">
        <v>476</v>
      </c>
      <c r="D42" s="110" t="s">
        <v>404</v>
      </c>
      <c r="E42" s="181">
        <v>19348</v>
      </c>
      <c r="F42" s="179" t="s">
        <v>1089</v>
      </c>
      <c r="G42" s="110" t="s">
        <v>1641</v>
      </c>
      <c r="H42" s="110" t="s">
        <v>1700</v>
      </c>
      <c r="I42" s="207">
        <v>18</v>
      </c>
      <c r="J42" s="207">
        <v>22</v>
      </c>
      <c r="K42" s="53" t="s">
        <v>1591</v>
      </c>
      <c r="L42" s="53"/>
      <c r="M42" s="224"/>
      <c r="N42" s="224"/>
      <c r="O42" s="224"/>
      <c r="P42" s="224"/>
      <c r="Q42" s="224"/>
      <c r="R42" s="224"/>
      <c r="S42" s="205"/>
      <c r="T42"/>
      <c r="U42" s="116"/>
    </row>
    <row r="43" spans="1:21" ht="18" customHeight="1" x14ac:dyDescent="0.2">
      <c r="A43" s="179">
        <v>14745</v>
      </c>
      <c r="B43" s="110" t="s">
        <v>1207</v>
      </c>
      <c r="C43" s="110" t="s">
        <v>488</v>
      </c>
      <c r="D43" s="110" t="s">
        <v>464</v>
      </c>
      <c r="E43" s="181">
        <v>35441</v>
      </c>
      <c r="F43" s="179" t="s">
        <v>1118</v>
      </c>
      <c r="G43" s="110" t="s">
        <v>1641</v>
      </c>
      <c r="H43" s="110" t="s">
        <v>1710</v>
      </c>
      <c r="I43" s="207">
        <v>15</v>
      </c>
      <c r="J43" s="207">
        <v>22</v>
      </c>
      <c r="K43" s="53" t="s">
        <v>1591</v>
      </c>
      <c r="L43" s="53"/>
      <c r="M43" s="224"/>
      <c r="N43" s="224"/>
      <c r="O43" s="224"/>
      <c r="P43" s="224"/>
      <c r="Q43" s="224"/>
      <c r="R43" s="224"/>
      <c r="S43" s="205"/>
      <c r="T43"/>
      <c r="U43" s="116"/>
    </row>
    <row r="44" spans="1:21" ht="18" customHeight="1" x14ac:dyDescent="0.2">
      <c r="A44" s="221">
        <v>21115</v>
      </c>
      <c r="B44" s="222" t="s">
        <v>534</v>
      </c>
      <c r="C44" s="225" t="s">
        <v>1811</v>
      </c>
      <c r="D44" s="226" t="s">
        <v>2221</v>
      </c>
      <c r="E44" s="227">
        <v>37131</v>
      </c>
      <c r="F44" s="228" t="s">
        <v>2222</v>
      </c>
      <c r="G44" s="110" t="s">
        <v>1641</v>
      </c>
      <c r="H44" s="110" t="s">
        <v>1709</v>
      </c>
      <c r="I44" s="207">
        <v>15</v>
      </c>
      <c r="J44" s="207">
        <v>22</v>
      </c>
      <c r="K44" s="53" t="s">
        <v>1591</v>
      </c>
      <c r="L44" s="53"/>
      <c r="M44" s="224" t="s">
        <v>1641</v>
      </c>
      <c r="N44" s="224">
        <v>21115</v>
      </c>
      <c r="O44" s="224" t="s">
        <v>2303</v>
      </c>
      <c r="P44" s="224" t="s">
        <v>534</v>
      </c>
      <c r="Q44" s="224" t="s">
        <v>1811</v>
      </c>
      <c r="R44" s="224" t="s">
        <v>2221</v>
      </c>
      <c r="S44" s="205">
        <v>37131</v>
      </c>
      <c r="T44" t="s">
        <v>2222</v>
      </c>
      <c r="U44" s="116"/>
    </row>
    <row r="45" spans="1:21" ht="18" customHeight="1" x14ac:dyDescent="0.2">
      <c r="A45" s="221">
        <v>21082</v>
      </c>
      <c r="B45" s="222" t="s">
        <v>534</v>
      </c>
      <c r="C45" s="225" t="s">
        <v>1811</v>
      </c>
      <c r="D45" s="226" t="s">
        <v>768</v>
      </c>
      <c r="E45" s="227">
        <v>38652</v>
      </c>
      <c r="F45" s="228" t="s">
        <v>2223</v>
      </c>
      <c r="G45" s="110" t="s">
        <v>1641</v>
      </c>
      <c r="H45" s="110" t="s">
        <v>1707</v>
      </c>
      <c r="I45" s="109">
        <v>12</v>
      </c>
      <c r="J45" s="43">
        <v>22</v>
      </c>
      <c r="K45" s="53" t="s">
        <v>1591</v>
      </c>
      <c r="L45" s="53"/>
      <c r="M45" s="224" t="s">
        <v>1641</v>
      </c>
      <c r="N45" s="224">
        <v>21082</v>
      </c>
      <c r="O45" s="224" t="s">
        <v>2300</v>
      </c>
      <c r="P45" s="224" t="s">
        <v>534</v>
      </c>
      <c r="Q45" s="224" t="s">
        <v>1811</v>
      </c>
      <c r="R45" s="224" t="s">
        <v>768</v>
      </c>
      <c r="S45" s="205">
        <v>38652</v>
      </c>
      <c r="T45" t="s">
        <v>2223</v>
      </c>
      <c r="U45" s="116"/>
    </row>
    <row r="46" spans="1:21" ht="18" customHeight="1" x14ac:dyDescent="0.2">
      <c r="A46" s="221">
        <v>19507</v>
      </c>
      <c r="B46" s="222" t="s">
        <v>2019</v>
      </c>
      <c r="C46" s="222" t="s">
        <v>550</v>
      </c>
      <c r="D46" s="222" t="s">
        <v>421</v>
      </c>
      <c r="E46" s="223">
        <v>36545</v>
      </c>
      <c r="F46" s="221"/>
      <c r="G46" s="110" t="s">
        <v>1641</v>
      </c>
      <c r="H46" s="110" t="s">
        <v>1709</v>
      </c>
      <c r="I46" s="229">
        <v>15</v>
      </c>
      <c r="J46" s="229">
        <v>22</v>
      </c>
      <c r="K46" s="230" t="s">
        <v>1591</v>
      </c>
      <c r="L46" s="53"/>
      <c r="M46" s="224" t="s">
        <v>1641</v>
      </c>
      <c r="N46" s="224">
        <v>19507</v>
      </c>
      <c r="O46" s="224" t="s">
        <v>2303</v>
      </c>
      <c r="P46" s="224" t="s">
        <v>665</v>
      </c>
      <c r="Q46" s="224" t="s">
        <v>550</v>
      </c>
      <c r="R46" s="224" t="s">
        <v>421</v>
      </c>
      <c r="S46" s="205">
        <v>36545</v>
      </c>
      <c r="T46"/>
      <c r="U46" s="116"/>
    </row>
    <row r="47" spans="1:21" ht="18" customHeight="1" x14ac:dyDescent="0.2">
      <c r="A47" s="221">
        <v>19506</v>
      </c>
      <c r="B47" s="222" t="s">
        <v>2019</v>
      </c>
      <c r="C47" s="222" t="s">
        <v>550</v>
      </c>
      <c r="D47" s="222" t="s">
        <v>809</v>
      </c>
      <c r="E47" s="223">
        <v>37407</v>
      </c>
      <c r="F47" s="221" t="s">
        <v>1124</v>
      </c>
      <c r="G47" s="110" t="s">
        <v>1641</v>
      </c>
      <c r="H47" s="110" t="s">
        <v>1708</v>
      </c>
      <c r="I47" s="229">
        <v>12</v>
      </c>
      <c r="J47" s="229">
        <v>22</v>
      </c>
      <c r="K47" s="230" t="s">
        <v>1591</v>
      </c>
      <c r="L47" s="53"/>
      <c r="M47" s="224" t="s">
        <v>1641</v>
      </c>
      <c r="N47" s="224">
        <v>19506</v>
      </c>
      <c r="O47" s="224" t="s">
        <v>2301</v>
      </c>
      <c r="P47" s="224" t="s">
        <v>665</v>
      </c>
      <c r="Q47" s="224" t="s">
        <v>550</v>
      </c>
      <c r="R47" s="224" t="s">
        <v>809</v>
      </c>
      <c r="S47" s="205">
        <v>37407</v>
      </c>
      <c r="T47" t="s">
        <v>1124</v>
      </c>
      <c r="U47" s="116"/>
    </row>
    <row r="48" spans="1:21" ht="18" customHeight="1" x14ac:dyDescent="0.2">
      <c r="A48" s="179">
        <v>6974</v>
      </c>
      <c r="B48" s="110" t="s">
        <v>618</v>
      </c>
      <c r="C48" s="110" t="s">
        <v>665</v>
      </c>
      <c r="D48" s="110" t="s">
        <v>648</v>
      </c>
      <c r="E48" s="181">
        <v>29580</v>
      </c>
      <c r="F48" s="179" t="s">
        <v>1138</v>
      </c>
      <c r="G48" s="110" t="s">
        <v>1641</v>
      </c>
      <c r="H48" s="110" t="s">
        <v>1796</v>
      </c>
      <c r="I48" s="207">
        <v>18</v>
      </c>
      <c r="J48" s="207">
        <v>22</v>
      </c>
      <c r="K48" s="53" t="s">
        <v>1591</v>
      </c>
      <c r="L48" s="53"/>
      <c r="M48" s="224"/>
      <c r="N48" s="224"/>
      <c r="O48" s="224"/>
      <c r="P48" s="224"/>
      <c r="Q48" s="224"/>
      <c r="R48" s="224"/>
      <c r="S48" s="205"/>
      <c r="T48"/>
      <c r="U48" s="116"/>
    </row>
    <row r="49" spans="1:21" ht="18" customHeight="1" x14ac:dyDescent="0.2">
      <c r="A49" s="221">
        <v>14747</v>
      </c>
      <c r="B49" s="110" t="s">
        <v>618</v>
      </c>
      <c r="C49" s="222" t="s">
        <v>541</v>
      </c>
      <c r="D49" s="222" t="s">
        <v>37</v>
      </c>
      <c r="E49" s="223">
        <v>36802</v>
      </c>
      <c r="F49" s="221" t="s">
        <v>1134</v>
      </c>
      <c r="G49" s="110" t="s">
        <v>1641</v>
      </c>
      <c r="H49" s="110" t="s">
        <v>1709</v>
      </c>
      <c r="I49" s="229">
        <v>15</v>
      </c>
      <c r="J49" s="229">
        <v>22</v>
      </c>
      <c r="K49" s="230" t="s">
        <v>1591</v>
      </c>
      <c r="L49" s="53">
        <v>26</v>
      </c>
      <c r="M49" s="224" t="s">
        <v>1641</v>
      </c>
      <c r="N49" s="224">
        <v>14747</v>
      </c>
      <c r="O49" s="224" t="s">
        <v>2300</v>
      </c>
      <c r="P49" s="224" t="s">
        <v>478</v>
      </c>
      <c r="Q49" s="224" t="s">
        <v>541</v>
      </c>
      <c r="R49" s="224" t="s">
        <v>37</v>
      </c>
      <c r="S49" s="205">
        <v>36802</v>
      </c>
      <c r="T49" t="s">
        <v>1134</v>
      </c>
      <c r="U49" s="116"/>
    </row>
    <row r="50" spans="1:21" ht="18" customHeight="1" x14ac:dyDescent="0.2">
      <c r="A50" s="221">
        <v>40</v>
      </c>
      <c r="B50" s="110" t="s">
        <v>618</v>
      </c>
      <c r="C50" s="222" t="s">
        <v>506</v>
      </c>
      <c r="D50" s="222" t="s">
        <v>505</v>
      </c>
      <c r="E50" s="223">
        <v>13636</v>
      </c>
      <c r="F50" s="221" t="s">
        <v>1143</v>
      </c>
      <c r="G50" s="110" t="s">
        <v>1641</v>
      </c>
      <c r="H50" s="110" t="s">
        <v>1700</v>
      </c>
      <c r="I50" s="229">
        <v>18</v>
      </c>
      <c r="J50" s="229">
        <v>22</v>
      </c>
      <c r="K50" s="230" t="s">
        <v>1591</v>
      </c>
      <c r="L50" s="53"/>
      <c r="M50" s="224" t="s">
        <v>1641</v>
      </c>
      <c r="N50" s="224">
        <v>40</v>
      </c>
      <c r="O50" s="224" t="s">
        <v>2295</v>
      </c>
      <c r="P50" s="224" t="s">
        <v>478</v>
      </c>
      <c r="Q50" s="224" t="s">
        <v>506</v>
      </c>
      <c r="R50" s="224" t="s">
        <v>505</v>
      </c>
      <c r="S50" s="205">
        <v>13636</v>
      </c>
      <c r="T50" t="s">
        <v>1143</v>
      </c>
      <c r="U50" s="116"/>
    </row>
    <row r="51" spans="1:21" ht="18" customHeight="1" x14ac:dyDescent="0.2">
      <c r="A51" s="179">
        <v>770</v>
      </c>
      <c r="B51" s="110" t="s">
        <v>777</v>
      </c>
      <c r="C51" s="110" t="s">
        <v>540</v>
      </c>
      <c r="D51" s="110" t="s">
        <v>2137</v>
      </c>
      <c r="E51" s="181">
        <v>22658</v>
      </c>
      <c r="F51" s="179" t="s">
        <v>1188</v>
      </c>
      <c r="G51" s="110" t="s">
        <v>1641</v>
      </c>
      <c r="H51" s="110" t="s">
        <v>1700</v>
      </c>
      <c r="I51" s="207">
        <v>18</v>
      </c>
      <c r="J51" s="207">
        <v>22</v>
      </c>
      <c r="K51" s="53" t="s">
        <v>1591</v>
      </c>
      <c r="L51" s="53"/>
      <c r="M51" s="224"/>
      <c r="N51" s="224"/>
      <c r="O51" s="224"/>
      <c r="P51" s="224"/>
      <c r="Q51" s="224"/>
      <c r="R51" s="224"/>
      <c r="S51" s="205"/>
      <c r="T51"/>
      <c r="U51" s="116"/>
    </row>
    <row r="52" spans="1:21" ht="18" customHeight="1" x14ac:dyDescent="0.2">
      <c r="A52" s="179">
        <v>19734</v>
      </c>
      <c r="B52" s="110" t="s">
        <v>777</v>
      </c>
      <c r="C52" s="110" t="s">
        <v>51</v>
      </c>
      <c r="D52" s="110" t="s">
        <v>705</v>
      </c>
      <c r="E52" s="181">
        <v>36517</v>
      </c>
      <c r="F52" s="179" t="s">
        <v>318</v>
      </c>
      <c r="G52" s="110" t="s">
        <v>1641</v>
      </c>
      <c r="H52" s="110" t="s">
        <v>1710</v>
      </c>
      <c r="I52" s="207">
        <v>15</v>
      </c>
      <c r="J52" s="207">
        <v>22</v>
      </c>
      <c r="K52" s="53" t="s">
        <v>1591</v>
      </c>
      <c r="L52" s="53"/>
      <c r="M52" s="224"/>
      <c r="N52" s="224"/>
      <c r="O52" s="224"/>
      <c r="P52" s="224"/>
      <c r="Q52" s="224"/>
      <c r="R52" s="224"/>
      <c r="S52" s="205"/>
      <c r="T52"/>
      <c r="U52" s="116"/>
    </row>
    <row r="53" spans="1:21" ht="18" customHeight="1" x14ac:dyDescent="0.2">
      <c r="A53" s="221">
        <v>9976</v>
      </c>
      <c r="B53" s="222" t="s">
        <v>777</v>
      </c>
      <c r="C53" s="222" t="s">
        <v>468</v>
      </c>
      <c r="D53" s="222" t="s">
        <v>705</v>
      </c>
      <c r="E53" s="223">
        <v>33546</v>
      </c>
      <c r="F53" s="221" t="s">
        <v>1185</v>
      </c>
      <c r="G53" s="110" t="s">
        <v>1641</v>
      </c>
      <c r="H53" s="110" t="s">
        <v>1796</v>
      </c>
      <c r="I53" s="207">
        <v>18</v>
      </c>
      <c r="J53" s="207">
        <v>22</v>
      </c>
      <c r="K53" s="53" t="s">
        <v>1591</v>
      </c>
      <c r="L53" s="53"/>
      <c r="M53" s="224" t="s">
        <v>1641</v>
      </c>
      <c r="N53" s="224">
        <v>9976</v>
      </c>
      <c r="O53" s="224" t="s">
        <v>2294</v>
      </c>
      <c r="P53" s="224" t="s">
        <v>516</v>
      </c>
      <c r="Q53" s="224" t="s">
        <v>468</v>
      </c>
      <c r="R53" s="224" t="s">
        <v>705</v>
      </c>
      <c r="S53" s="205">
        <v>33546</v>
      </c>
      <c r="T53" t="s">
        <v>1185</v>
      </c>
      <c r="U53" s="116"/>
    </row>
    <row r="54" spans="1:21" ht="18" customHeight="1" x14ac:dyDescent="0.2">
      <c r="A54" s="221">
        <v>9986</v>
      </c>
      <c r="B54" s="222" t="s">
        <v>623</v>
      </c>
      <c r="C54" s="222" t="s">
        <v>509</v>
      </c>
      <c r="D54" s="222" t="s">
        <v>700</v>
      </c>
      <c r="E54" s="223">
        <v>36212</v>
      </c>
      <c r="F54" s="221" t="s">
        <v>1199</v>
      </c>
      <c r="G54" s="110" t="s">
        <v>1641</v>
      </c>
      <c r="H54" s="110" t="s">
        <v>1710</v>
      </c>
      <c r="I54" s="207">
        <v>15</v>
      </c>
      <c r="J54" s="207">
        <v>22</v>
      </c>
      <c r="K54" s="53" t="s">
        <v>1591</v>
      </c>
      <c r="L54" s="53"/>
      <c r="M54" s="224" t="s">
        <v>1641</v>
      </c>
      <c r="N54" s="224">
        <v>9986</v>
      </c>
      <c r="O54" s="224" t="s">
        <v>2300</v>
      </c>
      <c r="P54" s="224" t="s">
        <v>623</v>
      </c>
      <c r="Q54" s="224" t="s">
        <v>509</v>
      </c>
      <c r="R54" s="224" t="s">
        <v>700</v>
      </c>
      <c r="S54" s="205">
        <v>36212</v>
      </c>
      <c r="T54" t="s">
        <v>1199</v>
      </c>
      <c r="U54" s="116"/>
    </row>
    <row r="55" spans="1:21" ht="18" customHeight="1" x14ac:dyDescent="0.2">
      <c r="A55" s="221">
        <v>8949</v>
      </c>
      <c r="B55" s="222" t="s">
        <v>623</v>
      </c>
      <c r="C55" s="222" t="s">
        <v>509</v>
      </c>
      <c r="D55" s="222" t="s">
        <v>651</v>
      </c>
      <c r="E55" s="223">
        <v>34480</v>
      </c>
      <c r="F55" s="221" t="s">
        <v>1200</v>
      </c>
      <c r="G55" s="110" t="s">
        <v>1641</v>
      </c>
      <c r="H55" s="110" t="s">
        <v>1706</v>
      </c>
      <c r="I55" s="207">
        <v>18</v>
      </c>
      <c r="J55" s="207">
        <v>22</v>
      </c>
      <c r="K55" s="53" t="s">
        <v>1591</v>
      </c>
      <c r="L55" s="53"/>
      <c r="M55" s="224" t="s">
        <v>1641</v>
      </c>
      <c r="N55" s="224">
        <v>8949</v>
      </c>
      <c r="O55" s="224" t="s">
        <v>2297</v>
      </c>
      <c r="P55" s="224" t="s">
        <v>623</v>
      </c>
      <c r="Q55" s="224" t="s">
        <v>509</v>
      </c>
      <c r="R55" s="224" t="s">
        <v>651</v>
      </c>
      <c r="S55" s="205">
        <v>34480</v>
      </c>
      <c r="T55" t="s">
        <v>1200</v>
      </c>
      <c r="U55" s="116"/>
    </row>
    <row r="56" spans="1:21" ht="18" customHeight="1" x14ac:dyDescent="0.2">
      <c r="A56" s="179">
        <v>17432</v>
      </c>
      <c r="B56" s="110" t="s">
        <v>690</v>
      </c>
      <c r="C56" s="110" t="s">
        <v>550</v>
      </c>
      <c r="D56" s="110" t="s">
        <v>500</v>
      </c>
      <c r="E56" s="181">
        <v>29172</v>
      </c>
      <c r="F56" s="179" t="s">
        <v>1202</v>
      </c>
      <c r="G56" s="110" t="s">
        <v>1641</v>
      </c>
      <c r="H56" s="110" t="s">
        <v>1796</v>
      </c>
      <c r="I56" s="207">
        <v>18</v>
      </c>
      <c r="J56" s="207">
        <v>22</v>
      </c>
      <c r="K56" s="53" t="s">
        <v>1591</v>
      </c>
      <c r="L56" s="53"/>
      <c r="M56" s="224"/>
      <c r="N56" s="224"/>
      <c r="O56" s="224"/>
      <c r="P56" s="224"/>
      <c r="Q56" s="224"/>
      <c r="R56" s="224"/>
      <c r="S56" s="205"/>
      <c r="T56"/>
      <c r="U56" s="116"/>
    </row>
    <row r="57" spans="1:21" ht="18" customHeight="1" x14ac:dyDescent="0.2">
      <c r="A57" s="179">
        <v>2194</v>
      </c>
      <c r="B57" s="110" t="s">
        <v>690</v>
      </c>
      <c r="C57" s="110" t="s">
        <v>550</v>
      </c>
      <c r="D57" s="110" t="s">
        <v>1593</v>
      </c>
      <c r="E57" s="181">
        <v>29809</v>
      </c>
      <c r="F57" s="179" t="s">
        <v>1201</v>
      </c>
      <c r="G57" s="110" t="s">
        <v>1641</v>
      </c>
      <c r="H57" s="110" t="s">
        <v>1796</v>
      </c>
      <c r="I57" s="207">
        <v>18</v>
      </c>
      <c r="J57" s="207">
        <v>22</v>
      </c>
      <c r="K57" s="53">
        <v>22</v>
      </c>
      <c r="L57" s="53"/>
      <c r="M57" s="224"/>
      <c r="N57" s="224"/>
      <c r="O57" s="224"/>
      <c r="P57" s="224"/>
      <c r="Q57" s="224"/>
      <c r="R57" s="224"/>
      <c r="S57" s="205"/>
      <c r="T57"/>
      <c r="U57" s="116"/>
    </row>
    <row r="58" spans="1:21" ht="18" customHeight="1" x14ac:dyDescent="0.2">
      <c r="A58" s="221">
        <v>16666</v>
      </c>
      <c r="B58" s="222" t="s">
        <v>1502</v>
      </c>
      <c r="C58" s="222" t="s">
        <v>1503</v>
      </c>
      <c r="D58" s="222" t="s">
        <v>464</v>
      </c>
      <c r="E58" s="223">
        <v>37503</v>
      </c>
      <c r="F58" s="221" t="s">
        <v>1204</v>
      </c>
      <c r="G58" s="110" t="s">
        <v>1641</v>
      </c>
      <c r="H58" s="110" t="s">
        <v>1708</v>
      </c>
      <c r="I58" s="207">
        <v>12</v>
      </c>
      <c r="J58" s="207">
        <v>22</v>
      </c>
      <c r="K58" s="53" t="s">
        <v>1591</v>
      </c>
      <c r="L58" s="53"/>
      <c r="M58" s="224" t="s">
        <v>1641</v>
      </c>
      <c r="N58" s="224">
        <v>16666</v>
      </c>
      <c r="O58" s="224" t="s">
        <v>2299</v>
      </c>
      <c r="P58" s="224" t="s">
        <v>1502</v>
      </c>
      <c r="Q58" s="224" t="s">
        <v>1503</v>
      </c>
      <c r="R58" s="224" t="s">
        <v>464</v>
      </c>
      <c r="S58" s="205">
        <v>37503</v>
      </c>
      <c r="T58" t="s">
        <v>1204</v>
      </c>
      <c r="U58" s="116"/>
    </row>
    <row r="59" spans="1:21" ht="18" customHeight="1" x14ac:dyDescent="0.2">
      <c r="A59" s="221">
        <v>16667</v>
      </c>
      <c r="B59" s="222" t="s">
        <v>1502</v>
      </c>
      <c r="C59" s="222" t="s">
        <v>1503</v>
      </c>
      <c r="D59" s="222" t="s">
        <v>1265</v>
      </c>
      <c r="E59" s="223">
        <v>38111</v>
      </c>
      <c r="F59" s="221" t="s">
        <v>1203</v>
      </c>
      <c r="G59" s="110" t="s">
        <v>1641</v>
      </c>
      <c r="H59" s="110" t="s">
        <v>1707</v>
      </c>
      <c r="I59" s="207">
        <v>12</v>
      </c>
      <c r="J59" s="207">
        <v>22</v>
      </c>
      <c r="K59" s="53" t="s">
        <v>1591</v>
      </c>
      <c r="L59" s="53"/>
      <c r="M59" s="224" t="s">
        <v>1641</v>
      </c>
      <c r="N59" s="224">
        <v>16667</v>
      </c>
      <c r="O59" s="224" t="s">
        <v>2294</v>
      </c>
      <c r="P59" s="224" t="s">
        <v>1502</v>
      </c>
      <c r="Q59" s="224" t="s">
        <v>1503</v>
      </c>
      <c r="R59" s="224" t="s">
        <v>1265</v>
      </c>
      <c r="S59" s="205">
        <v>38111</v>
      </c>
      <c r="T59" t="s">
        <v>1203</v>
      </c>
      <c r="U59" s="116"/>
    </row>
    <row r="60" spans="1:21" ht="18" customHeight="1" x14ac:dyDescent="0.2">
      <c r="A60" s="221">
        <v>19948</v>
      </c>
      <c r="B60" s="222" t="s">
        <v>580</v>
      </c>
      <c r="C60" s="222" t="s">
        <v>1503</v>
      </c>
      <c r="D60" s="222" t="s">
        <v>648</v>
      </c>
      <c r="E60" s="223">
        <v>38983</v>
      </c>
      <c r="F60" s="221" t="s">
        <v>305</v>
      </c>
      <c r="G60" s="110" t="s">
        <v>1641</v>
      </c>
      <c r="H60" s="110" t="s">
        <v>1707</v>
      </c>
      <c r="I60" s="229">
        <v>12</v>
      </c>
      <c r="J60" s="229">
        <v>22</v>
      </c>
      <c r="K60" s="230" t="s">
        <v>1591</v>
      </c>
      <c r="L60" s="53"/>
      <c r="M60" s="224" t="s">
        <v>1641</v>
      </c>
      <c r="N60" s="224">
        <v>19948</v>
      </c>
      <c r="O60" s="224" t="s">
        <v>2294</v>
      </c>
      <c r="P60" s="224" t="s">
        <v>580</v>
      </c>
      <c r="Q60" s="224" t="s">
        <v>1503</v>
      </c>
      <c r="R60" s="224" t="s">
        <v>648</v>
      </c>
      <c r="S60" s="205">
        <v>38983</v>
      </c>
      <c r="T60" t="s">
        <v>305</v>
      </c>
      <c r="U60" s="116"/>
    </row>
    <row r="61" spans="1:21" ht="18" customHeight="1" x14ac:dyDescent="0.2">
      <c r="A61" s="179">
        <v>8937</v>
      </c>
      <c r="B61" s="110" t="s">
        <v>518</v>
      </c>
      <c r="C61" s="110" t="s">
        <v>478</v>
      </c>
      <c r="D61" s="110" t="s">
        <v>500</v>
      </c>
      <c r="E61" s="181">
        <v>21493</v>
      </c>
      <c r="F61" s="179" t="s">
        <v>1215</v>
      </c>
      <c r="G61" s="110" t="s">
        <v>1641</v>
      </c>
      <c r="H61" s="110" t="s">
        <v>1700</v>
      </c>
      <c r="I61" s="207">
        <v>18</v>
      </c>
      <c r="J61" s="207">
        <v>22</v>
      </c>
      <c r="K61" s="53" t="s">
        <v>1591</v>
      </c>
      <c r="L61" s="53"/>
      <c r="M61" s="224"/>
      <c r="N61" s="224"/>
      <c r="O61" s="224"/>
      <c r="P61" s="224"/>
      <c r="Q61" s="224"/>
      <c r="R61" s="224"/>
      <c r="S61" s="205"/>
      <c r="T61"/>
      <c r="U61" s="116"/>
    </row>
    <row r="62" spans="1:21" ht="18" customHeight="1" x14ac:dyDescent="0.2">
      <c r="A62" s="221">
        <v>4417</v>
      </c>
      <c r="B62" s="222" t="s">
        <v>518</v>
      </c>
      <c r="C62" s="222" t="s">
        <v>405</v>
      </c>
      <c r="D62" s="222" t="s">
        <v>650</v>
      </c>
      <c r="E62" s="223">
        <v>24719</v>
      </c>
      <c r="F62" s="221" t="s">
        <v>1212</v>
      </c>
      <c r="G62" s="110" t="s">
        <v>1641</v>
      </c>
      <c r="H62" s="110" t="s">
        <v>1700</v>
      </c>
      <c r="I62" s="207">
        <v>18</v>
      </c>
      <c r="J62" s="207">
        <v>22</v>
      </c>
      <c r="K62" s="53">
        <v>26</v>
      </c>
      <c r="L62" s="53"/>
      <c r="M62" s="224" t="s">
        <v>1641</v>
      </c>
      <c r="N62" s="224">
        <v>4417</v>
      </c>
      <c r="O62" s="224" t="s">
        <v>2294</v>
      </c>
      <c r="P62" s="224" t="s">
        <v>518</v>
      </c>
      <c r="Q62" s="224" t="s">
        <v>405</v>
      </c>
      <c r="R62" s="224" t="s">
        <v>650</v>
      </c>
      <c r="S62" s="205">
        <v>24719</v>
      </c>
      <c r="T62" t="s">
        <v>1212</v>
      </c>
      <c r="U62" s="116"/>
    </row>
    <row r="63" spans="1:21" ht="18" customHeight="1" x14ac:dyDescent="0.2">
      <c r="A63" s="179">
        <v>20571</v>
      </c>
      <c r="B63" s="110" t="s">
        <v>518</v>
      </c>
      <c r="C63" s="110" t="s">
        <v>468</v>
      </c>
      <c r="D63" s="110" t="s">
        <v>513</v>
      </c>
      <c r="E63" s="181">
        <v>28370</v>
      </c>
      <c r="F63" s="179" t="s">
        <v>277</v>
      </c>
      <c r="G63" s="110" t="s">
        <v>1641</v>
      </c>
      <c r="H63" s="110" t="s">
        <v>1796</v>
      </c>
      <c r="I63" s="207">
        <v>18</v>
      </c>
      <c r="J63" s="207">
        <v>22</v>
      </c>
      <c r="K63" s="53" t="s">
        <v>1591</v>
      </c>
      <c r="L63" s="53"/>
      <c r="M63" s="224"/>
      <c r="N63" s="224"/>
      <c r="O63" s="224"/>
      <c r="P63" s="224"/>
      <c r="Q63" s="224"/>
      <c r="R63" s="224"/>
      <c r="S63" s="205"/>
      <c r="T63"/>
      <c r="U63" s="116"/>
    </row>
    <row r="64" spans="1:21" ht="18" customHeight="1" x14ac:dyDescent="0.2">
      <c r="A64" s="221">
        <v>8939</v>
      </c>
      <c r="B64" s="222" t="s">
        <v>518</v>
      </c>
      <c r="C64" s="222" t="s">
        <v>514</v>
      </c>
      <c r="D64" s="222" t="s">
        <v>722</v>
      </c>
      <c r="E64" s="223">
        <v>36655</v>
      </c>
      <c r="F64" s="221" t="s">
        <v>1212</v>
      </c>
      <c r="G64" s="110" t="s">
        <v>1641</v>
      </c>
      <c r="H64" s="110" t="s">
        <v>1709</v>
      </c>
      <c r="I64" s="207">
        <v>15</v>
      </c>
      <c r="J64" s="207">
        <v>22</v>
      </c>
      <c r="K64" s="53" t="s">
        <v>1591</v>
      </c>
      <c r="L64" s="53"/>
      <c r="M64" s="224" t="s">
        <v>1641</v>
      </c>
      <c r="N64" s="224">
        <v>8939</v>
      </c>
      <c r="O64" s="224" t="s">
        <v>2295</v>
      </c>
      <c r="P64" s="224" t="s">
        <v>518</v>
      </c>
      <c r="Q64" s="224" t="s">
        <v>514</v>
      </c>
      <c r="R64" s="224" t="s">
        <v>722</v>
      </c>
      <c r="S64" s="205">
        <v>36655</v>
      </c>
      <c r="T64" t="s">
        <v>1212</v>
      </c>
      <c r="U64" s="116"/>
    </row>
    <row r="65" spans="1:21" ht="18" customHeight="1" x14ac:dyDescent="0.2">
      <c r="A65" s="221">
        <v>4901</v>
      </c>
      <c r="B65" s="222" t="s">
        <v>422</v>
      </c>
      <c r="C65" s="222" t="s">
        <v>423</v>
      </c>
      <c r="D65" s="222" t="s">
        <v>718</v>
      </c>
      <c r="E65" s="223">
        <v>31736</v>
      </c>
      <c r="F65" s="221" t="s">
        <v>1217</v>
      </c>
      <c r="G65" s="110" t="s">
        <v>1641</v>
      </c>
      <c r="H65" s="110" t="s">
        <v>1796</v>
      </c>
      <c r="I65" s="207">
        <v>18</v>
      </c>
      <c r="J65" s="207">
        <v>22</v>
      </c>
      <c r="K65" s="53">
        <v>22</v>
      </c>
      <c r="L65" s="53"/>
      <c r="M65" s="224" t="s">
        <v>1641</v>
      </c>
      <c r="N65" s="224">
        <v>4901</v>
      </c>
      <c r="O65" s="224" t="s">
        <v>2294</v>
      </c>
      <c r="P65" s="224" t="s">
        <v>422</v>
      </c>
      <c r="Q65" s="224" t="s">
        <v>423</v>
      </c>
      <c r="R65" s="224" t="s">
        <v>718</v>
      </c>
      <c r="S65" s="205">
        <v>31736</v>
      </c>
      <c r="T65" t="s">
        <v>1217</v>
      </c>
      <c r="U65" s="116"/>
    </row>
    <row r="66" spans="1:21" ht="18" customHeight="1" x14ac:dyDescent="0.2">
      <c r="A66" s="221">
        <v>16081</v>
      </c>
      <c r="B66" s="222" t="s">
        <v>1499</v>
      </c>
      <c r="C66" s="222" t="s">
        <v>1257</v>
      </c>
      <c r="D66" s="222" t="s">
        <v>597</v>
      </c>
      <c r="E66" s="223">
        <v>36266</v>
      </c>
      <c r="F66" s="221" t="s">
        <v>1219</v>
      </c>
      <c r="G66" s="110" t="s">
        <v>1641</v>
      </c>
      <c r="H66" s="110" t="s">
        <v>1796</v>
      </c>
      <c r="I66" s="207">
        <v>18</v>
      </c>
      <c r="J66" s="207">
        <v>22</v>
      </c>
      <c r="K66" s="53">
        <v>22</v>
      </c>
      <c r="L66" s="53"/>
      <c r="M66" s="224" t="s">
        <v>1641</v>
      </c>
      <c r="N66" s="224">
        <v>16081</v>
      </c>
      <c r="O66" s="224" t="s">
        <v>2295</v>
      </c>
      <c r="P66" s="224" t="s">
        <v>1499</v>
      </c>
      <c r="Q66" s="224" t="s">
        <v>1257</v>
      </c>
      <c r="R66" s="224" t="s">
        <v>597</v>
      </c>
      <c r="S66" s="205">
        <v>36266</v>
      </c>
      <c r="T66" t="s">
        <v>1219</v>
      </c>
      <c r="U66" s="116"/>
    </row>
    <row r="67" spans="1:21" ht="18" customHeight="1" x14ac:dyDescent="0.2">
      <c r="A67" s="221">
        <v>18439</v>
      </c>
      <c r="B67" s="110" t="s">
        <v>463</v>
      </c>
      <c r="C67" s="222" t="s">
        <v>665</v>
      </c>
      <c r="D67" s="222" t="s">
        <v>475</v>
      </c>
      <c r="E67" s="223">
        <v>37208</v>
      </c>
      <c r="F67" s="221" t="s">
        <v>1248</v>
      </c>
      <c r="G67" s="110" t="s">
        <v>1641</v>
      </c>
      <c r="H67" s="110" t="s">
        <v>1710</v>
      </c>
      <c r="I67" s="229">
        <v>15</v>
      </c>
      <c r="J67" s="229">
        <v>22</v>
      </c>
      <c r="K67" s="230" t="s">
        <v>1591</v>
      </c>
      <c r="L67" s="53"/>
      <c r="M67" s="224" t="s">
        <v>1632</v>
      </c>
      <c r="N67" s="224">
        <v>18439</v>
      </c>
      <c r="O67" s="224" t="s">
        <v>2297</v>
      </c>
      <c r="P67" s="224" t="s">
        <v>468</v>
      </c>
      <c r="Q67" s="224" t="s">
        <v>665</v>
      </c>
      <c r="R67" s="224" t="s">
        <v>475</v>
      </c>
      <c r="S67" s="205">
        <v>37208</v>
      </c>
      <c r="T67" t="s">
        <v>1248</v>
      </c>
      <c r="U67" s="116"/>
    </row>
    <row r="68" spans="1:21" ht="18" customHeight="1" x14ac:dyDescent="0.2">
      <c r="A68" s="221">
        <v>17167</v>
      </c>
      <c r="B68" s="110" t="s">
        <v>463</v>
      </c>
      <c r="C68" s="222" t="s">
        <v>478</v>
      </c>
      <c r="D68" s="222" t="s">
        <v>52</v>
      </c>
      <c r="E68" s="223">
        <v>35471</v>
      </c>
      <c r="F68" s="221" t="s">
        <v>1247</v>
      </c>
      <c r="G68" s="110" t="s">
        <v>1641</v>
      </c>
      <c r="H68" s="110" t="s">
        <v>1796</v>
      </c>
      <c r="I68" s="229">
        <v>18</v>
      </c>
      <c r="J68" s="229">
        <v>22</v>
      </c>
      <c r="K68" s="230" t="s">
        <v>1591</v>
      </c>
      <c r="L68" s="53">
        <v>26</v>
      </c>
      <c r="M68" s="224" t="s">
        <v>1641</v>
      </c>
      <c r="N68" s="224">
        <v>17167</v>
      </c>
      <c r="O68" s="224" t="s">
        <v>2297</v>
      </c>
      <c r="P68" s="224" t="s">
        <v>468</v>
      </c>
      <c r="Q68" s="224" t="s">
        <v>478</v>
      </c>
      <c r="R68" s="224" t="s">
        <v>52</v>
      </c>
      <c r="S68" s="205">
        <v>35471</v>
      </c>
      <c r="T68" t="s">
        <v>1247</v>
      </c>
      <c r="U68" s="116"/>
    </row>
    <row r="69" spans="1:21" ht="18" customHeight="1" x14ac:dyDescent="0.2">
      <c r="A69" s="221">
        <v>15658</v>
      </c>
      <c r="B69" s="222" t="s">
        <v>509</v>
      </c>
      <c r="C69" s="222" t="s">
        <v>802</v>
      </c>
      <c r="D69" s="222" t="s">
        <v>688</v>
      </c>
      <c r="E69" s="223">
        <v>25755</v>
      </c>
      <c r="F69" s="221" t="s">
        <v>1263</v>
      </c>
      <c r="G69" s="110" t="s">
        <v>1641</v>
      </c>
      <c r="H69" s="110" t="s">
        <v>1707</v>
      </c>
      <c r="I69" s="207">
        <v>12</v>
      </c>
      <c r="J69" s="207">
        <v>22</v>
      </c>
      <c r="K69" s="53" t="s">
        <v>1591</v>
      </c>
      <c r="L69" s="53"/>
      <c r="M69" s="224" t="s">
        <v>1641</v>
      </c>
      <c r="N69" s="224">
        <v>15658</v>
      </c>
      <c r="O69" s="224" t="s">
        <v>2318</v>
      </c>
      <c r="P69" s="224" t="s">
        <v>509</v>
      </c>
      <c r="Q69" s="224" t="s">
        <v>802</v>
      </c>
      <c r="R69" s="224" t="s">
        <v>688</v>
      </c>
      <c r="S69" s="205">
        <v>25755</v>
      </c>
      <c r="T69" t="s">
        <v>1263</v>
      </c>
      <c r="U69" s="116"/>
    </row>
    <row r="70" spans="1:21" ht="18" customHeight="1" x14ac:dyDescent="0.2">
      <c r="A70" s="221">
        <v>3901</v>
      </c>
      <c r="B70" s="222" t="s">
        <v>504</v>
      </c>
      <c r="C70" s="222" t="s">
        <v>689</v>
      </c>
      <c r="D70" s="222" t="s">
        <v>496</v>
      </c>
      <c r="E70" s="223">
        <v>33960</v>
      </c>
      <c r="F70" s="221" t="s">
        <v>1291</v>
      </c>
      <c r="G70" s="110" t="s">
        <v>1641</v>
      </c>
      <c r="H70" s="110" t="s">
        <v>1700</v>
      </c>
      <c r="I70" s="109">
        <v>18</v>
      </c>
      <c r="J70" s="43">
        <v>22</v>
      </c>
      <c r="K70" s="53" t="s">
        <v>1591</v>
      </c>
      <c r="L70" s="53"/>
      <c r="M70" s="224" t="s">
        <v>1641</v>
      </c>
      <c r="N70" s="224">
        <v>3901</v>
      </c>
      <c r="O70" s="224" t="s">
        <v>2294</v>
      </c>
      <c r="P70" s="224" t="s">
        <v>504</v>
      </c>
      <c r="Q70" s="224" t="s">
        <v>689</v>
      </c>
      <c r="R70" s="224" t="s">
        <v>496</v>
      </c>
      <c r="S70" s="205">
        <v>33960</v>
      </c>
      <c r="T70" t="s">
        <v>1291</v>
      </c>
      <c r="U70" s="116"/>
    </row>
    <row r="71" spans="1:21" ht="18" customHeight="1" x14ac:dyDescent="0.2">
      <c r="A71" s="179">
        <v>2542</v>
      </c>
      <c r="B71" s="110" t="s">
        <v>680</v>
      </c>
      <c r="C71" s="111" t="s">
        <v>689</v>
      </c>
      <c r="D71" s="112" t="s">
        <v>490</v>
      </c>
      <c r="E71" s="180">
        <v>30945</v>
      </c>
      <c r="F71" s="113" t="s">
        <v>2373</v>
      </c>
      <c r="G71" s="110" t="s">
        <v>1641</v>
      </c>
      <c r="H71" s="110" t="s">
        <v>1796</v>
      </c>
      <c r="I71" s="207">
        <v>18</v>
      </c>
      <c r="J71" s="207">
        <v>22</v>
      </c>
      <c r="K71" s="53" t="s">
        <v>1591</v>
      </c>
      <c r="L71" s="53"/>
      <c r="T71" s="203"/>
      <c r="U71" s="116"/>
    </row>
    <row r="72" spans="1:21" ht="18" customHeight="1" x14ac:dyDescent="0.2">
      <c r="A72" s="221">
        <v>3581</v>
      </c>
      <c r="B72" s="222" t="s">
        <v>680</v>
      </c>
      <c r="C72" s="222" t="s">
        <v>689</v>
      </c>
      <c r="D72" s="222" t="s">
        <v>73</v>
      </c>
      <c r="E72" s="223">
        <v>33052</v>
      </c>
      <c r="F72" s="221" t="s">
        <v>1314</v>
      </c>
      <c r="G72" s="110" t="s">
        <v>1641</v>
      </c>
      <c r="H72" s="110" t="s">
        <v>1796</v>
      </c>
      <c r="I72" s="207">
        <v>18</v>
      </c>
      <c r="J72" s="207">
        <v>22</v>
      </c>
      <c r="K72" s="53" t="s">
        <v>1591</v>
      </c>
      <c r="L72" s="53"/>
      <c r="M72" s="224" t="s">
        <v>1641</v>
      </c>
      <c r="N72" s="224">
        <v>3581</v>
      </c>
      <c r="O72" s="224" t="s">
        <v>2294</v>
      </c>
      <c r="P72" s="224" t="s">
        <v>680</v>
      </c>
      <c r="Q72" s="224" t="s">
        <v>689</v>
      </c>
      <c r="R72" s="224" t="s">
        <v>73</v>
      </c>
      <c r="S72" s="205">
        <v>33052</v>
      </c>
      <c r="T72" t="s">
        <v>1314</v>
      </c>
      <c r="U72" s="116"/>
    </row>
    <row r="73" spans="1:21" ht="18" customHeight="1" x14ac:dyDescent="0.2">
      <c r="A73" s="179">
        <v>50238</v>
      </c>
      <c r="B73" s="110" t="s">
        <v>488</v>
      </c>
      <c r="C73" s="111" t="s">
        <v>2374</v>
      </c>
      <c r="D73" s="112" t="s">
        <v>800</v>
      </c>
      <c r="E73" s="180">
        <v>32953</v>
      </c>
      <c r="F73" s="113" t="s">
        <v>2375</v>
      </c>
      <c r="G73" s="110" t="s">
        <v>1641</v>
      </c>
      <c r="H73" s="110" t="s">
        <v>1796</v>
      </c>
      <c r="I73" s="109">
        <v>18</v>
      </c>
      <c r="J73" s="43">
        <v>22</v>
      </c>
      <c r="K73" s="53" t="s">
        <v>1591</v>
      </c>
      <c r="L73" s="53"/>
      <c r="T73" s="203"/>
      <c r="U73" s="116"/>
    </row>
    <row r="74" spans="1:21" ht="18" customHeight="1" x14ac:dyDescent="0.2">
      <c r="A74" s="179">
        <v>50251</v>
      </c>
      <c r="B74" s="110" t="s">
        <v>488</v>
      </c>
      <c r="C74" s="111" t="s">
        <v>7</v>
      </c>
      <c r="D74" s="112" t="s">
        <v>565</v>
      </c>
      <c r="E74" s="180">
        <v>36713</v>
      </c>
      <c r="F74" s="113" t="s">
        <v>2397</v>
      </c>
      <c r="G74" s="110" t="s">
        <v>1641</v>
      </c>
      <c r="H74" s="110" t="s">
        <v>1709</v>
      </c>
      <c r="I74" s="109">
        <v>15</v>
      </c>
      <c r="J74" s="43">
        <v>22</v>
      </c>
      <c r="K74" s="53" t="s">
        <v>1591</v>
      </c>
      <c r="L74" s="53"/>
      <c r="T74" s="203"/>
      <c r="U74" s="116"/>
    </row>
    <row r="75" spans="1:21" ht="18" customHeight="1" x14ac:dyDescent="0.2">
      <c r="A75" s="221">
        <v>18412</v>
      </c>
      <c r="B75" s="222" t="s">
        <v>697</v>
      </c>
      <c r="C75" s="222" t="s">
        <v>481</v>
      </c>
      <c r="D75" s="222" t="s">
        <v>596</v>
      </c>
      <c r="E75" s="223">
        <v>37622</v>
      </c>
      <c r="F75" s="221" t="s">
        <v>1326</v>
      </c>
      <c r="G75" s="110" t="s">
        <v>1641</v>
      </c>
      <c r="H75" s="110" t="s">
        <v>1710</v>
      </c>
      <c r="I75" s="207">
        <v>15</v>
      </c>
      <c r="J75" s="207">
        <v>22</v>
      </c>
      <c r="K75" s="53" t="s">
        <v>1591</v>
      </c>
      <c r="L75" s="53"/>
      <c r="M75" s="224" t="s">
        <v>1641</v>
      </c>
      <c r="N75" s="224">
        <v>18412</v>
      </c>
      <c r="O75" s="224" t="s">
        <v>2301</v>
      </c>
      <c r="P75" s="224" t="s">
        <v>697</v>
      </c>
      <c r="Q75" s="224" t="s">
        <v>481</v>
      </c>
      <c r="R75" s="224" t="s">
        <v>596</v>
      </c>
      <c r="S75" s="205">
        <v>37622</v>
      </c>
      <c r="T75" t="s">
        <v>1326</v>
      </c>
      <c r="U75" s="116"/>
    </row>
    <row r="76" spans="1:21" ht="18" customHeight="1" x14ac:dyDescent="0.2">
      <c r="A76" s="221">
        <v>9975</v>
      </c>
      <c r="B76" s="222" t="s">
        <v>697</v>
      </c>
      <c r="C76" s="222" t="s">
        <v>481</v>
      </c>
      <c r="D76" s="222" t="s">
        <v>528</v>
      </c>
      <c r="E76" s="223">
        <v>36048</v>
      </c>
      <c r="F76" s="221" t="s">
        <v>1327</v>
      </c>
      <c r="G76" s="110" t="s">
        <v>1641</v>
      </c>
      <c r="H76" s="110" t="s">
        <v>1700</v>
      </c>
      <c r="I76" s="207">
        <v>18</v>
      </c>
      <c r="J76" s="207">
        <v>22</v>
      </c>
      <c r="K76" s="53" t="s">
        <v>1591</v>
      </c>
      <c r="L76" s="53"/>
      <c r="M76" s="224" t="s">
        <v>1641</v>
      </c>
      <c r="N76" s="224">
        <v>9975</v>
      </c>
      <c r="O76" s="224" t="s">
        <v>2294</v>
      </c>
      <c r="P76" s="224" t="s">
        <v>697</v>
      </c>
      <c r="Q76" s="224" t="s">
        <v>481</v>
      </c>
      <c r="R76" s="224" t="s">
        <v>528</v>
      </c>
      <c r="S76" s="205">
        <v>36048</v>
      </c>
      <c r="T76" t="s">
        <v>1327</v>
      </c>
      <c r="U76" s="116"/>
    </row>
    <row r="77" spans="1:21" ht="18" customHeight="1" x14ac:dyDescent="0.2">
      <c r="A77" s="179">
        <v>4418</v>
      </c>
      <c r="B77" s="110" t="s">
        <v>697</v>
      </c>
      <c r="C77" s="110" t="s">
        <v>484</v>
      </c>
      <c r="D77" s="110" t="s">
        <v>563</v>
      </c>
      <c r="E77" s="181">
        <v>23211</v>
      </c>
      <c r="F77" s="179" t="s">
        <v>1328</v>
      </c>
      <c r="G77" s="110" t="s">
        <v>1641</v>
      </c>
      <c r="H77" s="110" t="s">
        <v>1708</v>
      </c>
      <c r="I77" s="207">
        <v>12</v>
      </c>
      <c r="J77" s="207">
        <v>22</v>
      </c>
      <c r="K77" s="53" t="s">
        <v>1591</v>
      </c>
      <c r="L77" s="53"/>
      <c r="M77" s="224"/>
      <c r="N77" s="224"/>
      <c r="O77" s="224"/>
      <c r="P77" s="224"/>
      <c r="Q77" s="224"/>
      <c r="R77" s="224"/>
      <c r="S77" s="205"/>
      <c r="T77"/>
      <c r="U77" s="116"/>
    </row>
    <row r="78" spans="1:21" ht="18" customHeight="1" x14ac:dyDescent="0.2">
      <c r="A78" s="221">
        <v>15621</v>
      </c>
      <c r="B78" s="222" t="s">
        <v>711</v>
      </c>
      <c r="C78" s="222" t="s">
        <v>516</v>
      </c>
      <c r="D78" s="222" t="s">
        <v>526</v>
      </c>
      <c r="E78" s="223">
        <v>35679</v>
      </c>
      <c r="F78" s="221" t="s">
        <v>1329</v>
      </c>
      <c r="G78" s="110" t="s">
        <v>1641</v>
      </c>
      <c r="H78" s="110" t="s">
        <v>1700</v>
      </c>
      <c r="I78" s="229">
        <v>18</v>
      </c>
      <c r="J78" s="229">
        <v>22</v>
      </c>
      <c r="K78" s="230" t="s">
        <v>1591</v>
      </c>
      <c r="L78" s="53">
        <v>26</v>
      </c>
      <c r="M78" s="224" t="s">
        <v>1641</v>
      </c>
      <c r="N78" s="224">
        <v>15621</v>
      </c>
      <c r="O78" s="224" t="s">
        <v>2297</v>
      </c>
      <c r="P78" s="224" t="s">
        <v>711</v>
      </c>
      <c r="Q78" s="224" t="s">
        <v>516</v>
      </c>
      <c r="R78" s="224" t="s">
        <v>526</v>
      </c>
      <c r="S78" s="205">
        <v>35679</v>
      </c>
      <c r="T78" t="s">
        <v>1329</v>
      </c>
      <c r="U78" s="116"/>
    </row>
    <row r="79" spans="1:21" ht="18" customHeight="1" x14ac:dyDescent="0.2">
      <c r="A79" s="179">
        <v>7486</v>
      </c>
      <c r="B79" s="110" t="s">
        <v>719</v>
      </c>
      <c r="C79" s="110" t="s">
        <v>711</v>
      </c>
      <c r="D79" s="110" t="s">
        <v>798</v>
      </c>
      <c r="E79" s="181">
        <v>34717</v>
      </c>
      <c r="F79" s="179" t="s">
        <v>1373</v>
      </c>
      <c r="G79" s="110" t="s">
        <v>1641</v>
      </c>
      <c r="H79" s="110" t="s">
        <v>1706</v>
      </c>
      <c r="I79" s="207">
        <v>18</v>
      </c>
      <c r="J79" s="207">
        <v>22</v>
      </c>
      <c r="K79" s="53" t="s">
        <v>1591</v>
      </c>
      <c r="L79" s="53"/>
      <c r="M79" s="224"/>
      <c r="N79" s="224"/>
      <c r="O79" s="224"/>
      <c r="P79" s="224"/>
      <c r="Q79" s="224"/>
      <c r="R79" s="224"/>
      <c r="S79" s="205"/>
      <c r="T79"/>
      <c r="U79" s="116"/>
    </row>
    <row r="80" spans="1:21" ht="18" customHeight="1" x14ac:dyDescent="0.2">
      <c r="A80" s="221">
        <v>17166</v>
      </c>
      <c r="B80" s="222" t="s">
        <v>784</v>
      </c>
      <c r="C80" s="222" t="s">
        <v>485</v>
      </c>
      <c r="D80" s="222" t="s">
        <v>634</v>
      </c>
      <c r="E80" s="223">
        <v>35580</v>
      </c>
      <c r="F80" s="221" t="s">
        <v>1411</v>
      </c>
      <c r="G80" s="110" t="s">
        <v>1641</v>
      </c>
      <c r="H80" s="110" t="s">
        <v>1710</v>
      </c>
      <c r="I80" s="229">
        <v>15</v>
      </c>
      <c r="J80" s="229">
        <v>22</v>
      </c>
      <c r="K80" s="230" t="s">
        <v>1591</v>
      </c>
      <c r="L80" s="53">
        <v>26</v>
      </c>
      <c r="M80" s="224" t="s">
        <v>1641</v>
      </c>
      <c r="N80" s="224">
        <v>17166</v>
      </c>
      <c r="O80" s="224" t="s">
        <v>2297</v>
      </c>
      <c r="P80" s="224" t="s">
        <v>784</v>
      </c>
      <c r="Q80" s="224" t="s">
        <v>485</v>
      </c>
      <c r="R80" s="224" t="s">
        <v>634</v>
      </c>
      <c r="S80" s="205">
        <v>35580</v>
      </c>
      <c r="T80" t="s">
        <v>1411</v>
      </c>
      <c r="U80" s="116"/>
    </row>
    <row r="81" spans="1:21" ht="18" customHeight="1" x14ac:dyDescent="0.2">
      <c r="A81" s="179">
        <v>18703</v>
      </c>
      <c r="B81" s="110" t="s">
        <v>1398</v>
      </c>
      <c r="C81" s="110"/>
      <c r="D81" s="110" t="s">
        <v>645</v>
      </c>
      <c r="E81" s="181">
        <v>23055</v>
      </c>
      <c r="F81" s="179"/>
      <c r="G81" s="110" t="s">
        <v>1641</v>
      </c>
      <c r="H81" s="110" t="s">
        <v>1700</v>
      </c>
      <c r="I81" s="207">
        <v>18</v>
      </c>
      <c r="J81" s="207">
        <v>22</v>
      </c>
      <c r="K81" s="53" t="s">
        <v>1591</v>
      </c>
      <c r="L81" s="53"/>
      <c r="M81" s="224"/>
      <c r="N81" s="224"/>
      <c r="O81" s="224"/>
      <c r="P81" s="224"/>
      <c r="Q81" s="224"/>
      <c r="R81" s="224"/>
      <c r="S81" s="205"/>
      <c r="T81"/>
      <c r="U81" s="116"/>
    </row>
    <row r="82" spans="1:21" ht="18" customHeight="1" x14ac:dyDescent="0.2">
      <c r="A82" s="221">
        <v>15622</v>
      </c>
      <c r="B82" s="222" t="s">
        <v>535</v>
      </c>
      <c r="C82" s="222" t="s">
        <v>504</v>
      </c>
      <c r="D82" s="222" t="s">
        <v>2225</v>
      </c>
      <c r="E82" s="223">
        <v>36600</v>
      </c>
      <c r="F82" s="221" t="s">
        <v>2226</v>
      </c>
      <c r="G82" s="110" t="s">
        <v>1641</v>
      </c>
      <c r="H82" s="110" t="s">
        <v>1709</v>
      </c>
      <c r="I82" s="207">
        <v>15</v>
      </c>
      <c r="J82" s="207">
        <v>22</v>
      </c>
      <c r="K82" s="53" t="s">
        <v>1591</v>
      </c>
      <c r="L82" s="53"/>
      <c r="M82" s="224" t="s">
        <v>1641</v>
      </c>
      <c r="N82" s="224">
        <v>15622</v>
      </c>
      <c r="O82" s="224" t="s">
        <v>2297</v>
      </c>
      <c r="P82" s="224" t="s">
        <v>535</v>
      </c>
      <c r="Q82" s="224" t="s">
        <v>504</v>
      </c>
      <c r="R82" s="224" t="s">
        <v>2225</v>
      </c>
      <c r="S82" s="205">
        <v>36600</v>
      </c>
      <c r="T82" t="s">
        <v>2226</v>
      </c>
      <c r="U82" s="116"/>
    </row>
    <row r="83" spans="1:21" ht="18" customHeight="1" x14ac:dyDescent="0.2">
      <c r="A83" s="221">
        <v>15623</v>
      </c>
      <c r="B83" s="222" t="s">
        <v>535</v>
      </c>
      <c r="C83" s="222" t="s">
        <v>504</v>
      </c>
      <c r="D83" s="222" t="s">
        <v>2227</v>
      </c>
      <c r="E83" s="223">
        <v>37102</v>
      </c>
      <c r="F83" s="221" t="s">
        <v>2228</v>
      </c>
      <c r="G83" s="110" t="s">
        <v>1641</v>
      </c>
      <c r="H83" s="110" t="s">
        <v>1709</v>
      </c>
      <c r="I83" s="207">
        <v>15</v>
      </c>
      <c r="J83" s="207">
        <v>22</v>
      </c>
      <c r="K83" s="53" t="s">
        <v>1591</v>
      </c>
      <c r="L83" s="53"/>
      <c r="M83" s="224" t="s">
        <v>1641</v>
      </c>
      <c r="N83" s="224">
        <v>15623</v>
      </c>
      <c r="O83" s="224" t="s">
        <v>2303</v>
      </c>
      <c r="P83" s="224" t="s">
        <v>535</v>
      </c>
      <c r="Q83" s="224" t="s">
        <v>504</v>
      </c>
      <c r="R83" s="224" t="s">
        <v>2227</v>
      </c>
      <c r="S83" s="205">
        <v>37102</v>
      </c>
      <c r="T83" t="s">
        <v>2228</v>
      </c>
      <c r="U83" s="116"/>
    </row>
    <row r="84" spans="1:21" ht="18" customHeight="1" x14ac:dyDescent="0.2">
      <c r="A84" s="221">
        <v>16078</v>
      </c>
      <c r="B84" s="222" t="s">
        <v>535</v>
      </c>
      <c r="C84" s="222" t="s">
        <v>553</v>
      </c>
      <c r="D84" s="222" t="s">
        <v>500</v>
      </c>
      <c r="E84" s="223">
        <v>37075</v>
      </c>
      <c r="F84" s="221" t="s">
        <v>1421</v>
      </c>
      <c r="G84" s="110" t="s">
        <v>1641</v>
      </c>
      <c r="H84" s="110" t="s">
        <v>1709</v>
      </c>
      <c r="I84" s="207">
        <v>15</v>
      </c>
      <c r="J84" s="207">
        <v>22</v>
      </c>
      <c r="K84" s="53" t="s">
        <v>1591</v>
      </c>
      <c r="L84" s="53"/>
      <c r="M84" s="224" t="s">
        <v>1641</v>
      </c>
      <c r="N84" s="224">
        <v>16078</v>
      </c>
      <c r="O84" s="224" t="s">
        <v>2295</v>
      </c>
      <c r="P84" s="224" t="s">
        <v>535</v>
      </c>
      <c r="Q84" s="224" t="s">
        <v>553</v>
      </c>
      <c r="R84" s="224" t="s">
        <v>500</v>
      </c>
      <c r="S84" s="205">
        <v>37075</v>
      </c>
      <c r="T84" t="s">
        <v>1421</v>
      </c>
      <c r="U84" s="116"/>
    </row>
    <row r="85" spans="1:21" ht="18" customHeight="1" x14ac:dyDescent="0.2">
      <c r="A85" s="221">
        <v>8940</v>
      </c>
      <c r="B85" s="222" t="s">
        <v>536</v>
      </c>
      <c r="C85" s="225" t="s">
        <v>2229</v>
      </c>
      <c r="D85" s="226" t="s">
        <v>528</v>
      </c>
      <c r="E85" s="227">
        <v>35763</v>
      </c>
      <c r="F85" s="228" t="s">
        <v>2230</v>
      </c>
      <c r="G85" s="110" t="s">
        <v>1641</v>
      </c>
      <c r="H85" s="110" t="s">
        <v>1710</v>
      </c>
      <c r="I85" s="229">
        <v>15</v>
      </c>
      <c r="J85" s="229">
        <v>22</v>
      </c>
      <c r="K85" s="230" t="s">
        <v>1591</v>
      </c>
      <c r="L85" s="53"/>
      <c r="M85" s="224" t="s">
        <v>1641</v>
      </c>
      <c r="N85" s="224">
        <v>8940</v>
      </c>
      <c r="O85" s="224" t="s">
        <v>2297</v>
      </c>
      <c r="P85" s="224" t="s">
        <v>536</v>
      </c>
      <c r="Q85" s="224" t="s">
        <v>2229</v>
      </c>
      <c r="R85" s="224" t="s">
        <v>528</v>
      </c>
      <c r="S85" s="205">
        <v>35763</v>
      </c>
      <c r="T85" t="s">
        <v>2230</v>
      </c>
      <c r="U85" s="116"/>
    </row>
    <row r="86" spans="1:21" ht="18" customHeight="1" x14ac:dyDescent="0.2">
      <c r="A86" s="221">
        <v>21081</v>
      </c>
      <c r="B86" s="222" t="s">
        <v>2231</v>
      </c>
      <c r="C86" s="225" t="s">
        <v>2232</v>
      </c>
      <c r="D86" s="226" t="s">
        <v>2233</v>
      </c>
      <c r="E86" s="227">
        <v>33259</v>
      </c>
      <c r="F86" s="228">
        <v>13822885</v>
      </c>
      <c r="G86" s="110" t="s">
        <v>1641</v>
      </c>
      <c r="H86" s="110" t="s">
        <v>1796</v>
      </c>
      <c r="I86" s="207">
        <v>18</v>
      </c>
      <c r="J86" s="207">
        <v>22</v>
      </c>
      <c r="K86" s="53" t="s">
        <v>1591</v>
      </c>
      <c r="L86" s="53"/>
      <c r="M86" s="224" t="s">
        <v>1641</v>
      </c>
      <c r="N86" s="224">
        <v>21081</v>
      </c>
      <c r="O86" s="224" t="s">
        <v>2300</v>
      </c>
      <c r="P86" s="224" t="s">
        <v>2231</v>
      </c>
      <c r="Q86" s="224" t="s">
        <v>2232</v>
      </c>
      <c r="R86" s="224" t="s">
        <v>2233</v>
      </c>
      <c r="S86" s="205">
        <v>33259</v>
      </c>
      <c r="T86">
        <v>13822885</v>
      </c>
      <c r="U86" s="116"/>
    </row>
    <row r="87" spans="1:21" ht="18" customHeight="1" x14ac:dyDescent="0.2">
      <c r="A87" s="221">
        <v>17347</v>
      </c>
      <c r="B87" s="222" t="s">
        <v>537</v>
      </c>
      <c r="C87" s="225" t="s">
        <v>557</v>
      </c>
      <c r="D87" s="226" t="s">
        <v>486</v>
      </c>
      <c r="E87" s="227">
        <v>36657</v>
      </c>
      <c r="F87" s="228" t="s">
        <v>2306</v>
      </c>
      <c r="G87" s="110" t="s">
        <v>904</v>
      </c>
      <c r="H87" s="110"/>
      <c r="I87" s="207"/>
      <c r="J87" s="207">
        <v>22</v>
      </c>
      <c r="K87" s="53" t="s">
        <v>1591</v>
      </c>
      <c r="L87" s="53"/>
      <c r="M87" s="224" t="s">
        <v>904</v>
      </c>
      <c r="N87" s="224">
        <v>17347</v>
      </c>
      <c r="O87" s="224" t="s">
        <v>2297</v>
      </c>
      <c r="P87" s="224" t="s">
        <v>537</v>
      </c>
      <c r="Q87" s="224" t="s">
        <v>557</v>
      </c>
      <c r="R87" s="224" t="s">
        <v>486</v>
      </c>
      <c r="S87" s="205">
        <v>36657</v>
      </c>
      <c r="T87" t="s">
        <v>2306</v>
      </c>
      <c r="U87" s="116"/>
    </row>
    <row r="88" spans="1:21" ht="18" customHeight="1" x14ac:dyDescent="0.2">
      <c r="A88" s="179">
        <v>17350</v>
      </c>
      <c r="B88" s="110" t="s">
        <v>1939</v>
      </c>
      <c r="C88" s="111" t="s">
        <v>600</v>
      </c>
      <c r="D88" s="112" t="s">
        <v>691</v>
      </c>
      <c r="E88" s="180">
        <v>36520</v>
      </c>
      <c r="F88" s="113" t="s">
        <v>1940</v>
      </c>
      <c r="G88" s="110" t="s">
        <v>904</v>
      </c>
      <c r="H88" s="110" t="s">
        <v>1710</v>
      </c>
      <c r="I88" s="207">
        <v>15</v>
      </c>
      <c r="J88" s="207">
        <v>22</v>
      </c>
      <c r="K88" s="53" t="s">
        <v>1591</v>
      </c>
      <c r="L88" s="53"/>
      <c r="M88" s="224"/>
      <c r="N88" s="224"/>
      <c r="O88" s="224"/>
      <c r="P88" s="224"/>
      <c r="Q88" s="224"/>
      <c r="R88" s="224"/>
      <c r="S88" s="205"/>
      <c r="T88"/>
      <c r="U88" s="116"/>
    </row>
    <row r="89" spans="1:21" ht="18" customHeight="1" x14ac:dyDescent="0.2">
      <c r="A89" s="179">
        <v>17349</v>
      </c>
      <c r="B89" s="110" t="s">
        <v>521</v>
      </c>
      <c r="C89" s="111" t="s">
        <v>463</v>
      </c>
      <c r="D89" s="112" t="s">
        <v>758</v>
      </c>
      <c r="E89" s="180">
        <v>36177</v>
      </c>
      <c r="F89" s="113" t="s">
        <v>1936</v>
      </c>
      <c r="G89" s="110" t="s">
        <v>904</v>
      </c>
      <c r="H89" s="110" t="s">
        <v>1710</v>
      </c>
      <c r="I89" s="207">
        <v>15</v>
      </c>
      <c r="J89" s="207">
        <v>22</v>
      </c>
      <c r="K89" s="53" t="s">
        <v>1591</v>
      </c>
      <c r="L89" s="53"/>
      <c r="M89" s="224"/>
      <c r="N89" s="224"/>
      <c r="O89" s="224"/>
      <c r="P89" s="224"/>
      <c r="Q89" s="224"/>
      <c r="R89" s="224"/>
      <c r="S89" s="205"/>
      <c r="T89"/>
      <c r="U89" s="116"/>
    </row>
    <row r="90" spans="1:21" ht="18" customHeight="1" x14ac:dyDescent="0.2">
      <c r="A90" s="179">
        <v>50135</v>
      </c>
      <c r="B90" s="110" t="s">
        <v>1948</v>
      </c>
      <c r="C90" s="111" t="s">
        <v>932</v>
      </c>
      <c r="D90" s="112" t="s">
        <v>1951</v>
      </c>
      <c r="E90" s="180">
        <v>36766</v>
      </c>
      <c r="F90" s="113" t="s">
        <v>1952</v>
      </c>
      <c r="G90" s="110" t="s">
        <v>904</v>
      </c>
      <c r="H90" s="110" t="s">
        <v>1709</v>
      </c>
      <c r="I90" s="207">
        <v>15</v>
      </c>
      <c r="J90" s="207">
        <v>22</v>
      </c>
      <c r="K90" s="53" t="s">
        <v>1591</v>
      </c>
      <c r="L90" s="53"/>
      <c r="M90" s="224"/>
      <c r="N90" s="224"/>
      <c r="O90" s="224"/>
      <c r="P90" s="224"/>
      <c r="Q90" s="224"/>
      <c r="R90" s="224"/>
      <c r="S90" s="205"/>
      <c r="T90"/>
      <c r="U90" s="116"/>
    </row>
    <row r="91" spans="1:21" ht="18" customHeight="1" x14ac:dyDescent="0.2">
      <c r="A91" s="179">
        <v>50134</v>
      </c>
      <c r="B91" s="110" t="s">
        <v>1948</v>
      </c>
      <c r="C91" s="111" t="s">
        <v>932</v>
      </c>
      <c r="D91" s="112" t="s">
        <v>1949</v>
      </c>
      <c r="E91" s="180">
        <v>37361</v>
      </c>
      <c r="F91" s="113" t="s">
        <v>1950</v>
      </c>
      <c r="G91" s="110" t="s">
        <v>904</v>
      </c>
      <c r="H91" s="110" t="s">
        <v>1708</v>
      </c>
      <c r="I91" s="207">
        <v>12</v>
      </c>
      <c r="J91" s="207">
        <v>22</v>
      </c>
      <c r="K91" s="53" t="s">
        <v>1591</v>
      </c>
      <c r="L91" s="53"/>
      <c r="M91" s="224"/>
      <c r="N91" s="224"/>
      <c r="O91" s="224"/>
      <c r="P91" s="224"/>
      <c r="Q91" s="224"/>
      <c r="R91" s="224"/>
      <c r="S91" s="205"/>
      <c r="T91"/>
      <c r="U91" s="116"/>
    </row>
    <row r="92" spans="1:21" ht="18" customHeight="1" x14ac:dyDescent="0.2">
      <c r="A92" s="179">
        <v>50136</v>
      </c>
      <c r="B92" s="110" t="s">
        <v>1948</v>
      </c>
      <c r="C92" s="111" t="s">
        <v>932</v>
      </c>
      <c r="D92" s="112" t="s">
        <v>1954</v>
      </c>
      <c r="E92" s="180">
        <v>38337</v>
      </c>
      <c r="F92" s="113" t="s">
        <v>1953</v>
      </c>
      <c r="G92" s="110" t="s">
        <v>904</v>
      </c>
      <c r="H92" s="110" t="s">
        <v>1707</v>
      </c>
      <c r="I92" s="207">
        <v>12</v>
      </c>
      <c r="J92" s="207">
        <v>22</v>
      </c>
      <c r="K92" s="53" t="s">
        <v>1591</v>
      </c>
      <c r="L92" s="53"/>
      <c r="M92" s="224"/>
      <c r="N92" s="224"/>
      <c r="O92" s="224"/>
      <c r="P92" s="224"/>
      <c r="Q92" s="224"/>
      <c r="R92" s="224"/>
      <c r="S92" s="205"/>
      <c r="T92"/>
      <c r="U92" s="116"/>
    </row>
    <row r="93" spans="1:21" ht="18" customHeight="1" x14ac:dyDescent="0.2">
      <c r="A93" s="221">
        <v>19459</v>
      </c>
      <c r="B93" s="222" t="s">
        <v>644</v>
      </c>
      <c r="C93" s="225" t="s">
        <v>1955</v>
      </c>
      <c r="D93" s="226" t="s">
        <v>710</v>
      </c>
      <c r="E93" s="227">
        <v>37604</v>
      </c>
      <c r="F93" s="228" t="s">
        <v>2311</v>
      </c>
      <c r="G93" s="110" t="s">
        <v>904</v>
      </c>
      <c r="H93" s="110" t="s">
        <v>1708</v>
      </c>
      <c r="I93" s="207">
        <v>12</v>
      </c>
      <c r="J93" s="207">
        <v>22</v>
      </c>
      <c r="K93" s="53" t="s">
        <v>1591</v>
      </c>
      <c r="L93" s="53"/>
      <c r="M93" s="224" t="s">
        <v>904</v>
      </c>
      <c r="N93" s="224">
        <v>19459</v>
      </c>
      <c r="O93" s="224" t="s">
        <v>2301</v>
      </c>
      <c r="P93" s="224" t="s">
        <v>644</v>
      </c>
      <c r="Q93" s="224" t="s">
        <v>1955</v>
      </c>
      <c r="R93" s="224" t="s">
        <v>710</v>
      </c>
      <c r="S93" s="205">
        <v>37604</v>
      </c>
      <c r="T93" t="s">
        <v>2311</v>
      </c>
      <c r="U93" s="116"/>
    </row>
    <row r="94" spans="1:21" ht="18" customHeight="1" x14ac:dyDescent="0.2">
      <c r="A94" s="221">
        <v>21291</v>
      </c>
      <c r="B94" s="222" t="s">
        <v>644</v>
      </c>
      <c r="C94" s="225" t="s">
        <v>591</v>
      </c>
      <c r="D94" s="226" t="s">
        <v>490</v>
      </c>
      <c r="E94" s="227">
        <v>36836</v>
      </c>
      <c r="F94" s="228" t="s">
        <v>1947</v>
      </c>
      <c r="G94" s="110" t="s">
        <v>904</v>
      </c>
      <c r="H94" s="110" t="s">
        <v>1709</v>
      </c>
      <c r="I94" s="207">
        <v>15</v>
      </c>
      <c r="J94" s="207">
        <v>22</v>
      </c>
      <c r="K94" s="53" t="s">
        <v>1591</v>
      </c>
      <c r="L94" s="53"/>
      <c r="M94" s="224" t="s">
        <v>904</v>
      </c>
      <c r="N94" s="224">
        <v>21291</v>
      </c>
      <c r="O94" s="224" t="s">
        <v>2297</v>
      </c>
      <c r="P94" s="224" t="s">
        <v>644</v>
      </c>
      <c r="Q94" s="224" t="s">
        <v>591</v>
      </c>
      <c r="R94" s="224" t="s">
        <v>490</v>
      </c>
      <c r="S94" s="205">
        <v>36836</v>
      </c>
      <c r="T94" t="s">
        <v>1947</v>
      </c>
      <c r="U94" s="116"/>
    </row>
    <row r="95" spans="1:21" ht="18" customHeight="1" x14ac:dyDescent="0.2">
      <c r="A95" s="179">
        <v>17067</v>
      </c>
      <c r="B95" s="110" t="s">
        <v>1820</v>
      </c>
      <c r="C95" s="110" t="s">
        <v>599</v>
      </c>
      <c r="D95" s="110" t="s">
        <v>1563</v>
      </c>
      <c r="E95" s="181">
        <v>31272</v>
      </c>
      <c r="F95" s="179" t="s">
        <v>1821</v>
      </c>
      <c r="G95" s="110" t="s">
        <v>904</v>
      </c>
      <c r="H95" s="110" t="s">
        <v>1796</v>
      </c>
      <c r="I95" s="207">
        <v>18</v>
      </c>
      <c r="J95" s="207">
        <v>22</v>
      </c>
      <c r="K95" s="53" t="s">
        <v>1591</v>
      </c>
      <c r="L95" s="53"/>
      <c r="M95" s="224"/>
      <c r="N95" s="224"/>
      <c r="O95" s="224"/>
      <c r="P95" s="224"/>
      <c r="Q95" s="224"/>
      <c r="R95" s="224"/>
      <c r="S95" s="205"/>
      <c r="T95"/>
      <c r="U95" s="116"/>
    </row>
    <row r="96" spans="1:21" ht="18" customHeight="1" x14ac:dyDescent="0.2">
      <c r="A96" s="179">
        <v>9322</v>
      </c>
      <c r="B96" s="110" t="s">
        <v>42</v>
      </c>
      <c r="C96" s="111" t="s">
        <v>1941</v>
      </c>
      <c r="D96" s="112" t="s">
        <v>1942</v>
      </c>
      <c r="E96" s="180">
        <v>25322</v>
      </c>
      <c r="F96" s="113" t="s">
        <v>1943</v>
      </c>
      <c r="G96" s="110" t="s">
        <v>904</v>
      </c>
      <c r="H96" s="110" t="s">
        <v>1700</v>
      </c>
      <c r="I96" s="207">
        <v>18</v>
      </c>
      <c r="J96" s="207">
        <v>22</v>
      </c>
      <c r="K96" s="53" t="s">
        <v>1591</v>
      </c>
      <c r="L96" s="53"/>
      <c r="M96" s="224"/>
      <c r="N96" s="224"/>
      <c r="O96" s="224"/>
      <c r="P96" s="224"/>
      <c r="Q96" s="224"/>
      <c r="R96" s="224"/>
      <c r="S96" s="205"/>
      <c r="T96"/>
      <c r="U96" s="116"/>
    </row>
    <row r="97" spans="1:21" ht="18" customHeight="1" x14ac:dyDescent="0.2">
      <c r="A97" s="179">
        <v>50140</v>
      </c>
      <c r="B97" s="110" t="s">
        <v>661</v>
      </c>
      <c r="C97" s="111" t="s">
        <v>537</v>
      </c>
      <c r="D97" s="112" t="s">
        <v>606</v>
      </c>
      <c r="E97" s="180">
        <v>26257</v>
      </c>
      <c r="F97" s="113" t="s">
        <v>1957</v>
      </c>
      <c r="G97" s="110" t="s">
        <v>904</v>
      </c>
      <c r="H97" s="110" t="s">
        <v>1700</v>
      </c>
      <c r="I97" s="207">
        <v>18</v>
      </c>
      <c r="J97" s="207">
        <v>22</v>
      </c>
      <c r="K97" s="53" t="s">
        <v>1591</v>
      </c>
      <c r="L97" s="53"/>
      <c r="M97" s="224"/>
      <c r="N97" s="224"/>
      <c r="O97" s="224"/>
      <c r="P97" s="224"/>
      <c r="Q97" s="224"/>
      <c r="R97" s="224"/>
      <c r="S97" s="205"/>
      <c r="T97"/>
      <c r="U97" s="116"/>
    </row>
    <row r="98" spans="1:21" ht="18" customHeight="1" x14ac:dyDescent="0.2">
      <c r="A98" s="221">
        <v>19460</v>
      </c>
      <c r="B98" s="222" t="s">
        <v>661</v>
      </c>
      <c r="C98" s="225" t="s">
        <v>463</v>
      </c>
      <c r="D98" s="226" t="s">
        <v>88</v>
      </c>
      <c r="E98" s="227">
        <v>37281</v>
      </c>
      <c r="F98" s="228" t="s">
        <v>1957</v>
      </c>
      <c r="G98" s="110" t="s">
        <v>904</v>
      </c>
      <c r="H98" s="110" t="s">
        <v>1796</v>
      </c>
      <c r="I98" s="207">
        <v>18</v>
      </c>
      <c r="J98" s="207">
        <v>22</v>
      </c>
      <c r="K98" s="53" t="s">
        <v>1591</v>
      </c>
      <c r="L98" s="53"/>
      <c r="M98" s="224" t="s">
        <v>904</v>
      </c>
      <c r="N98" s="224">
        <v>19460</v>
      </c>
      <c r="O98" s="224" t="s">
        <v>2301</v>
      </c>
      <c r="P98" s="224" t="s">
        <v>661</v>
      </c>
      <c r="Q98" s="224" t="s">
        <v>463</v>
      </c>
      <c r="R98" s="224" t="s">
        <v>88</v>
      </c>
      <c r="S98" s="205">
        <v>37281</v>
      </c>
      <c r="T98" t="s">
        <v>1957</v>
      </c>
      <c r="U98" s="116"/>
    </row>
    <row r="99" spans="1:21" ht="18" customHeight="1" x14ac:dyDescent="0.2">
      <c r="A99" s="179">
        <v>50138</v>
      </c>
      <c r="B99" s="110" t="s">
        <v>661</v>
      </c>
      <c r="C99" s="111" t="s">
        <v>463</v>
      </c>
      <c r="D99" s="112" t="s">
        <v>88</v>
      </c>
      <c r="E99" s="180">
        <v>37281</v>
      </c>
      <c r="F99" s="113" t="s">
        <v>1958</v>
      </c>
      <c r="G99" s="110" t="s">
        <v>904</v>
      </c>
      <c r="H99" s="110" t="s">
        <v>1708</v>
      </c>
      <c r="I99" s="207">
        <v>12</v>
      </c>
      <c r="J99" s="207">
        <v>22</v>
      </c>
      <c r="K99" s="53" t="s">
        <v>1591</v>
      </c>
      <c r="L99" s="53"/>
      <c r="M99" s="224"/>
      <c r="N99" s="224"/>
      <c r="O99" s="224"/>
      <c r="P99" s="224"/>
      <c r="Q99" s="224"/>
      <c r="R99" s="224"/>
      <c r="S99" s="205"/>
      <c r="T99"/>
      <c r="U99" s="116"/>
    </row>
    <row r="100" spans="1:21" ht="18" customHeight="1" x14ac:dyDescent="0.2">
      <c r="A100" s="179">
        <v>6167</v>
      </c>
      <c r="B100" s="110" t="s">
        <v>932</v>
      </c>
      <c r="C100" s="111" t="s">
        <v>488</v>
      </c>
      <c r="D100" s="112" t="s">
        <v>1932</v>
      </c>
      <c r="E100" s="180">
        <v>20815</v>
      </c>
      <c r="F100" s="113" t="s">
        <v>1933</v>
      </c>
      <c r="G100" s="110" t="s">
        <v>904</v>
      </c>
      <c r="H100" s="110" t="s">
        <v>1710</v>
      </c>
      <c r="I100" s="207">
        <v>15</v>
      </c>
      <c r="J100" s="207">
        <v>22</v>
      </c>
      <c r="K100" s="53" t="s">
        <v>1591</v>
      </c>
      <c r="L100" s="53"/>
      <c r="M100" s="224"/>
      <c r="N100" s="224"/>
      <c r="O100" s="224"/>
      <c r="P100" s="224"/>
      <c r="Q100" s="224"/>
      <c r="R100" s="224"/>
      <c r="S100" s="205"/>
      <c r="T100"/>
      <c r="U100" s="116"/>
    </row>
    <row r="101" spans="1:21" ht="18" customHeight="1" x14ac:dyDescent="0.2">
      <c r="A101" s="179">
        <v>16876</v>
      </c>
      <c r="B101" s="110" t="s">
        <v>1934</v>
      </c>
      <c r="C101" s="111"/>
      <c r="D101" s="112" t="s">
        <v>1935</v>
      </c>
      <c r="E101" s="180">
        <v>20886</v>
      </c>
      <c r="F101" s="113">
        <v>305346484</v>
      </c>
      <c r="G101" s="110" t="s">
        <v>904</v>
      </c>
      <c r="H101" s="110" t="s">
        <v>1706</v>
      </c>
      <c r="I101" s="207">
        <v>18</v>
      </c>
      <c r="J101" s="207">
        <v>22</v>
      </c>
      <c r="K101" s="53" t="s">
        <v>1591</v>
      </c>
      <c r="L101" s="53"/>
      <c r="M101" s="224"/>
      <c r="N101" s="224"/>
      <c r="O101" s="224"/>
      <c r="P101" s="224"/>
      <c r="Q101" s="224"/>
      <c r="R101" s="224"/>
      <c r="S101" s="205"/>
      <c r="T101"/>
      <c r="U101" s="116"/>
    </row>
    <row r="102" spans="1:21" ht="18" customHeight="1" x14ac:dyDescent="0.2">
      <c r="A102" s="179">
        <v>50139</v>
      </c>
      <c r="B102" s="110" t="s">
        <v>533</v>
      </c>
      <c r="C102" s="111" t="s">
        <v>680</v>
      </c>
      <c r="D102" s="112" t="s">
        <v>757</v>
      </c>
      <c r="E102" s="180">
        <v>37645</v>
      </c>
      <c r="F102" s="113" t="s">
        <v>1956</v>
      </c>
      <c r="G102" s="110" t="s">
        <v>904</v>
      </c>
      <c r="H102" s="110" t="s">
        <v>1700</v>
      </c>
      <c r="I102" s="207">
        <v>18</v>
      </c>
      <c r="J102" s="207">
        <v>22</v>
      </c>
      <c r="K102" s="53" t="s">
        <v>1591</v>
      </c>
      <c r="L102" s="53"/>
      <c r="M102" s="224"/>
      <c r="N102" s="224"/>
      <c r="O102" s="224"/>
      <c r="P102" s="224"/>
      <c r="Q102" s="224"/>
      <c r="R102" s="224"/>
      <c r="S102" s="205"/>
      <c r="T102"/>
      <c r="U102" s="116"/>
    </row>
    <row r="103" spans="1:21" ht="18" customHeight="1" x14ac:dyDescent="0.2">
      <c r="A103" s="179">
        <v>50234</v>
      </c>
      <c r="B103" s="110" t="s">
        <v>463</v>
      </c>
      <c r="C103" s="110" t="s">
        <v>2269</v>
      </c>
      <c r="D103" s="110" t="s">
        <v>1744</v>
      </c>
      <c r="E103" s="181">
        <v>36065</v>
      </c>
      <c r="F103" s="179" t="s">
        <v>2270</v>
      </c>
      <c r="G103" s="110" t="s">
        <v>904</v>
      </c>
      <c r="H103" s="110" t="s">
        <v>1796</v>
      </c>
      <c r="I103" s="207">
        <v>18</v>
      </c>
      <c r="J103" s="207">
        <v>22</v>
      </c>
      <c r="K103" s="53" t="s">
        <v>1591</v>
      </c>
      <c r="L103" s="53"/>
      <c r="M103" s="224"/>
      <c r="N103" s="224"/>
      <c r="O103" s="224"/>
      <c r="P103" s="224"/>
      <c r="Q103" s="224"/>
      <c r="R103" s="224"/>
      <c r="S103" s="205"/>
      <c r="T103"/>
      <c r="U103" s="116"/>
    </row>
    <row r="104" spans="1:21" ht="18" customHeight="1" x14ac:dyDescent="0.2">
      <c r="A104" s="179">
        <v>6165</v>
      </c>
      <c r="B104" s="110" t="s">
        <v>463</v>
      </c>
      <c r="C104" s="110" t="s">
        <v>532</v>
      </c>
      <c r="D104" s="110" t="s">
        <v>651</v>
      </c>
      <c r="E104" s="181">
        <v>28644</v>
      </c>
      <c r="F104" s="179" t="s">
        <v>1249</v>
      </c>
      <c r="G104" s="110" t="s">
        <v>904</v>
      </c>
      <c r="H104" s="110" t="s">
        <v>1707</v>
      </c>
      <c r="I104" s="207">
        <v>12</v>
      </c>
      <c r="J104" s="207">
        <v>22</v>
      </c>
      <c r="K104" s="53" t="s">
        <v>1591</v>
      </c>
      <c r="L104" s="53">
        <v>26</v>
      </c>
      <c r="M104" s="224"/>
      <c r="N104" s="224"/>
      <c r="O104" s="224"/>
      <c r="P104" s="224"/>
      <c r="Q104" s="224"/>
      <c r="R104" s="224"/>
      <c r="S104" s="205"/>
      <c r="T104"/>
      <c r="U104" s="116"/>
    </row>
    <row r="105" spans="1:21" ht="18" customHeight="1" x14ac:dyDescent="0.2">
      <c r="A105" s="179">
        <v>14627</v>
      </c>
      <c r="B105" s="110" t="s">
        <v>463</v>
      </c>
      <c r="C105" s="110" t="s">
        <v>932</v>
      </c>
      <c r="D105" s="110" t="s">
        <v>477</v>
      </c>
      <c r="E105" s="181">
        <v>34582</v>
      </c>
      <c r="F105" s="179" t="s">
        <v>1254</v>
      </c>
      <c r="G105" s="110" t="s">
        <v>904</v>
      </c>
      <c r="H105" s="110" t="s">
        <v>1709</v>
      </c>
      <c r="I105" s="207">
        <v>15</v>
      </c>
      <c r="J105" s="207">
        <v>22</v>
      </c>
      <c r="K105" s="53" t="s">
        <v>1591</v>
      </c>
      <c r="L105" s="53"/>
      <c r="M105" s="224"/>
      <c r="N105" s="224"/>
      <c r="O105" s="224"/>
      <c r="P105" s="224"/>
      <c r="Q105" s="224"/>
      <c r="R105" s="224"/>
      <c r="S105" s="205"/>
      <c r="T105"/>
      <c r="U105" s="116"/>
    </row>
    <row r="106" spans="1:21" ht="18" customHeight="1" x14ac:dyDescent="0.2">
      <c r="A106" s="179">
        <v>14928</v>
      </c>
      <c r="B106" s="110" t="s">
        <v>1944</v>
      </c>
      <c r="C106" s="111" t="s">
        <v>1945</v>
      </c>
      <c r="D106" s="112" t="s">
        <v>1946</v>
      </c>
      <c r="E106" s="180">
        <v>32156</v>
      </c>
      <c r="F106" s="113"/>
      <c r="G106" s="110" t="s">
        <v>904</v>
      </c>
      <c r="H106" s="110" t="s">
        <v>1700</v>
      </c>
      <c r="I106" s="207">
        <v>18</v>
      </c>
      <c r="J106" s="207">
        <v>22</v>
      </c>
      <c r="K106" s="53">
        <v>22</v>
      </c>
      <c r="L106" s="53"/>
      <c r="M106" s="224"/>
      <c r="N106" s="224"/>
      <c r="O106" s="224"/>
      <c r="P106" s="224"/>
      <c r="Q106" s="224"/>
      <c r="R106" s="224"/>
      <c r="S106" s="205"/>
      <c r="T106"/>
      <c r="U106" s="116"/>
    </row>
    <row r="107" spans="1:21" ht="18" customHeight="1" x14ac:dyDescent="0.2">
      <c r="A107" s="179">
        <v>18462</v>
      </c>
      <c r="B107" s="110" t="s">
        <v>488</v>
      </c>
      <c r="C107" s="110" t="s">
        <v>468</v>
      </c>
      <c r="D107" s="110" t="s">
        <v>801</v>
      </c>
      <c r="E107" s="181">
        <v>37373</v>
      </c>
      <c r="F107" s="179" t="s">
        <v>1319</v>
      </c>
      <c r="G107" s="110" t="s">
        <v>904</v>
      </c>
      <c r="H107" s="110" t="s">
        <v>1709</v>
      </c>
      <c r="I107" s="207">
        <v>15</v>
      </c>
      <c r="J107" s="207">
        <v>22</v>
      </c>
      <c r="K107" s="53" t="s">
        <v>1591</v>
      </c>
      <c r="L107" s="53"/>
      <c r="M107" s="224"/>
      <c r="N107" s="224"/>
      <c r="O107" s="224"/>
      <c r="P107" s="224"/>
      <c r="Q107" s="224"/>
      <c r="R107" s="224"/>
      <c r="S107" s="205"/>
      <c r="T107"/>
      <c r="U107" s="116"/>
    </row>
    <row r="108" spans="1:21" ht="18" customHeight="1" x14ac:dyDescent="0.2">
      <c r="A108" s="221">
        <v>17346</v>
      </c>
      <c r="B108" s="222" t="s">
        <v>1620</v>
      </c>
      <c r="C108" s="225" t="s">
        <v>1937</v>
      </c>
      <c r="D108" s="226" t="s">
        <v>62</v>
      </c>
      <c r="E108" s="227">
        <v>36750</v>
      </c>
      <c r="F108" s="228" t="s">
        <v>1938</v>
      </c>
      <c r="G108" s="110" t="s">
        <v>904</v>
      </c>
      <c r="H108" s="110" t="s">
        <v>1706</v>
      </c>
      <c r="I108" s="207">
        <v>18</v>
      </c>
      <c r="J108" s="207">
        <v>22</v>
      </c>
      <c r="K108" s="53" t="s">
        <v>1591</v>
      </c>
      <c r="L108" s="53"/>
      <c r="M108" s="224" t="s">
        <v>904</v>
      </c>
      <c r="N108" s="224">
        <v>17346</v>
      </c>
      <c r="O108" s="224" t="s">
        <v>2303</v>
      </c>
      <c r="P108" s="224" t="s">
        <v>1620</v>
      </c>
      <c r="Q108" s="224" t="s">
        <v>1937</v>
      </c>
      <c r="R108" s="224" t="s">
        <v>62</v>
      </c>
      <c r="S108" s="205">
        <v>36750</v>
      </c>
      <c r="T108" t="s">
        <v>1938</v>
      </c>
      <c r="U108" s="116"/>
    </row>
    <row r="109" spans="1:21" ht="18" customHeight="1" x14ac:dyDescent="0.2">
      <c r="A109" s="221">
        <v>17386</v>
      </c>
      <c r="B109" s="222" t="s">
        <v>1620</v>
      </c>
      <c r="C109" s="225" t="s">
        <v>970</v>
      </c>
      <c r="D109" s="226" t="s">
        <v>1621</v>
      </c>
      <c r="E109" s="227">
        <v>35816</v>
      </c>
      <c r="F109" s="228" t="s">
        <v>2325</v>
      </c>
      <c r="G109" s="110" t="s">
        <v>904</v>
      </c>
      <c r="H109" s="110" t="s">
        <v>1710</v>
      </c>
      <c r="I109" s="207">
        <v>15</v>
      </c>
      <c r="J109" s="207">
        <v>22</v>
      </c>
      <c r="K109" s="53" t="s">
        <v>1591</v>
      </c>
      <c r="L109" s="53"/>
      <c r="M109" s="224" t="s">
        <v>904</v>
      </c>
      <c r="N109" s="224">
        <v>17386</v>
      </c>
      <c r="O109" s="224" t="s">
        <v>2297</v>
      </c>
      <c r="P109" s="224" t="s">
        <v>1620</v>
      </c>
      <c r="Q109" s="224" t="s">
        <v>970</v>
      </c>
      <c r="R109" s="224" t="s">
        <v>1621</v>
      </c>
      <c r="S109" s="205">
        <v>35816</v>
      </c>
      <c r="T109" t="s">
        <v>2325</v>
      </c>
      <c r="U109" s="116"/>
    </row>
    <row r="110" spans="1:21" ht="18" customHeight="1" x14ac:dyDescent="0.2">
      <c r="A110" s="179">
        <v>7788</v>
      </c>
      <c r="B110" s="110" t="s">
        <v>557</v>
      </c>
      <c r="C110" s="111" t="s">
        <v>1930</v>
      </c>
      <c r="D110" s="112" t="s">
        <v>1549</v>
      </c>
      <c r="E110" s="180">
        <v>34312</v>
      </c>
      <c r="F110" s="113" t="s">
        <v>1931</v>
      </c>
      <c r="G110" s="110" t="s">
        <v>904</v>
      </c>
      <c r="H110" s="110" t="s">
        <v>1709</v>
      </c>
      <c r="I110" s="207">
        <v>15</v>
      </c>
      <c r="J110" s="207">
        <v>22</v>
      </c>
      <c r="K110" s="53" t="s">
        <v>1591</v>
      </c>
      <c r="L110" s="53">
        <v>26</v>
      </c>
      <c r="M110" s="224"/>
      <c r="N110" s="224"/>
      <c r="O110" s="224"/>
      <c r="P110" s="224"/>
      <c r="Q110" s="224"/>
      <c r="R110" s="224"/>
      <c r="S110" s="205"/>
      <c r="T110"/>
      <c r="U110" s="116"/>
    </row>
    <row r="111" spans="1:21" ht="18" customHeight="1" x14ac:dyDescent="0.2">
      <c r="A111" s="179">
        <v>6164</v>
      </c>
      <c r="B111" s="110" t="s">
        <v>536</v>
      </c>
      <c r="C111" s="111" t="s">
        <v>766</v>
      </c>
      <c r="D111" s="112" t="s">
        <v>472</v>
      </c>
      <c r="E111" s="180">
        <v>23804</v>
      </c>
      <c r="F111" s="113" t="s">
        <v>1430</v>
      </c>
      <c r="G111" s="110" t="s">
        <v>904</v>
      </c>
      <c r="H111" s="110" t="s">
        <v>1700</v>
      </c>
      <c r="I111" s="207">
        <v>18</v>
      </c>
      <c r="J111" s="207">
        <v>22</v>
      </c>
      <c r="K111" s="53">
        <v>22</v>
      </c>
      <c r="L111" s="53"/>
      <c r="M111" s="224"/>
      <c r="N111" s="224"/>
      <c r="O111" s="224"/>
      <c r="P111" s="224"/>
      <c r="Q111" s="224"/>
      <c r="R111" s="224"/>
      <c r="S111" s="205"/>
      <c r="T111"/>
      <c r="U111" s="116"/>
    </row>
    <row r="112" spans="1:21" ht="18" customHeight="1" x14ac:dyDescent="0.2">
      <c r="A112" s="179">
        <v>50257</v>
      </c>
      <c r="B112" s="110" t="s">
        <v>953</v>
      </c>
      <c r="C112" s="111" t="s">
        <v>2406</v>
      </c>
      <c r="D112" s="112" t="s">
        <v>14</v>
      </c>
      <c r="E112" s="180"/>
      <c r="F112" s="113"/>
      <c r="G112" s="110" t="s">
        <v>2407</v>
      </c>
      <c r="H112" s="110"/>
      <c r="I112" s="109"/>
      <c r="J112" s="43"/>
      <c r="K112" s="53"/>
      <c r="L112" s="53">
        <v>26</v>
      </c>
      <c r="M112" s="201">
        <v>1452</v>
      </c>
      <c r="N112" s="201" t="s">
        <v>45</v>
      </c>
      <c r="O112" s="201" t="s">
        <v>46</v>
      </c>
      <c r="P112" s="201" t="s">
        <v>1785</v>
      </c>
      <c r="Q112" s="206">
        <v>26959</v>
      </c>
      <c r="R112" s="201" t="s">
        <v>1281</v>
      </c>
      <c r="S112" s="201" t="s">
        <v>2146</v>
      </c>
      <c r="T112" s="203">
        <v>19635</v>
      </c>
      <c r="U112" s="116"/>
    </row>
    <row r="113" spans="1:21" ht="18" customHeight="1" x14ac:dyDescent="0.2">
      <c r="A113" s="179">
        <v>50258</v>
      </c>
      <c r="B113" s="110" t="s">
        <v>711</v>
      </c>
      <c r="C113" s="111" t="s">
        <v>2408</v>
      </c>
      <c r="D113" s="112" t="s">
        <v>61</v>
      </c>
      <c r="E113" s="180"/>
      <c r="F113" s="113"/>
      <c r="G113" s="110" t="s">
        <v>2407</v>
      </c>
      <c r="H113" s="110"/>
      <c r="I113" s="109"/>
      <c r="J113" s="43"/>
      <c r="K113" s="53"/>
      <c r="L113" s="53">
        <v>26</v>
      </c>
      <c r="M113" s="201">
        <v>6679</v>
      </c>
      <c r="N113" s="201" t="s">
        <v>562</v>
      </c>
      <c r="O113" s="201" t="s">
        <v>703</v>
      </c>
      <c r="P113" s="201" t="s">
        <v>266</v>
      </c>
      <c r="Q113" s="206">
        <v>23581</v>
      </c>
      <c r="R113" s="201" t="s">
        <v>1348</v>
      </c>
      <c r="S113" s="201" t="s">
        <v>2158</v>
      </c>
      <c r="T113" s="203">
        <v>10333</v>
      </c>
      <c r="U113" s="116"/>
    </row>
    <row r="114" spans="1:21" ht="18" customHeight="1" x14ac:dyDescent="0.2">
      <c r="A114" s="179">
        <v>50088</v>
      </c>
      <c r="B114" s="110" t="s">
        <v>1751</v>
      </c>
      <c r="C114" s="111" t="s">
        <v>618</v>
      </c>
      <c r="D114" s="112" t="s">
        <v>1752</v>
      </c>
      <c r="E114" s="180">
        <v>22113</v>
      </c>
      <c r="F114" s="113" t="s">
        <v>1753</v>
      </c>
      <c r="G114" s="110" t="s">
        <v>896</v>
      </c>
      <c r="H114" s="110" t="s">
        <v>1700</v>
      </c>
      <c r="I114" s="207">
        <v>18</v>
      </c>
      <c r="J114" s="207">
        <v>22</v>
      </c>
      <c r="K114" s="53" t="s">
        <v>1591</v>
      </c>
      <c r="L114" s="53"/>
      <c r="M114" s="224"/>
      <c r="N114" s="224"/>
      <c r="O114" s="224"/>
      <c r="P114" s="224"/>
      <c r="Q114" s="224"/>
      <c r="R114" s="224"/>
      <c r="S114" s="205"/>
      <c r="T114"/>
      <c r="U114" s="116"/>
    </row>
    <row r="115" spans="1:21" ht="18" customHeight="1" x14ac:dyDescent="0.2">
      <c r="A115" s="214">
        <v>9202</v>
      </c>
      <c r="B115" s="215" t="s">
        <v>729</v>
      </c>
      <c r="C115" s="215" t="s">
        <v>12</v>
      </c>
      <c r="D115" s="215" t="s">
        <v>465</v>
      </c>
      <c r="E115" s="216">
        <v>35821</v>
      </c>
      <c r="F115" s="214" t="s">
        <v>985</v>
      </c>
      <c r="G115" s="110" t="s">
        <v>896</v>
      </c>
      <c r="H115" s="110" t="s">
        <v>1710</v>
      </c>
      <c r="I115" s="207">
        <v>15</v>
      </c>
      <c r="J115" s="207">
        <v>22</v>
      </c>
      <c r="K115" s="53" t="s">
        <v>1591</v>
      </c>
      <c r="L115" s="53"/>
      <c r="M115" s="224"/>
      <c r="N115" s="224"/>
      <c r="O115" s="224"/>
      <c r="P115" s="224"/>
      <c r="Q115" s="224"/>
      <c r="R115" s="224"/>
      <c r="S115" s="205"/>
      <c r="T115"/>
      <c r="U115" s="116"/>
    </row>
    <row r="116" spans="1:21" ht="18" customHeight="1" x14ac:dyDescent="0.2">
      <c r="A116" s="221">
        <v>17336</v>
      </c>
      <c r="B116" s="222" t="s">
        <v>2180</v>
      </c>
      <c r="C116" s="222" t="s">
        <v>2181</v>
      </c>
      <c r="D116" s="222" t="s">
        <v>2182</v>
      </c>
      <c r="E116" s="223">
        <v>35206</v>
      </c>
      <c r="F116" s="221" t="s">
        <v>2183</v>
      </c>
      <c r="G116" s="110" t="s">
        <v>896</v>
      </c>
      <c r="H116" s="110" t="s">
        <v>1706</v>
      </c>
      <c r="I116" s="207">
        <v>18</v>
      </c>
      <c r="J116" s="207">
        <v>22</v>
      </c>
      <c r="K116" s="53" t="s">
        <v>1591</v>
      </c>
      <c r="L116" s="53"/>
      <c r="M116" s="224" t="s">
        <v>896</v>
      </c>
      <c r="N116" s="224">
        <v>17336</v>
      </c>
      <c r="O116" s="224" t="s">
        <v>2300</v>
      </c>
      <c r="P116" s="224" t="s">
        <v>2180</v>
      </c>
      <c r="Q116" s="224" t="s">
        <v>2181</v>
      </c>
      <c r="R116" s="224" t="s">
        <v>2182</v>
      </c>
      <c r="S116" s="205">
        <v>35206</v>
      </c>
      <c r="T116" t="s">
        <v>2183</v>
      </c>
      <c r="U116" s="116"/>
    </row>
    <row r="117" spans="1:21" ht="18" customHeight="1" x14ac:dyDescent="0.2">
      <c r="A117" s="221">
        <v>21139</v>
      </c>
      <c r="B117" s="222" t="s">
        <v>1747</v>
      </c>
      <c r="C117" s="225" t="s">
        <v>567</v>
      </c>
      <c r="D117" s="226" t="s">
        <v>1748</v>
      </c>
      <c r="E117" s="227">
        <v>37530</v>
      </c>
      <c r="F117" s="228" t="s">
        <v>1756</v>
      </c>
      <c r="G117" s="110" t="s">
        <v>896</v>
      </c>
      <c r="H117" s="110" t="s">
        <v>1708</v>
      </c>
      <c r="I117" s="207">
        <v>12</v>
      </c>
      <c r="J117" s="207">
        <v>22</v>
      </c>
      <c r="K117" s="53" t="s">
        <v>1591</v>
      </c>
      <c r="L117" s="53"/>
      <c r="M117" s="224" t="s">
        <v>896</v>
      </c>
      <c r="N117" s="224">
        <v>21139</v>
      </c>
      <c r="O117" s="224" t="s">
        <v>2299</v>
      </c>
      <c r="P117" s="224" t="s">
        <v>1747</v>
      </c>
      <c r="Q117" s="224" t="s">
        <v>567</v>
      </c>
      <c r="R117" s="224" t="s">
        <v>1748</v>
      </c>
      <c r="S117" s="205">
        <v>37530</v>
      </c>
      <c r="T117" t="s">
        <v>1756</v>
      </c>
      <c r="U117" s="116"/>
    </row>
    <row r="118" spans="1:21" ht="18" customHeight="1" x14ac:dyDescent="0.2">
      <c r="A118" s="179">
        <v>50149</v>
      </c>
      <c r="B118" s="110" t="s">
        <v>1747</v>
      </c>
      <c r="C118" s="111" t="s">
        <v>519</v>
      </c>
      <c r="D118" s="112" t="s">
        <v>1567</v>
      </c>
      <c r="E118" s="180">
        <v>25491</v>
      </c>
      <c r="F118" s="113" t="s">
        <v>1994</v>
      </c>
      <c r="G118" s="110" t="s">
        <v>896</v>
      </c>
      <c r="H118" s="110" t="s">
        <v>1700</v>
      </c>
      <c r="I118" s="207">
        <v>18</v>
      </c>
      <c r="J118" s="207">
        <v>22</v>
      </c>
      <c r="K118" s="53" t="s">
        <v>1591</v>
      </c>
      <c r="L118" s="53"/>
      <c r="M118" s="224"/>
      <c r="N118" s="224"/>
      <c r="O118" s="224"/>
      <c r="P118" s="224"/>
      <c r="Q118" s="224"/>
      <c r="R118" s="224"/>
      <c r="S118" s="205"/>
      <c r="T118"/>
      <c r="U118" s="116"/>
    </row>
    <row r="119" spans="1:21" ht="18" customHeight="1" x14ac:dyDescent="0.2">
      <c r="A119" s="221">
        <v>3905</v>
      </c>
      <c r="B119" s="222" t="s">
        <v>583</v>
      </c>
      <c r="C119" s="222" t="s">
        <v>516</v>
      </c>
      <c r="D119" s="222" t="s">
        <v>774</v>
      </c>
      <c r="E119" s="223">
        <v>33969</v>
      </c>
      <c r="F119" s="221" t="s">
        <v>1038</v>
      </c>
      <c r="G119" s="110" t="s">
        <v>896</v>
      </c>
      <c r="H119" s="110" t="s">
        <v>1706</v>
      </c>
      <c r="I119" s="207">
        <v>18</v>
      </c>
      <c r="J119" s="207">
        <v>22</v>
      </c>
      <c r="K119" s="53" t="s">
        <v>1591</v>
      </c>
      <c r="L119" s="53"/>
      <c r="M119" s="224" t="s">
        <v>896</v>
      </c>
      <c r="N119" s="224">
        <v>3905</v>
      </c>
      <c r="O119" s="224" t="s">
        <v>2300</v>
      </c>
      <c r="P119" s="224" t="s">
        <v>583</v>
      </c>
      <c r="Q119" s="224" t="s">
        <v>516</v>
      </c>
      <c r="R119" s="224" t="s">
        <v>774</v>
      </c>
      <c r="S119" s="205">
        <v>33969</v>
      </c>
      <c r="T119" t="s">
        <v>1038</v>
      </c>
      <c r="U119" s="116"/>
    </row>
    <row r="120" spans="1:21" ht="18" customHeight="1" x14ac:dyDescent="0.2">
      <c r="A120" s="179">
        <v>50080</v>
      </c>
      <c r="B120" s="110" t="s">
        <v>1736</v>
      </c>
      <c r="C120" s="111" t="s">
        <v>1737</v>
      </c>
      <c r="D120" s="112" t="s">
        <v>1671</v>
      </c>
      <c r="E120" s="180">
        <v>25349</v>
      </c>
      <c r="F120" s="113" t="s">
        <v>1738</v>
      </c>
      <c r="G120" s="110" t="s">
        <v>896</v>
      </c>
      <c r="H120" s="110" t="s">
        <v>1700</v>
      </c>
      <c r="I120" s="207">
        <v>18</v>
      </c>
      <c r="J120" s="207">
        <v>22</v>
      </c>
      <c r="K120" s="53" t="s">
        <v>1591</v>
      </c>
      <c r="L120" s="53"/>
      <c r="M120" s="224"/>
      <c r="N120" s="224"/>
      <c r="O120" s="224"/>
      <c r="P120" s="224"/>
      <c r="Q120" s="224"/>
      <c r="R120" s="224"/>
      <c r="S120" s="205"/>
      <c r="T120"/>
      <c r="U120" s="116"/>
    </row>
    <row r="121" spans="1:21" ht="18" customHeight="1" x14ac:dyDescent="0.2">
      <c r="A121" s="179">
        <v>50107</v>
      </c>
      <c r="B121" s="110" t="s">
        <v>617</v>
      </c>
      <c r="C121" s="111" t="s">
        <v>1791</v>
      </c>
      <c r="D121" s="112" t="s">
        <v>1792</v>
      </c>
      <c r="E121" s="180">
        <v>31451</v>
      </c>
      <c r="F121" s="113" t="s">
        <v>1793</v>
      </c>
      <c r="G121" s="110" t="s">
        <v>896</v>
      </c>
      <c r="H121" s="110" t="s">
        <v>1796</v>
      </c>
      <c r="I121" s="207">
        <v>18</v>
      </c>
      <c r="J121" s="207">
        <v>22</v>
      </c>
      <c r="K121" s="53" t="s">
        <v>1591</v>
      </c>
      <c r="L121" s="53"/>
      <c r="M121" s="224"/>
      <c r="N121" s="224"/>
      <c r="O121" s="224"/>
      <c r="P121" s="224"/>
      <c r="Q121" s="224"/>
      <c r="R121" s="224"/>
      <c r="S121" s="205"/>
      <c r="T121"/>
      <c r="U121" s="116"/>
    </row>
    <row r="122" spans="1:21" ht="18" customHeight="1" x14ac:dyDescent="0.2">
      <c r="A122" s="221">
        <v>15702</v>
      </c>
      <c r="B122" s="222" t="s">
        <v>617</v>
      </c>
      <c r="C122" s="222" t="s">
        <v>479</v>
      </c>
      <c r="D122" s="222" t="s">
        <v>90</v>
      </c>
      <c r="E122" s="223">
        <v>37379</v>
      </c>
      <c r="F122" s="221" t="s">
        <v>306</v>
      </c>
      <c r="G122" s="110" t="s">
        <v>896</v>
      </c>
      <c r="H122" s="110" t="s">
        <v>1708</v>
      </c>
      <c r="I122" s="207">
        <v>12</v>
      </c>
      <c r="J122" s="207">
        <v>22</v>
      </c>
      <c r="K122" s="53" t="s">
        <v>1591</v>
      </c>
      <c r="L122" s="53"/>
      <c r="M122" s="224" t="s">
        <v>896</v>
      </c>
      <c r="N122" s="224">
        <v>15702</v>
      </c>
      <c r="O122" s="224" t="s">
        <v>2294</v>
      </c>
      <c r="P122" s="224" t="s">
        <v>617</v>
      </c>
      <c r="Q122" s="224" t="s">
        <v>479</v>
      </c>
      <c r="R122" s="224" t="s">
        <v>90</v>
      </c>
      <c r="S122" s="205">
        <v>37379</v>
      </c>
      <c r="T122" t="s">
        <v>306</v>
      </c>
      <c r="U122" s="116"/>
    </row>
    <row r="123" spans="1:21" ht="18" customHeight="1" x14ac:dyDescent="0.2">
      <c r="A123" s="221">
        <v>9954</v>
      </c>
      <c r="B123" s="222" t="s">
        <v>617</v>
      </c>
      <c r="C123" s="222" t="s">
        <v>482</v>
      </c>
      <c r="D123" s="222" t="s">
        <v>795</v>
      </c>
      <c r="E123" s="223">
        <v>36557</v>
      </c>
      <c r="F123" s="221" t="s">
        <v>1051</v>
      </c>
      <c r="G123" s="110" t="s">
        <v>896</v>
      </c>
      <c r="H123" s="110" t="s">
        <v>1709</v>
      </c>
      <c r="I123" s="207">
        <v>15</v>
      </c>
      <c r="J123" s="207">
        <v>22</v>
      </c>
      <c r="K123" s="53" t="s">
        <v>1591</v>
      </c>
      <c r="L123" s="53"/>
      <c r="M123" s="224" t="s">
        <v>896</v>
      </c>
      <c r="N123" s="224">
        <v>9954</v>
      </c>
      <c r="O123" s="224" t="s">
        <v>2300</v>
      </c>
      <c r="P123" s="224" t="s">
        <v>617</v>
      </c>
      <c r="Q123" s="224" t="s">
        <v>482</v>
      </c>
      <c r="R123" s="224" t="s">
        <v>795</v>
      </c>
      <c r="S123" s="205">
        <v>36557</v>
      </c>
      <c r="T123" t="s">
        <v>1051</v>
      </c>
      <c r="U123" s="116"/>
    </row>
    <row r="124" spans="1:21" ht="18" customHeight="1" x14ac:dyDescent="0.2">
      <c r="A124" s="221">
        <v>8004</v>
      </c>
      <c r="B124" s="222" t="s">
        <v>617</v>
      </c>
      <c r="C124" s="222" t="s">
        <v>482</v>
      </c>
      <c r="D124" s="222" t="s">
        <v>490</v>
      </c>
      <c r="E124" s="223">
        <v>35529</v>
      </c>
      <c r="F124" s="221" t="s">
        <v>1051</v>
      </c>
      <c r="G124" s="110" t="s">
        <v>896</v>
      </c>
      <c r="H124" s="110" t="s">
        <v>1710</v>
      </c>
      <c r="I124" s="207">
        <v>15</v>
      </c>
      <c r="J124" s="207">
        <v>22</v>
      </c>
      <c r="K124" s="53" t="s">
        <v>1591</v>
      </c>
      <c r="L124" s="53"/>
      <c r="M124" s="224" t="s">
        <v>896</v>
      </c>
      <c r="N124" s="224">
        <v>8004</v>
      </c>
      <c r="O124" s="224" t="s">
        <v>2294</v>
      </c>
      <c r="P124" s="224" t="s">
        <v>617</v>
      </c>
      <c r="Q124" s="224" t="s">
        <v>482</v>
      </c>
      <c r="R124" s="224" t="s">
        <v>490</v>
      </c>
      <c r="S124" s="205">
        <v>35529</v>
      </c>
      <c r="T124" t="s">
        <v>1051</v>
      </c>
      <c r="U124" s="116"/>
    </row>
    <row r="125" spans="1:21" ht="18" customHeight="1" x14ac:dyDescent="0.2">
      <c r="A125" s="221">
        <v>8005</v>
      </c>
      <c r="B125" s="222" t="s">
        <v>858</v>
      </c>
      <c r="C125" s="222" t="s">
        <v>550</v>
      </c>
      <c r="D125" s="222" t="s">
        <v>592</v>
      </c>
      <c r="E125" s="223">
        <v>22229</v>
      </c>
      <c r="F125" s="221" t="s">
        <v>1059</v>
      </c>
      <c r="G125" s="110" t="s">
        <v>896</v>
      </c>
      <c r="H125" s="110" t="s">
        <v>1700</v>
      </c>
      <c r="I125" s="207">
        <v>18</v>
      </c>
      <c r="J125" s="207">
        <v>22</v>
      </c>
      <c r="K125" s="53" t="s">
        <v>1591</v>
      </c>
      <c r="L125" s="53"/>
      <c r="M125" s="224" t="s">
        <v>896</v>
      </c>
      <c r="N125" s="224">
        <v>8005</v>
      </c>
      <c r="O125" s="224" t="s">
        <v>2294</v>
      </c>
      <c r="P125" s="224" t="s">
        <v>858</v>
      </c>
      <c r="Q125" s="224" t="s">
        <v>550</v>
      </c>
      <c r="R125" s="224" t="s">
        <v>592</v>
      </c>
      <c r="S125" s="205">
        <v>22229</v>
      </c>
      <c r="T125" t="s">
        <v>1059</v>
      </c>
      <c r="U125" s="116"/>
    </row>
    <row r="126" spans="1:21" ht="18" customHeight="1" x14ac:dyDescent="0.2">
      <c r="A126" s="221">
        <v>18620</v>
      </c>
      <c r="B126" s="222" t="s">
        <v>879</v>
      </c>
      <c r="C126" s="222"/>
      <c r="D126" s="222" t="s">
        <v>1380</v>
      </c>
      <c r="E126" s="223">
        <v>33514</v>
      </c>
      <c r="F126" s="221"/>
      <c r="G126" s="110" t="s">
        <v>896</v>
      </c>
      <c r="H126" s="110" t="s">
        <v>1796</v>
      </c>
      <c r="I126" s="207">
        <v>18</v>
      </c>
      <c r="J126" s="207">
        <v>22</v>
      </c>
      <c r="K126" s="53" t="s">
        <v>1591</v>
      </c>
      <c r="L126" s="53"/>
      <c r="M126" s="224" t="s">
        <v>896</v>
      </c>
      <c r="N126" s="224">
        <v>18620</v>
      </c>
      <c r="O126" s="224" t="s">
        <v>2300</v>
      </c>
      <c r="P126" s="224" t="s">
        <v>879</v>
      </c>
      <c r="Q126" s="224"/>
      <c r="R126" s="224" t="s">
        <v>1380</v>
      </c>
      <c r="S126" s="205">
        <v>33514</v>
      </c>
      <c r="T126"/>
      <c r="U126" s="116"/>
    </row>
    <row r="127" spans="1:21" ht="18" customHeight="1" x14ac:dyDescent="0.2">
      <c r="A127" s="221">
        <v>9192</v>
      </c>
      <c r="B127" s="222" t="s">
        <v>967</v>
      </c>
      <c r="C127" s="222" t="s">
        <v>537</v>
      </c>
      <c r="D127" s="222" t="s">
        <v>490</v>
      </c>
      <c r="E127" s="223">
        <v>21738</v>
      </c>
      <c r="F127" s="221" t="s">
        <v>1082</v>
      </c>
      <c r="G127" s="110" t="s">
        <v>896</v>
      </c>
      <c r="H127" s="110" t="s">
        <v>1700</v>
      </c>
      <c r="I127" s="207">
        <v>18</v>
      </c>
      <c r="J127" s="207">
        <v>22</v>
      </c>
      <c r="K127" s="53" t="s">
        <v>1591</v>
      </c>
      <c r="L127" s="53"/>
      <c r="M127" s="224" t="s">
        <v>896</v>
      </c>
      <c r="N127" s="224">
        <v>9192</v>
      </c>
      <c r="O127" s="224" t="s">
        <v>2295</v>
      </c>
      <c r="P127" s="224" t="s">
        <v>967</v>
      </c>
      <c r="Q127" s="224" t="s">
        <v>537</v>
      </c>
      <c r="R127" s="224" t="s">
        <v>490</v>
      </c>
      <c r="S127" s="205">
        <v>21738</v>
      </c>
      <c r="T127" t="s">
        <v>1082</v>
      </c>
      <c r="U127" s="116"/>
    </row>
    <row r="128" spans="1:21" ht="18" customHeight="1" x14ac:dyDescent="0.2">
      <c r="A128" s="221">
        <v>9186</v>
      </c>
      <c r="B128" s="222" t="s">
        <v>967</v>
      </c>
      <c r="C128" s="222" t="s">
        <v>65</v>
      </c>
      <c r="D128" s="222" t="s">
        <v>810</v>
      </c>
      <c r="E128" s="223">
        <v>36829</v>
      </c>
      <c r="F128" s="221" t="s">
        <v>1082</v>
      </c>
      <c r="G128" s="110" t="s">
        <v>896</v>
      </c>
      <c r="H128" s="110" t="s">
        <v>1709</v>
      </c>
      <c r="I128" s="207">
        <v>15</v>
      </c>
      <c r="J128" s="207">
        <v>22</v>
      </c>
      <c r="K128" s="53" t="s">
        <v>1591</v>
      </c>
      <c r="L128" s="53"/>
      <c r="M128" s="224" t="s">
        <v>896</v>
      </c>
      <c r="N128" s="224">
        <v>9186</v>
      </c>
      <c r="O128" s="224" t="s">
        <v>2300</v>
      </c>
      <c r="P128" s="224" t="s">
        <v>967</v>
      </c>
      <c r="Q128" s="224" t="s">
        <v>65</v>
      </c>
      <c r="R128" s="224" t="s">
        <v>810</v>
      </c>
      <c r="S128" s="205">
        <v>36829</v>
      </c>
      <c r="T128" t="s">
        <v>1082</v>
      </c>
      <c r="U128" s="116"/>
    </row>
    <row r="129" spans="1:21" ht="18" customHeight="1" x14ac:dyDescent="0.2">
      <c r="A129" s="221">
        <v>7769</v>
      </c>
      <c r="B129" s="222" t="s">
        <v>935</v>
      </c>
      <c r="C129" s="222" t="s">
        <v>960</v>
      </c>
      <c r="D129" s="222" t="s">
        <v>543</v>
      </c>
      <c r="E129" s="223">
        <v>34678</v>
      </c>
      <c r="F129" s="221" t="s">
        <v>1109</v>
      </c>
      <c r="G129" s="110" t="s">
        <v>896</v>
      </c>
      <c r="H129" s="110" t="s">
        <v>1706</v>
      </c>
      <c r="I129" s="207">
        <v>18</v>
      </c>
      <c r="J129" s="207">
        <v>22</v>
      </c>
      <c r="K129" s="53" t="s">
        <v>1591</v>
      </c>
      <c r="L129" s="53"/>
      <c r="M129" s="224" t="s">
        <v>896</v>
      </c>
      <c r="N129" s="224">
        <v>7769</v>
      </c>
      <c r="O129" s="224" t="s">
        <v>2294</v>
      </c>
      <c r="P129" s="224" t="s">
        <v>534</v>
      </c>
      <c r="Q129" s="224" t="s">
        <v>960</v>
      </c>
      <c r="R129" s="224" t="s">
        <v>543</v>
      </c>
      <c r="S129" s="205">
        <v>34678</v>
      </c>
      <c r="T129" t="s">
        <v>1109</v>
      </c>
      <c r="U129" s="116"/>
    </row>
    <row r="130" spans="1:21" ht="18" customHeight="1" x14ac:dyDescent="0.2">
      <c r="A130" s="221">
        <v>324</v>
      </c>
      <c r="B130" s="110" t="s">
        <v>618</v>
      </c>
      <c r="C130" s="222" t="s">
        <v>605</v>
      </c>
      <c r="D130" s="222" t="s">
        <v>489</v>
      </c>
      <c r="E130" s="223">
        <v>19737</v>
      </c>
      <c r="F130" s="221" t="s">
        <v>1145</v>
      </c>
      <c r="G130" s="110" t="s">
        <v>896</v>
      </c>
      <c r="H130" s="110" t="s">
        <v>1700</v>
      </c>
      <c r="I130" s="207">
        <v>18</v>
      </c>
      <c r="J130" s="207">
        <v>22</v>
      </c>
      <c r="K130" s="53">
        <v>22</v>
      </c>
      <c r="L130" s="53"/>
      <c r="M130" s="224" t="s">
        <v>896</v>
      </c>
      <c r="N130" s="224">
        <v>324</v>
      </c>
      <c r="O130" s="224" t="s">
        <v>2295</v>
      </c>
      <c r="P130" s="224" t="s">
        <v>478</v>
      </c>
      <c r="Q130" s="224" t="s">
        <v>605</v>
      </c>
      <c r="R130" s="224" t="s">
        <v>489</v>
      </c>
      <c r="S130" s="205">
        <v>19737</v>
      </c>
      <c r="T130" t="s">
        <v>1145</v>
      </c>
      <c r="U130" s="116"/>
    </row>
    <row r="131" spans="1:21" ht="18" customHeight="1" x14ac:dyDescent="0.2">
      <c r="A131" s="221">
        <v>17121</v>
      </c>
      <c r="B131" s="222" t="s">
        <v>558</v>
      </c>
      <c r="C131" s="222" t="s">
        <v>2266</v>
      </c>
      <c r="D131" s="222" t="s">
        <v>2135</v>
      </c>
      <c r="E131" s="223">
        <v>33887</v>
      </c>
      <c r="F131" s="221"/>
      <c r="G131" s="110" t="s">
        <v>896</v>
      </c>
      <c r="H131" s="110" t="s">
        <v>1706</v>
      </c>
      <c r="I131" s="207">
        <v>18</v>
      </c>
      <c r="J131" s="207">
        <v>22</v>
      </c>
      <c r="K131" s="53" t="s">
        <v>1591</v>
      </c>
      <c r="L131" s="53"/>
      <c r="M131" s="224" t="s">
        <v>896</v>
      </c>
      <c r="N131" s="224">
        <v>17121</v>
      </c>
      <c r="O131" s="224" t="s">
        <v>2294</v>
      </c>
      <c r="P131" s="224" t="s">
        <v>558</v>
      </c>
      <c r="Q131" s="224" t="s">
        <v>1285</v>
      </c>
      <c r="R131" s="224" t="s">
        <v>1286</v>
      </c>
      <c r="S131" s="205">
        <v>33887</v>
      </c>
      <c r="T131"/>
      <c r="U131" s="116"/>
    </row>
    <row r="132" spans="1:21" ht="18" customHeight="1" x14ac:dyDescent="0.2">
      <c r="A132" s="179">
        <v>20041</v>
      </c>
      <c r="B132" s="110" t="s">
        <v>661</v>
      </c>
      <c r="C132" s="110" t="s">
        <v>661</v>
      </c>
      <c r="D132" s="110" t="s">
        <v>804</v>
      </c>
      <c r="E132" s="181">
        <v>38260</v>
      </c>
      <c r="F132" s="179" t="s">
        <v>307</v>
      </c>
      <c r="G132" s="110" t="s">
        <v>896</v>
      </c>
      <c r="H132" s="110" t="s">
        <v>1707</v>
      </c>
      <c r="I132" s="207">
        <v>12</v>
      </c>
      <c r="J132" s="207">
        <v>22</v>
      </c>
      <c r="K132" s="53" t="s">
        <v>1591</v>
      </c>
      <c r="L132" s="53"/>
      <c r="M132" s="224"/>
      <c r="N132" s="224"/>
      <c r="O132" s="224"/>
      <c r="P132" s="224"/>
      <c r="Q132" s="224"/>
      <c r="R132" s="224"/>
      <c r="S132" s="205"/>
      <c r="T132"/>
      <c r="U132" s="116"/>
    </row>
    <row r="133" spans="1:21" ht="18" customHeight="1" x14ac:dyDescent="0.2">
      <c r="A133" s="221">
        <v>20041</v>
      </c>
      <c r="B133" s="222" t="s">
        <v>661</v>
      </c>
      <c r="C133" s="222" t="s">
        <v>661</v>
      </c>
      <c r="D133" s="222" t="s">
        <v>804</v>
      </c>
      <c r="E133" s="223">
        <v>38260</v>
      </c>
      <c r="F133" s="221" t="s">
        <v>307</v>
      </c>
      <c r="G133" s="110" t="s">
        <v>896</v>
      </c>
      <c r="H133" s="110" t="s">
        <v>1707</v>
      </c>
      <c r="I133" s="207">
        <v>12</v>
      </c>
      <c r="J133" s="207">
        <v>22</v>
      </c>
      <c r="K133" s="53" t="s">
        <v>1591</v>
      </c>
      <c r="L133" s="53"/>
      <c r="M133" s="224" t="s">
        <v>896</v>
      </c>
      <c r="N133" s="224">
        <v>20041</v>
      </c>
      <c r="O133" s="224" t="s">
        <v>2295</v>
      </c>
      <c r="P133" s="224" t="s">
        <v>661</v>
      </c>
      <c r="Q133" s="224" t="s">
        <v>661</v>
      </c>
      <c r="R133" s="224" t="s">
        <v>804</v>
      </c>
      <c r="S133" s="205">
        <v>38260</v>
      </c>
      <c r="T133" t="s">
        <v>307</v>
      </c>
      <c r="U133" s="116"/>
    </row>
    <row r="134" spans="1:21" ht="18" customHeight="1" x14ac:dyDescent="0.2">
      <c r="A134" s="221">
        <v>18690</v>
      </c>
      <c r="B134" s="222" t="s">
        <v>661</v>
      </c>
      <c r="C134" s="222" t="s">
        <v>29</v>
      </c>
      <c r="D134" s="222" t="s">
        <v>652</v>
      </c>
      <c r="E134" s="223">
        <v>37650</v>
      </c>
      <c r="F134" s="221" t="s">
        <v>1167</v>
      </c>
      <c r="G134" s="110" t="s">
        <v>896</v>
      </c>
      <c r="H134" s="110" t="s">
        <v>1708</v>
      </c>
      <c r="I134" s="207">
        <v>12</v>
      </c>
      <c r="J134" s="207">
        <v>22</v>
      </c>
      <c r="K134" s="53" t="s">
        <v>1591</v>
      </c>
      <c r="L134" s="53"/>
      <c r="M134" s="224" t="s">
        <v>896</v>
      </c>
      <c r="N134" s="224">
        <v>18690</v>
      </c>
      <c r="O134" s="224" t="s">
        <v>2295</v>
      </c>
      <c r="P134" s="224" t="s">
        <v>661</v>
      </c>
      <c r="Q134" s="224" t="s">
        <v>29</v>
      </c>
      <c r="R134" s="224" t="s">
        <v>652</v>
      </c>
      <c r="S134" s="205">
        <v>37650</v>
      </c>
      <c r="T134" t="s">
        <v>1167</v>
      </c>
      <c r="U134" s="116"/>
    </row>
    <row r="135" spans="1:21" ht="18" customHeight="1" x14ac:dyDescent="0.2">
      <c r="A135" s="179">
        <v>50087</v>
      </c>
      <c r="B135" s="110" t="s">
        <v>661</v>
      </c>
      <c r="C135" s="111" t="s">
        <v>1749</v>
      </c>
      <c r="D135" s="112" t="s">
        <v>477</v>
      </c>
      <c r="E135" s="180">
        <v>26613</v>
      </c>
      <c r="F135" s="113" t="s">
        <v>1750</v>
      </c>
      <c r="G135" s="110" t="s">
        <v>896</v>
      </c>
      <c r="H135" s="110" t="s">
        <v>1700</v>
      </c>
      <c r="I135" s="207">
        <v>18</v>
      </c>
      <c r="J135" s="207">
        <v>22</v>
      </c>
      <c r="K135" s="53" t="s">
        <v>1591</v>
      </c>
      <c r="L135" s="53"/>
      <c r="M135" s="224"/>
      <c r="N135" s="224"/>
      <c r="O135" s="224"/>
      <c r="P135" s="224"/>
      <c r="Q135" s="224"/>
      <c r="R135" s="224"/>
      <c r="S135" s="205"/>
      <c r="T135"/>
      <c r="U135" s="116"/>
    </row>
    <row r="136" spans="1:21" ht="18" customHeight="1" x14ac:dyDescent="0.2">
      <c r="A136" s="179">
        <v>11150</v>
      </c>
      <c r="B136" s="110" t="s">
        <v>437</v>
      </c>
      <c r="C136" s="110" t="s">
        <v>661</v>
      </c>
      <c r="D136" s="110" t="s">
        <v>940</v>
      </c>
      <c r="E136" s="181">
        <v>30958</v>
      </c>
      <c r="F136" s="179" t="s">
        <v>1198</v>
      </c>
      <c r="G136" s="110" t="s">
        <v>896</v>
      </c>
      <c r="H136" s="110" t="s">
        <v>1796</v>
      </c>
      <c r="I136" s="207">
        <v>18</v>
      </c>
      <c r="J136" s="207">
        <v>22</v>
      </c>
      <c r="K136" s="53" t="s">
        <v>1591</v>
      </c>
      <c r="L136" s="53"/>
      <c r="M136" s="224"/>
      <c r="N136" s="224"/>
      <c r="O136" s="224"/>
      <c r="P136" s="224"/>
      <c r="Q136" s="224"/>
      <c r="R136" s="224"/>
      <c r="S136" s="205"/>
      <c r="T136"/>
      <c r="U136" s="116"/>
    </row>
    <row r="137" spans="1:21" ht="18" customHeight="1" x14ac:dyDescent="0.2">
      <c r="A137" s="221">
        <v>11150</v>
      </c>
      <c r="B137" s="222" t="s">
        <v>437</v>
      </c>
      <c r="C137" s="225" t="s">
        <v>661</v>
      </c>
      <c r="D137" s="226" t="s">
        <v>940</v>
      </c>
      <c r="E137" s="227">
        <v>30958</v>
      </c>
      <c r="F137" s="228" t="s">
        <v>1198</v>
      </c>
      <c r="G137" s="110" t="s">
        <v>896</v>
      </c>
      <c r="H137" s="110" t="s">
        <v>1796</v>
      </c>
      <c r="I137" s="207">
        <v>18</v>
      </c>
      <c r="J137" s="207">
        <v>22</v>
      </c>
      <c r="K137" s="53" t="s">
        <v>1591</v>
      </c>
      <c r="L137" s="53"/>
      <c r="M137" s="224" t="s">
        <v>896</v>
      </c>
      <c r="N137" s="224">
        <v>11150</v>
      </c>
      <c r="O137" s="224" t="s">
        <v>2300</v>
      </c>
      <c r="P137" s="224" t="s">
        <v>437</v>
      </c>
      <c r="Q137" s="224" t="s">
        <v>661</v>
      </c>
      <c r="R137" s="224" t="s">
        <v>940</v>
      </c>
      <c r="S137" s="205">
        <v>30958</v>
      </c>
      <c r="T137" t="s">
        <v>1198</v>
      </c>
      <c r="U137" s="116"/>
    </row>
    <row r="138" spans="1:21" ht="18" customHeight="1" x14ac:dyDescent="0.2">
      <c r="A138" s="179">
        <v>50147</v>
      </c>
      <c r="B138" s="110" t="s">
        <v>777</v>
      </c>
      <c r="C138" s="111" t="s">
        <v>1988</v>
      </c>
      <c r="D138" s="112" t="s">
        <v>464</v>
      </c>
      <c r="E138" s="180">
        <v>34679</v>
      </c>
      <c r="F138" s="113" t="s">
        <v>1989</v>
      </c>
      <c r="G138" s="110" t="s">
        <v>896</v>
      </c>
      <c r="H138" s="110" t="s">
        <v>1706</v>
      </c>
      <c r="I138" s="207">
        <v>18</v>
      </c>
      <c r="J138" s="207">
        <v>22</v>
      </c>
      <c r="K138" s="53" t="s">
        <v>1591</v>
      </c>
      <c r="L138" s="53"/>
      <c r="M138" s="224"/>
      <c r="N138" s="224"/>
      <c r="O138" s="224"/>
      <c r="P138" s="224"/>
      <c r="Q138" s="224"/>
      <c r="R138" s="224"/>
      <c r="S138" s="205"/>
      <c r="T138"/>
      <c r="U138" s="116"/>
    </row>
    <row r="139" spans="1:21" ht="18" customHeight="1" x14ac:dyDescent="0.2">
      <c r="A139" s="221">
        <v>21097</v>
      </c>
      <c r="B139" s="222" t="s">
        <v>2184</v>
      </c>
      <c r="C139" s="222"/>
      <c r="D139" s="222" t="s">
        <v>2185</v>
      </c>
      <c r="E139" s="223">
        <v>34602</v>
      </c>
      <c r="F139" s="221"/>
      <c r="G139" s="110" t="s">
        <v>896</v>
      </c>
      <c r="H139" s="110" t="s">
        <v>1706</v>
      </c>
      <c r="I139" s="207">
        <v>18</v>
      </c>
      <c r="J139" s="207">
        <v>22</v>
      </c>
      <c r="K139" s="53" t="s">
        <v>1591</v>
      </c>
      <c r="L139" s="53"/>
      <c r="M139" s="224" t="s">
        <v>896</v>
      </c>
      <c r="N139" s="224">
        <v>21097</v>
      </c>
      <c r="O139" s="224" t="s">
        <v>2300</v>
      </c>
      <c r="P139" s="224" t="s">
        <v>2184</v>
      </c>
      <c r="Q139" s="224"/>
      <c r="R139" s="224" t="s">
        <v>2185</v>
      </c>
      <c r="S139" s="205">
        <v>34602</v>
      </c>
      <c r="T139"/>
      <c r="U139" s="116"/>
    </row>
    <row r="140" spans="1:21" ht="18" customHeight="1" x14ac:dyDescent="0.2">
      <c r="A140" s="221">
        <v>1290</v>
      </c>
      <c r="B140" s="222" t="s">
        <v>29</v>
      </c>
      <c r="C140" s="222" t="s">
        <v>777</v>
      </c>
      <c r="D140" s="222" t="s">
        <v>595</v>
      </c>
      <c r="E140" s="223">
        <v>25967</v>
      </c>
      <c r="F140" s="221" t="s">
        <v>1222</v>
      </c>
      <c r="G140" s="110" t="s">
        <v>896</v>
      </c>
      <c r="H140" s="110" t="s">
        <v>1700</v>
      </c>
      <c r="I140" s="207">
        <v>18</v>
      </c>
      <c r="J140" s="207">
        <v>22</v>
      </c>
      <c r="K140" s="53" t="s">
        <v>1591</v>
      </c>
      <c r="L140" s="53"/>
      <c r="M140" s="224" t="s">
        <v>896</v>
      </c>
      <c r="N140" s="224">
        <v>1290</v>
      </c>
      <c r="O140" s="224" t="s">
        <v>2294</v>
      </c>
      <c r="P140" s="224" t="s">
        <v>29</v>
      </c>
      <c r="Q140" s="224" t="s">
        <v>777</v>
      </c>
      <c r="R140" s="224" t="s">
        <v>595</v>
      </c>
      <c r="S140" s="205">
        <v>25967</v>
      </c>
      <c r="T140" t="s">
        <v>1222</v>
      </c>
      <c r="U140" s="116"/>
    </row>
    <row r="141" spans="1:21" ht="18" customHeight="1" x14ac:dyDescent="0.2">
      <c r="A141" s="221">
        <v>9953</v>
      </c>
      <c r="B141" s="222" t="s">
        <v>533</v>
      </c>
      <c r="C141" s="222" t="s">
        <v>537</v>
      </c>
      <c r="D141" s="222" t="s">
        <v>453</v>
      </c>
      <c r="E141" s="223">
        <v>35909</v>
      </c>
      <c r="F141" s="221" t="s">
        <v>1230</v>
      </c>
      <c r="G141" s="110" t="s">
        <v>896</v>
      </c>
      <c r="H141" s="110" t="s">
        <v>1706</v>
      </c>
      <c r="I141" s="109">
        <v>18</v>
      </c>
      <c r="J141" s="43">
        <v>22</v>
      </c>
      <c r="K141" s="53" t="s">
        <v>1591</v>
      </c>
      <c r="L141" s="53"/>
      <c r="M141" s="224" t="s">
        <v>896</v>
      </c>
      <c r="N141" s="224">
        <v>9953</v>
      </c>
      <c r="O141" s="224" t="s">
        <v>2300</v>
      </c>
      <c r="P141" s="224" t="s">
        <v>470</v>
      </c>
      <c r="Q141" s="224" t="s">
        <v>537</v>
      </c>
      <c r="R141" s="224" t="s">
        <v>453</v>
      </c>
      <c r="S141" s="205">
        <v>35909</v>
      </c>
      <c r="T141" t="s">
        <v>1230</v>
      </c>
      <c r="U141" s="116"/>
    </row>
    <row r="142" spans="1:21" ht="18" customHeight="1" x14ac:dyDescent="0.2">
      <c r="A142" s="221">
        <v>18618</v>
      </c>
      <c r="B142" s="222" t="s">
        <v>861</v>
      </c>
      <c r="C142" s="222" t="s">
        <v>1378</v>
      </c>
      <c r="D142" s="222" t="s">
        <v>878</v>
      </c>
      <c r="E142" s="223">
        <v>31056</v>
      </c>
      <c r="F142" s="221"/>
      <c r="G142" s="110" t="s">
        <v>896</v>
      </c>
      <c r="H142" s="110" t="s">
        <v>1706</v>
      </c>
      <c r="I142" s="207">
        <v>18</v>
      </c>
      <c r="J142" s="207">
        <v>22</v>
      </c>
      <c r="K142" s="53" t="s">
        <v>1591</v>
      </c>
      <c r="L142" s="53"/>
      <c r="M142" s="224" t="s">
        <v>896</v>
      </c>
      <c r="N142" s="224">
        <v>18618</v>
      </c>
      <c r="O142" s="224" t="s">
        <v>2294</v>
      </c>
      <c r="P142" s="224" t="s">
        <v>861</v>
      </c>
      <c r="Q142" s="224" t="s">
        <v>1378</v>
      </c>
      <c r="R142" s="224" t="s">
        <v>878</v>
      </c>
      <c r="S142" s="205">
        <v>31056</v>
      </c>
      <c r="T142"/>
      <c r="U142" s="116"/>
    </row>
    <row r="143" spans="1:21" ht="18" customHeight="1" x14ac:dyDescent="0.2">
      <c r="A143" s="221">
        <v>6638</v>
      </c>
      <c r="B143" s="222" t="s">
        <v>663</v>
      </c>
      <c r="C143" s="222" t="s">
        <v>532</v>
      </c>
      <c r="D143" s="222" t="s">
        <v>282</v>
      </c>
      <c r="E143" s="223">
        <v>16490</v>
      </c>
      <c r="F143" s="221" t="s">
        <v>1258</v>
      </c>
      <c r="G143" s="110" t="s">
        <v>896</v>
      </c>
      <c r="H143" s="110" t="s">
        <v>1700</v>
      </c>
      <c r="I143" s="207">
        <v>18</v>
      </c>
      <c r="J143" s="207">
        <v>22</v>
      </c>
      <c r="K143" s="53" t="s">
        <v>1591</v>
      </c>
      <c r="L143" s="53"/>
      <c r="M143" s="224" t="s">
        <v>896</v>
      </c>
      <c r="N143" s="224">
        <v>6638</v>
      </c>
      <c r="O143" s="224" t="s">
        <v>2295</v>
      </c>
      <c r="P143" s="224" t="s">
        <v>663</v>
      </c>
      <c r="Q143" s="224" t="s">
        <v>532</v>
      </c>
      <c r="R143" s="224" t="s">
        <v>282</v>
      </c>
      <c r="S143" s="205">
        <v>16490</v>
      </c>
      <c r="T143" t="s">
        <v>1258</v>
      </c>
      <c r="U143" s="116"/>
    </row>
    <row r="144" spans="1:21" ht="18" customHeight="1" x14ac:dyDescent="0.2">
      <c r="A144" s="179">
        <v>50089</v>
      </c>
      <c r="B144" s="110" t="s">
        <v>431</v>
      </c>
      <c r="C144" s="111" t="s">
        <v>618</v>
      </c>
      <c r="D144" s="112" t="s">
        <v>1616</v>
      </c>
      <c r="E144" s="180">
        <v>23137</v>
      </c>
      <c r="F144" s="113" t="s">
        <v>1754</v>
      </c>
      <c r="G144" s="110" t="s">
        <v>896</v>
      </c>
      <c r="H144" s="110" t="s">
        <v>1709</v>
      </c>
      <c r="I144" s="207">
        <v>15</v>
      </c>
      <c r="J144" s="207">
        <v>22</v>
      </c>
      <c r="K144" s="53" t="s">
        <v>1591</v>
      </c>
      <c r="L144" s="53"/>
      <c r="M144" s="224"/>
      <c r="N144" s="224"/>
      <c r="O144" s="224"/>
      <c r="P144" s="224"/>
      <c r="Q144" s="224"/>
      <c r="R144" s="224"/>
      <c r="S144" s="205"/>
      <c r="T144"/>
      <c r="U144" s="116"/>
    </row>
    <row r="145" spans="1:21" ht="18" customHeight="1" x14ac:dyDescent="0.2">
      <c r="A145" s="179">
        <v>50148</v>
      </c>
      <c r="B145" s="110" t="s">
        <v>1990</v>
      </c>
      <c r="C145" s="111" t="s">
        <v>1991</v>
      </c>
      <c r="D145" s="112" t="s">
        <v>1992</v>
      </c>
      <c r="E145" s="180">
        <v>36617</v>
      </c>
      <c r="F145" s="113" t="s">
        <v>1993</v>
      </c>
      <c r="G145" s="110" t="s">
        <v>896</v>
      </c>
      <c r="H145" s="110" t="s">
        <v>1708</v>
      </c>
      <c r="I145" s="207">
        <v>6</v>
      </c>
      <c r="J145" s="207">
        <v>22</v>
      </c>
      <c r="K145" s="53" t="s">
        <v>1591</v>
      </c>
      <c r="L145" s="53"/>
      <c r="M145" s="224"/>
      <c r="N145" s="224"/>
      <c r="O145" s="224"/>
      <c r="P145" s="224"/>
      <c r="Q145" s="224"/>
      <c r="R145" s="224"/>
      <c r="S145" s="205"/>
      <c r="T145"/>
      <c r="U145" s="116"/>
    </row>
    <row r="146" spans="1:21" ht="18" customHeight="1" x14ac:dyDescent="0.2">
      <c r="A146" s="221">
        <v>2426</v>
      </c>
      <c r="B146" s="222" t="s">
        <v>559</v>
      </c>
      <c r="C146" s="222" t="s">
        <v>557</v>
      </c>
      <c r="D146" s="222" t="s">
        <v>308</v>
      </c>
      <c r="E146" s="223">
        <v>30577</v>
      </c>
      <c r="F146" s="221" t="s">
        <v>1279</v>
      </c>
      <c r="G146" s="110" t="s">
        <v>896</v>
      </c>
      <c r="H146" s="110" t="s">
        <v>1700</v>
      </c>
      <c r="I146" s="207">
        <v>18</v>
      </c>
      <c r="J146" s="207">
        <v>22</v>
      </c>
      <c r="K146" s="53">
        <v>22</v>
      </c>
      <c r="L146" s="53"/>
      <c r="M146" s="224" t="s">
        <v>896</v>
      </c>
      <c r="N146" s="224">
        <v>2426</v>
      </c>
      <c r="O146" s="224" t="s">
        <v>2300</v>
      </c>
      <c r="P146" s="224" t="s">
        <v>559</v>
      </c>
      <c r="Q146" s="224" t="s">
        <v>557</v>
      </c>
      <c r="R146" s="224" t="s">
        <v>308</v>
      </c>
      <c r="S146" s="205">
        <v>30577</v>
      </c>
      <c r="T146" t="s">
        <v>1279</v>
      </c>
      <c r="U146" s="116"/>
    </row>
    <row r="147" spans="1:21" ht="18" customHeight="1" x14ac:dyDescent="0.2">
      <c r="A147" s="221">
        <v>949</v>
      </c>
      <c r="B147" s="222" t="s">
        <v>715</v>
      </c>
      <c r="C147" s="222" t="s">
        <v>716</v>
      </c>
      <c r="D147" s="222" t="s">
        <v>543</v>
      </c>
      <c r="E147" s="223">
        <v>23808</v>
      </c>
      <c r="F147" s="221" t="s">
        <v>1282</v>
      </c>
      <c r="G147" s="110" t="s">
        <v>896</v>
      </c>
      <c r="H147" s="110" t="s">
        <v>1700</v>
      </c>
      <c r="I147" s="207">
        <v>18</v>
      </c>
      <c r="J147" s="207">
        <v>22</v>
      </c>
      <c r="K147" s="53" t="s">
        <v>1591</v>
      </c>
      <c r="L147" s="53"/>
      <c r="M147" s="224" t="s">
        <v>896</v>
      </c>
      <c r="N147" s="224">
        <v>949</v>
      </c>
      <c r="O147" s="224" t="s">
        <v>2295</v>
      </c>
      <c r="P147" s="224" t="s">
        <v>715</v>
      </c>
      <c r="Q147" s="224" t="s">
        <v>716</v>
      </c>
      <c r="R147" s="224" t="s">
        <v>543</v>
      </c>
      <c r="S147" s="205">
        <v>23808</v>
      </c>
      <c r="T147" t="s">
        <v>1282</v>
      </c>
      <c r="U147" s="116"/>
    </row>
    <row r="148" spans="1:21" ht="18" customHeight="1" x14ac:dyDescent="0.2">
      <c r="A148" s="221">
        <v>10339</v>
      </c>
      <c r="B148" s="222" t="s">
        <v>632</v>
      </c>
      <c r="C148" s="222" t="s">
        <v>417</v>
      </c>
      <c r="D148" s="222" t="s">
        <v>546</v>
      </c>
      <c r="E148" s="223">
        <v>34286</v>
      </c>
      <c r="F148" s="221" t="s">
        <v>1296</v>
      </c>
      <c r="G148" s="110" t="s">
        <v>896</v>
      </c>
      <c r="H148" s="110" t="s">
        <v>1709</v>
      </c>
      <c r="I148" s="207">
        <v>15</v>
      </c>
      <c r="J148" s="207">
        <v>22</v>
      </c>
      <c r="K148" s="53" t="s">
        <v>1591</v>
      </c>
      <c r="L148" s="53"/>
      <c r="M148" s="224" t="s">
        <v>896</v>
      </c>
      <c r="N148" s="224">
        <v>10339</v>
      </c>
      <c r="O148" s="224" t="s">
        <v>2295</v>
      </c>
      <c r="P148" s="224" t="s">
        <v>632</v>
      </c>
      <c r="Q148" s="224" t="s">
        <v>417</v>
      </c>
      <c r="R148" s="224" t="s">
        <v>546</v>
      </c>
      <c r="S148" s="205">
        <v>34286</v>
      </c>
      <c r="T148" t="s">
        <v>1296</v>
      </c>
      <c r="U148" s="116"/>
    </row>
    <row r="149" spans="1:21" ht="18" customHeight="1" x14ac:dyDescent="0.2">
      <c r="A149" s="221">
        <v>9193</v>
      </c>
      <c r="B149" s="222" t="s">
        <v>65</v>
      </c>
      <c r="C149" s="222" t="s">
        <v>556</v>
      </c>
      <c r="D149" s="222" t="s">
        <v>662</v>
      </c>
      <c r="E149" s="223">
        <v>23445</v>
      </c>
      <c r="F149" s="221" t="s">
        <v>1309</v>
      </c>
      <c r="G149" s="110" t="s">
        <v>896</v>
      </c>
      <c r="H149" s="110" t="s">
        <v>1709</v>
      </c>
      <c r="I149" s="207">
        <v>15</v>
      </c>
      <c r="J149" s="207">
        <v>22</v>
      </c>
      <c r="K149" s="53" t="s">
        <v>1591</v>
      </c>
      <c r="L149" s="53"/>
      <c r="M149" s="224" t="s">
        <v>896</v>
      </c>
      <c r="N149" s="224">
        <v>9193</v>
      </c>
      <c r="O149" s="224" t="s">
        <v>2303</v>
      </c>
      <c r="P149" s="224" t="s">
        <v>65</v>
      </c>
      <c r="Q149" s="224" t="s">
        <v>556</v>
      </c>
      <c r="R149" s="224" t="s">
        <v>662</v>
      </c>
      <c r="S149" s="205">
        <v>23445</v>
      </c>
      <c r="T149" t="s">
        <v>1309</v>
      </c>
      <c r="U149" s="116"/>
    </row>
    <row r="150" spans="1:21" ht="18" customHeight="1" x14ac:dyDescent="0.2">
      <c r="A150" s="221">
        <v>8651</v>
      </c>
      <c r="B150" s="222" t="s">
        <v>979</v>
      </c>
      <c r="C150" s="222" t="s">
        <v>980</v>
      </c>
      <c r="D150" s="222" t="s">
        <v>527</v>
      </c>
      <c r="E150" s="223">
        <v>28238</v>
      </c>
      <c r="F150" s="221" t="s">
        <v>1335</v>
      </c>
      <c r="G150" s="110" t="s">
        <v>896</v>
      </c>
      <c r="H150" s="110" t="s">
        <v>1706</v>
      </c>
      <c r="I150" s="207">
        <v>18</v>
      </c>
      <c r="J150" s="207">
        <v>22</v>
      </c>
      <c r="K150" s="53" t="s">
        <v>1591</v>
      </c>
      <c r="L150" s="53"/>
      <c r="M150" s="224" t="s">
        <v>896</v>
      </c>
      <c r="N150" s="224">
        <v>8651</v>
      </c>
      <c r="O150" s="224" t="s">
        <v>2294</v>
      </c>
      <c r="P150" s="224" t="s">
        <v>979</v>
      </c>
      <c r="Q150" s="224" t="s">
        <v>980</v>
      </c>
      <c r="R150" s="224" t="s">
        <v>527</v>
      </c>
      <c r="S150" s="205">
        <v>28238</v>
      </c>
      <c r="T150" t="s">
        <v>1335</v>
      </c>
      <c r="U150" s="116"/>
    </row>
    <row r="151" spans="1:21" ht="18" customHeight="1" x14ac:dyDescent="0.2">
      <c r="A151" s="221">
        <v>3578</v>
      </c>
      <c r="B151" s="222" t="s">
        <v>2187</v>
      </c>
      <c r="C151" s="222" t="s">
        <v>468</v>
      </c>
      <c r="D151" s="222" t="s">
        <v>2188</v>
      </c>
      <c r="E151" s="223">
        <v>33043</v>
      </c>
      <c r="F151" s="221" t="s">
        <v>2189</v>
      </c>
      <c r="G151" s="110" t="s">
        <v>896</v>
      </c>
      <c r="H151" s="110" t="s">
        <v>1796</v>
      </c>
      <c r="I151" s="207">
        <v>18</v>
      </c>
      <c r="J151" s="207">
        <v>22</v>
      </c>
      <c r="K151" s="53" t="s">
        <v>1591</v>
      </c>
      <c r="L151" s="53"/>
      <c r="M151" s="224" t="s">
        <v>896</v>
      </c>
      <c r="N151" s="224">
        <v>3578</v>
      </c>
      <c r="O151" s="224" t="s">
        <v>2294</v>
      </c>
      <c r="P151" s="224" t="s">
        <v>2187</v>
      </c>
      <c r="Q151" s="224" t="s">
        <v>468</v>
      </c>
      <c r="R151" s="224" t="s">
        <v>2188</v>
      </c>
      <c r="S151" s="205">
        <v>33043</v>
      </c>
      <c r="T151" t="s">
        <v>2189</v>
      </c>
      <c r="U151" s="116"/>
    </row>
    <row r="152" spans="1:21" ht="18" customHeight="1" x14ac:dyDescent="0.2">
      <c r="A152" s="221">
        <v>6162</v>
      </c>
      <c r="B152" s="222" t="s">
        <v>706</v>
      </c>
      <c r="C152" s="222" t="s">
        <v>485</v>
      </c>
      <c r="D152" s="222" t="s">
        <v>634</v>
      </c>
      <c r="E152" s="223">
        <v>34433</v>
      </c>
      <c r="F152" s="221" t="s">
        <v>1397</v>
      </c>
      <c r="G152" s="110" t="s">
        <v>896</v>
      </c>
      <c r="H152" s="110" t="s">
        <v>1706</v>
      </c>
      <c r="I152" s="207">
        <v>18</v>
      </c>
      <c r="J152" s="207">
        <v>22</v>
      </c>
      <c r="K152" s="53" t="s">
        <v>1591</v>
      </c>
      <c r="L152" s="53"/>
      <c r="M152" s="224" t="s">
        <v>896</v>
      </c>
      <c r="N152" s="224">
        <v>6162</v>
      </c>
      <c r="O152" s="224" t="s">
        <v>2294</v>
      </c>
      <c r="P152" s="224" t="s">
        <v>706</v>
      </c>
      <c r="Q152" s="224" t="s">
        <v>485</v>
      </c>
      <c r="R152" s="224" t="s">
        <v>634</v>
      </c>
      <c r="S152" s="205">
        <v>34433</v>
      </c>
      <c r="T152" t="s">
        <v>1397</v>
      </c>
    </row>
    <row r="153" spans="1:21" ht="18" customHeight="1" x14ac:dyDescent="0.2">
      <c r="A153" s="221">
        <v>16749</v>
      </c>
      <c r="B153" s="222" t="s">
        <v>629</v>
      </c>
      <c r="C153" s="222" t="s">
        <v>1507</v>
      </c>
      <c r="D153" s="222" t="s">
        <v>94</v>
      </c>
      <c r="E153" s="223">
        <v>28807</v>
      </c>
      <c r="F153" s="221" t="s">
        <v>1409</v>
      </c>
      <c r="G153" s="110" t="s">
        <v>896</v>
      </c>
      <c r="H153" s="110" t="s">
        <v>1796</v>
      </c>
      <c r="I153" s="207">
        <v>18</v>
      </c>
      <c r="J153" s="207">
        <v>22</v>
      </c>
      <c r="K153" s="53" t="s">
        <v>1591</v>
      </c>
      <c r="L153" s="53"/>
      <c r="M153" s="224" t="s">
        <v>896</v>
      </c>
      <c r="N153" s="224">
        <v>16749</v>
      </c>
      <c r="O153" s="224" t="s">
        <v>2294</v>
      </c>
      <c r="P153" s="224" t="s">
        <v>629</v>
      </c>
      <c r="Q153" s="224" t="s">
        <v>1507</v>
      </c>
      <c r="R153" s="224" t="s">
        <v>94</v>
      </c>
      <c r="S153" s="205">
        <v>28807</v>
      </c>
      <c r="T153" t="s">
        <v>1409</v>
      </c>
      <c r="U153" s="116"/>
    </row>
    <row r="154" spans="1:21" ht="18" customHeight="1" x14ac:dyDescent="0.2">
      <c r="A154" s="221">
        <v>9316</v>
      </c>
      <c r="B154" s="222" t="s">
        <v>83</v>
      </c>
      <c r="C154" s="222" t="s">
        <v>65</v>
      </c>
      <c r="D154" s="222" t="s">
        <v>426</v>
      </c>
      <c r="E154" s="223">
        <v>24515</v>
      </c>
      <c r="F154" s="221" t="s">
        <v>1412</v>
      </c>
      <c r="G154" s="110" t="s">
        <v>896</v>
      </c>
      <c r="H154" s="110" t="s">
        <v>1700</v>
      </c>
      <c r="I154" s="207">
        <v>18</v>
      </c>
      <c r="J154" s="207">
        <v>22</v>
      </c>
      <c r="K154" s="53" t="s">
        <v>1591</v>
      </c>
      <c r="L154" s="53"/>
      <c r="M154" s="224" t="s">
        <v>896</v>
      </c>
      <c r="N154" s="224">
        <v>9316</v>
      </c>
      <c r="O154" s="224" t="s">
        <v>2294</v>
      </c>
      <c r="P154" s="224" t="s">
        <v>83</v>
      </c>
      <c r="Q154" s="224" t="s">
        <v>65</v>
      </c>
      <c r="R154" s="224" t="s">
        <v>426</v>
      </c>
      <c r="S154" s="205">
        <v>24515</v>
      </c>
      <c r="T154" t="s">
        <v>1412</v>
      </c>
      <c r="U154" s="116"/>
    </row>
    <row r="155" spans="1:21" ht="18" customHeight="1" x14ac:dyDescent="0.2">
      <c r="A155" s="221">
        <v>3791</v>
      </c>
      <c r="B155" s="222" t="s">
        <v>630</v>
      </c>
      <c r="C155" s="222" t="s">
        <v>2190</v>
      </c>
      <c r="D155" s="222" t="s">
        <v>496</v>
      </c>
      <c r="E155" s="223">
        <v>33568</v>
      </c>
      <c r="F155" s="221" t="s">
        <v>2191</v>
      </c>
      <c r="G155" s="110" t="s">
        <v>896</v>
      </c>
      <c r="H155" s="110" t="s">
        <v>1796</v>
      </c>
      <c r="I155" s="207">
        <v>18</v>
      </c>
      <c r="J155" s="207">
        <v>22</v>
      </c>
      <c r="K155" s="53" t="s">
        <v>1591</v>
      </c>
      <c r="L155" s="53"/>
      <c r="M155" s="224" t="s">
        <v>896</v>
      </c>
      <c r="N155" s="224">
        <v>3791</v>
      </c>
      <c r="O155" s="224" t="s">
        <v>2294</v>
      </c>
      <c r="P155" s="224" t="s">
        <v>630</v>
      </c>
      <c r="Q155" s="224" t="s">
        <v>2190</v>
      </c>
      <c r="R155" s="224" t="s">
        <v>496</v>
      </c>
      <c r="S155" s="205">
        <v>33568</v>
      </c>
      <c r="T155" t="s">
        <v>2191</v>
      </c>
      <c r="U155" s="116"/>
    </row>
    <row r="156" spans="1:21" ht="18" customHeight="1" x14ac:dyDescent="0.2">
      <c r="A156" s="221">
        <v>7830</v>
      </c>
      <c r="B156" s="222" t="s">
        <v>535</v>
      </c>
      <c r="C156" s="222" t="s">
        <v>686</v>
      </c>
      <c r="D156" s="222" t="s">
        <v>483</v>
      </c>
      <c r="E156" s="223">
        <v>35416</v>
      </c>
      <c r="F156" s="221" t="s">
        <v>1422</v>
      </c>
      <c r="G156" s="110" t="s">
        <v>896</v>
      </c>
      <c r="H156" s="110" t="s">
        <v>1706</v>
      </c>
      <c r="I156" s="207">
        <v>18</v>
      </c>
      <c r="J156" s="207">
        <v>22</v>
      </c>
      <c r="K156" s="53" t="s">
        <v>1591</v>
      </c>
      <c r="L156" s="53"/>
      <c r="M156" s="224" t="s">
        <v>896</v>
      </c>
      <c r="N156" s="224">
        <v>7830</v>
      </c>
      <c r="O156" s="224" t="s">
        <v>2294</v>
      </c>
      <c r="P156" s="224" t="s">
        <v>535</v>
      </c>
      <c r="Q156" s="224" t="s">
        <v>686</v>
      </c>
      <c r="R156" s="224" t="s">
        <v>989</v>
      </c>
      <c r="S156" s="205">
        <v>35416</v>
      </c>
      <c r="T156" t="s">
        <v>1422</v>
      </c>
      <c r="U156" s="116"/>
    </row>
    <row r="157" spans="1:21" ht="18" customHeight="1" x14ac:dyDescent="0.2">
      <c r="A157" s="179">
        <v>50132</v>
      </c>
      <c r="B157" s="110" t="s">
        <v>1928</v>
      </c>
      <c r="C157" s="111" t="s">
        <v>1929</v>
      </c>
      <c r="D157" s="112" t="s">
        <v>92</v>
      </c>
      <c r="E157" s="180">
        <v>28033</v>
      </c>
      <c r="F157" s="113" t="s">
        <v>1927</v>
      </c>
      <c r="G157" s="110" t="s">
        <v>2119</v>
      </c>
      <c r="H157" s="110" t="s">
        <v>1796</v>
      </c>
      <c r="I157" s="207">
        <v>18</v>
      </c>
      <c r="J157" s="207">
        <v>22</v>
      </c>
      <c r="K157" s="53" t="s">
        <v>1591</v>
      </c>
      <c r="L157" s="53"/>
      <c r="M157" s="224"/>
      <c r="N157" s="224"/>
      <c r="O157" s="224"/>
      <c r="P157" s="224"/>
      <c r="Q157" s="224"/>
      <c r="R157" s="224"/>
      <c r="S157" s="205"/>
      <c r="T157"/>
      <c r="U157" s="116"/>
    </row>
    <row r="158" spans="1:21" ht="18" customHeight="1" x14ac:dyDescent="0.2">
      <c r="A158" s="179">
        <v>50044</v>
      </c>
      <c r="B158" s="112" t="s">
        <v>23</v>
      </c>
      <c r="C158" s="110" t="s">
        <v>439</v>
      </c>
      <c r="D158" s="111" t="s">
        <v>492</v>
      </c>
      <c r="E158" s="180">
        <v>35822</v>
      </c>
      <c r="F158" s="113" t="s">
        <v>1768</v>
      </c>
      <c r="G158" s="110" t="s">
        <v>2119</v>
      </c>
      <c r="H158" s="110" t="s">
        <v>1710</v>
      </c>
      <c r="I158" s="207">
        <v>15</v>
      </c>
      <c r="J158" s="207">
        <v>22</v>
      </c>
      <c r="K158" s="53" t="s">
        <v>1591</v>
      </c>
      <c r="L158" s="53"/>
      <c r="M158" s="224"/>
      <c r="N158" s="224"/>
      <c r="O158" s="224"/>
      <c r="P158" s="224"/>
      <c r="Q158" s="224"/>
      <c r="R158" s="224"/>
      <c r="S158" s="205"/>
      <c r="T158"/>
      <c r="U158" s="116"/>
    </row>
    <row r="159" spans="1:21" ht="18" customHeight="1" x14ac:dyDescent="0.2">
      <c r="A159" s="179">
        <v>50045</v>
      </c>
      <c r="B159" s="110" t="s">
        <v>618</v>
      </c>
      <c r="C159" s="110" t="s">
        <v>418</v>
      </c>
      <c r="D159" s="111" t="s">
        <v>1583</v>
      </c>
      <c r="E159" s="180">
        <v>33594</v>
      </c>
      <c r="F159" s="113" t="s">
        <v>1769</v>
      </c>
      <c r="G159" s="110" t="s">
        <v>2119</v>
      </c>
      <c r="H159" s="110" t="s">
        <v>1796</v>
      </c>
      <c r="I159" s="207">
        <v>18</v>
      </c>
      <c r="J159" s="207">
        <v>22</v>
      </c>
      <c r="K159" s="53" t="s">
        <v>1591</v>
      </c>
      <c r="L159" s="53"/>
      <c r="M159" s="224"/>
      <c r="N159" s="224"/>
      <c r="O159" s="224"/>
      <c r="P159" s="224"/>
      <c r="Q159" s="224"/>
      <c r="R159" s="224"/>
      <c r="S159" s="205"/>
      <c r="T159"/>
      <c r="U159" s="116"/>
    </row>
    <row r="160" spans="1:21" ht="18" customHeight="1" x14ac:dyDescent="0.2">
      <c r="A160" s="179">
        <v>50043</v>
      </c>
      <c r="B160" s="112" t="s">
        <v>771</v>
      </c>
      <c r="C160" s="110" t="s">
        <v>1582</v>
      </c>
      <c r="D160" s="111" t="s">
        <v>492</v>
      </c>
      <c r="E160" s="180">
        <v>34207</v>
      </c>
      <c r="F160" s="113" t="s">
        <v>1767</v>
      </c>
      <c r="G160" s="110" t="s">
        <v>2119</v>
      </c>
      <c r="H160" s="110" t="s">
        <v>1706</v>
      </c>
      <c r="I160" s="207">
        <v>18</v>
      </c>
      <c r="J160" s="207">
        <v>22</v>
      </c>
      <c r="K160" s="53" t="s">
        <v>1591</v>
      </c>
      <c r="L160" s="53"/>
      <c r="M160" s="224"/>
      <c r="N160" s="224"/>
      <c r="O160" s="224"/>
      <c r="P160" s="224"/>
      <c r="Q160" s="224"/>
      <c r="R160" s="224"/>
      <c r="S160" s="205"/>
      <c r="T160"/>
      <c r="U160" s="116"/>
    </row>
    <row r="161" spans="1:21" ht="18" customHeight="1" x14ac:dyDescent="0.2">
      <c r="A161" s="179">
        <v>50042</v>
      </c>
      <c r="B161" s="112" t="s">
        <v>771</v>
      </c>
      <c r="C161" s="110" t="s">
        <v>1582</v>
      </c>
      <c r="D161" s="111" t="s">
        <v>465</v>
      </c>
      <c r="E161" s="180">
        <v>33721</v>
      </c>
      <c r="F161" s="113" t="s">
        <v>1766</v>
      </c>
      <c r="G161" s="110" t="s">
        <v>2119</v>
      </c>
      <c r="H161" s="110" t="s">
        <v>1706</v>
      </c>
      <c r="I161" s="207">
        <v>18</v>
      </c>
      <c r="J161" s="207">
        <v>22</v>
      </c>
      <c r="K161" s="53" t="s">
        <v>1591</v>
      </c>
      <c r="L161" s="53"/>
      <c r="M161" s="224"/>
      <c r="N161" s="224"/>
      <c r="O161" s="224"/>
      <c r="P161" s="224"/>
      <c r="Q161" s="224"/>
      <c r="R161" s="224"/>
      <c r="S161" s="205"/>
      <c r="T161"/>
      <c r="U161" s="116"/>
    </row>
    <row r="162" spans="1:21" ht="18" customHeight="1" x14ac:dyDescent="0.2">
      <c r="A162" s="179">
        <v>50041</v>
      </c>
      <c r="B162" s="112" t="s">
        <v>439</v>
      </c>
      <c r="C162" s="110" t="s">
        <v>777</v>
      </c>
      <c r="D162" s="111" t="s">
        <v>1581</v>
      </c>
      <c r="E162" s="180">
        <v>23998</v>
      </c>
      <c r="F162" s="113" t="s">
        <v>1765</v>
      </c>
      <c r="G162" s="110" t="s">
        <v>2119</v>
      </c>
      <c r="H162" s="110" t="s">
        <v>1700</v>
      </c>
      <c r="I162" s="207">
        <v>18</v>
      </c>
      <c r="J162" s="207">
        <v>22</v>
      </c>
      <c r="K162" s="53" t="s">
        <v>1591</v>
      </c>
      <c r="L162" s="53"/>
      <c r="M162" s="224"/>
      <c r="N162" s="224"/>
      <c r="O162" s="224"/>
      <c r="P162" s="224"/>
      <c r="Q162" s="224"/>
      <c r="R162" s="224"/>
      <c r="S162" s="205"/>
      <c r="T162"/>
      <c r="U162" s="116"/>
    </row>
    <row r="163" spans="1:21" ht="18" customHeight="1" x14ac:dyDescent="0.2">
      <c r="A163" s="179">
        <v>50024</v>
      </c>
      <c r="B163" s="112" t="s">
        <v>439</v>
      </c>
      <c r="C163" s="110" t="s">
        <v>22</v>
      </c>
      <c r="D163" s="111" t="s">
        <v>1554</v>
      </c>
      <c r="E163" s="180"/>
      <c r="F163" s="113"/>
      <c r="G163" s="110" t="s">
        <v>2119</v>
      </c>
      <c r="H163" s="110" t="s">
        <v>1796</v>
      </c>
      <c r="I163" s="207">
        <v>18</v>
      </c>
      <c r="J163" s="207">
        <v>22</v>
      </c>
      <c r="K163" s="53" t="s">
        <v>1591</v>
      </c>
      <c r="L163" s="53"/>
      <c r="M163" s="224"/>
      <c r="N163" s="224"/>
      <c r="O163" s="224"/>
      <c r="P163" s="224"/>
      <c r="Q163" s="224"/>
      <c r="R163" s="224"/>
      <c r="S163" s="205"/>
      <c r="T163"/>
      <c r="U163" s="116"/>
    </row>
    <row r="164" spans="1:21" ht="18" customHeight="1" x14ac:dyDescent="0.2">
      <c r="A164" s="179">
        <v>50131</v>
      </c>
      <c r="B164" s="110" t="s">
        <v>778</v>
      </c>
      <c r="C164" s="111" t="s">
        <v>402</v>
      </c>
      <c r="D164" s="112" t="s">
        <v>1886</v>
      </c>
      <c r="E164" s="180">
        <v>30962</v>
      </c>
      <c r="F164" s="113" t="s">
        <v>1926</v>
      </c>
      <c r="G164" s="110" t="s">
        <v>2119</v>
      </c>
      <c r="H164" s="110" t="s">
        <v>1796</v>
      </c>
      <c r="I164" s="207">
        <v>18</v>
      </c>
      <c r="J164" s="207">
        <v>22</v>
      </c>
      <c r="K164" s="53" t="s">
        <v>1591</v>
      </c>
      <c r="L164" s="53"/>
      <c r="M164" s="224"/>
      <c r="N164" s="224"/>
      <c r="O164" s="224"/>
      <c r="P164" s="224"/>
      <c r="Q164" s="224"/>
      <c r="R164" s="224"/>
      <c r="S164" s="205"/>
      <c r="T164"/>
      <c r="U164" s="116"/>
    </row>
    <row r="165" spans="1:21" ht="18" customHeight="1" x14ac:dyDescent="0.2">
      <c r="A165" s="179">
        <v>50133</v>
      </c>
      <c r="B165" s="110" t="s">
        <v>2334</v>
      </c>
      <c r="C165" s="111" t="s">
        <v>854</v>
      </c>
      <c r="D165" s="112" t="s">
        <v>475</v>
      </c>
      <c r="E165" s="180">
        <v>38302</v>
      </c>
      <c r="F165" s="113"/>
      <c r="G165" s="110" t="s">
        <v>2158</v>
      </c>
      <c r="H165" s="110" t="s">
        <v>1707</v>
      </c>
      <c r="I165" s="207">
        <v>12</v>
      </c>
      <c r="J165" s="43">
        <v>22</v>
      </c>
      <c r="K165" s="53" t="s">
        <v>1591</v>
      </c>
      <c r="L165" s="53"/>
      <c r="M165" s="201">
        <v>18439</v>
      </c>
      <c r="N165" s="201" t="s">
        <v>468</v>
      </c>
      <c r="O165" s="201" t="s">
        <v>665</v>
      </c>
      <c r="P165" s="201" t="s">
        <v>475</v>
      </c>
      <c r="Q165" s="206">
        <v>37208</v>
      </c>
      <c r="R165" s="201" t="s">
        <v>1248</v>
      </c>
      <c r="S165" s="201" t="s">
        <v>2175</v>
      </c>
      <c r="T165" s="203"/>
      <c r="U165" s="116"/>
    </row>
    <row r="166" spans="1:21" ht="18" customHeight="1" x14ac:dyDescent="0.2">
      <c r="A166" s="179">
        <v>50210</v>
      </c>
      <c r="B166" s="110" t="s">
        <v>540</v>
      </c>
      <c r="C166" s="111" t="s">
        <v>2335</v>
      </c>
      <c r="D166" s="112" t="s">
        <v>522</v>
      </c>
      <c r="E166" s="180">
        <v>38459</v>
      </c>
      <c r="F166" s="113" t="s">
        <v>2336</v>
      </c>
      <c r="G166" s="110" t="s">
        <v>2158</v>
      </c>
      <c r="H166" s="110" t="s">
        <v>1707</v>
      </c>
      <c r="I166" s="207">
        <v>12</v>
      </c>
      <c r="J166" s="43">
        <v>22</v>
      </c>
      <c r="K166" s="53" t="s">
        <v>1591</v>
      </c>
      <c r="L166" s="53"/>
      <c r="M166" s="201">
        <v>18618</v>
      </c>
      <c r="N166" s="201" t="s">
        <v>861</v>
      </c>
      <c r="O166" s="201" t="s">
        <v>1378</v>
      </c>
      <c r="P166" s="201" t="s">
        <v>878</v>
      </c>
      <c r="Q166" s="206">
        <v>31056</v>
      </c>
      <c r="S166" s="201" t="s">
        <v>2186</v>
      </c>
      <c r="T166" s="203">
        <v>20572</v>
      </c>
      <c r="U166" s="116"/>
    </row>
    <row r="167" spans="1:21" ht="18" customHeight="1" x14ac:dyDescent="0.2">
      <c r="A167" s="179">
        <v>50213</v>
      </c>
      <c r="B167" s="110" t="s">
        <v>481</v>
      </c>
      <c r="C167" s="111" t="s">
        <v>777</v>
      </c>
      <c r="D167" s="112" t="s">
        <v>800</v>
      </c>
      <c r="E167" s="180">
        <v>38195</v>
      </c>
      <c r="F167" s="113" t="s">
        <v>2338</v>
      </c>
      <c r="G167" s="110" t="s">
        <v>2158</v>
      </c>
      <c r="H167" s="110" t="s">
        <v>1707</v>
      </c>
      <c r="I167" s="109">
        <v>12</v>
      </c>
      <c r="J167" s="43">
        <v>22</v>
      </c>
      <c r="K167" s="53" t="s">
        <v>1591</v>
      </c>
      <c r="L167" s="53"/>
      <c r="M167" s="201">
        <v>8936</v>
      </c>
      <c r="N167" s="201" t="s">
        <v>470</v>
      </c>
      <c r="O167" s="201" t="s">
        <v>641</v>
      </c>
      <c r="P167" s="201" t="s">
        <v>568</v>
      </c>
      <c r="Q167" s="206">
        <v>35242</v>
      </c>
      <c r="R167" s="201" t="s">
        <v>1233</v>
      </c>
      <c r="S167" s="201" t="s">
        <v>2198</v>
      </c>
      <c r="T167" s="202"/>
      <c r="U167" s="116"/>
    </row>
    <row r="168" spans="1:21" ht="18" customHeight="1" x14ac:dyDescent="0.2">
      <c r="A168" s="221">
        <v>18635</v>
      </c>
      <c r="B168" s="222" t="s">
        <v>547</v>
      </c>
      <c r="C168" s="222" t="s">
        <v>532</v>
      </c>
      <c r="D168" s="222" t="s">
        <v>597</v>
      </c>
      <c r="E168" s="223">
        <v>29448</v>
      </c>
      <c r="F168" s="221" t="s">
        <v>1048</v>
      </c>
      <c r="G168" s="110" t="s">
        <v>2158</v>
      </c>
      <c r="H168" s="110" t="s">
        <v>1796</v>
      </c>
      <c r="I168" s="207">
        <v>18</v>
      </c>
      <c r="J168" s="207">
        <v>22</v>
      </c>
      <c r="K168" s="53" t="s">
        <v>1591</v>
      </c>
      <c r="L168" s="53"/>
      <c r="M168" s="224" t="s">
        <v>1642</v>
      </c>
      <c r="N168" s="224">
        <v>18635</v>
      </c>
      <c r="O168" s="224" t="s">
        <v>2295</v>
      </c>
      <c r="P168" s="224" t="s">
        <v>547</v>
      </c>
      <c r="Q168" s="224" t="s">
        <v>532</v>
      </c>
      <c r="R168" s="224" t="s">
        <v>597</v>
      </c>
      <c r="S168" s="205">
        <v>29448</v>
      </c>
      <c r="T168" t="s">
        <v>1048</v>
      </c>
      <c r="U168" s="116"/>
    </row>
    <row r="169" spans="1:21" ht="18" customHeight="1" x14ac:dyDescent="0.2">
      <c r="A169" s="221">
        <v>9189</v>
      </c>
      <c r="B169" s="222" t="s">
        <v>728</v>
      </c>
      <c r="C169" s="222" t="s">
        <v>476</v>
      </c>
      <c r="D169" s="222" t="s">
        <v>648</v>
      </c>
      <c r="E169" s="223">
        <v>33669</v>
      </c>
      <c r="F169" s="221" t="s">
        <v>1057</v>
      </c>
      <c r="G169" s="110" t="s">
        <v>2158</v>
      </c>
      <c r="H169" s="110" t="s">
        <v>1706</v>
      </c>
      <c r="I169" s="207">
        <v>18</v>
      </c>
      <c r="J169" s="207">
        <v>22</v>
      </c>
      <c r="K169" s="53" t="s">
        <v>1591</v>
      </c>
      <c r="L169" s="53"/>
      <c r="M169" s="224" t="s">
        <v>1642</v>
      </c>
      <c r="N169" s="224">
        <v>9189</v>
      </c>
      <c r="O169" s="224" t="s">
        <v>2295</v>
      </c>
      <c r="P169" s="224" t="s">
        <v>728</v>
      </c>
      <c r="Q169" s="224" t="s">
        <v>476</v>
      </c>
      <c r="R169" s="224" t="s">
        <v>648</v>
      </c>
      <c r="S169" s="205">
        <v>33669</v>
      </c>
      <c r="T169" t="s">
        <v>1057</v>
      </c>
      <c r="U169" s="116"/>
    </row>
    <row r="170" spans="1:21" ht="18" customHeight="1" x14ac:dyDescent="0.2">
      <c r="A170" s="179">
        <v>9191</v>
      </c>
      <c r="B170" s="110" t="s">
        <v>728</v>
      </c>
      <c r="C170" s="110" t="s">
        <v>536</v>
      </c>
      <c r="D170" s="110" t="s">
        <v>249</v>
      </c>
      <c r="E170" s="181">
        <v>22836</v>
      </c>
      <c r="F170" s="179" t="s">
        <v>1058</v>
      </c>
      <c r="G170" s="110" t="s">
        <v>2158</v>
      </c>
      <c r="H170" s="110" t="s">
        <v>1700</v>
      </c>
      <c r="I170" s="207">
        <v>18</v>
      </c>
      <c r="J170" s="207">
        <v>22</v>
      </c>
      <c r="K170" s="53" t="s">
        <v>1591</v>
      </c>
      <c r="L170" s="53"/>
      <c r="M170" s="224"/>
      <c r="N170" s="224"/>
      <c r="O170" s="224"/>
      <c r="P170" s="224"/>
      <c r="Q170" s="224"/>
      <c r="R170" s="224"/>
      <c r="S170" s="205"/>
      <c r="T170"/>
      <c r="U170" s="116"/>
    </row>
    <row r="171" spans="1:21" ht="18" customHeight="1" x14ac:dyDescent="0.2">
      <c r="A171" s="221">
        <v>7775</v>
      </c>
      <c r="B171" s="222" t="s">
        <v>574</v>
      </c>
      <c r="C171" s="222" t="s">
        <v>263</v>
      </c>
      <c r="D171" s="222" t="s">
        <v>472</v>
      </c>
      <c r="E171" s="223">
        <v>20463</v>
      </c>
      <c r="F171" s="221" t="s">
        <v>1066</v>
      </c>
      <c r="G171" s="110" t="s">
        <v>2158</v>
      </c>
      <c r="H171" s="110" t="s">
        <v>1700</v>
      </c>
      <c r="I171" s="207">
        <v>18</v>
      </c>
      <c r="J171" s="207">
        <v>22</v>
      </c>
      <c r="K171" s="53" t="s">
        <v>1591</v>
      </c>
      <c r="L171" s="53"/>
      <c r="M171" s="224" t="s">
        <v>1642</v>
      </c>
      <c r="N171" s="224">
        <v>7775</v>
      </c>
      <c r="O171" s="224" t="s">
        <v>2295</v>
      </c>
      <c r="P171" s="224" t="s">
        <v>574</v>
      </c>
      <c r="Q171" s="224" t="s">
        <v>263</v>
      </c>
      <c r="R171" s="224" t="s">
        <v>472</v>
      </c>
      <c r="S171" s="205">
        <v>20463</v>
      </c>
      <c r="T171" t="s">
        <v>1066</v>
      </c>
      <c r="U171" s="116"/>
    </row>
    <row r="172" spans="1:21" ht="18" customHeight="1" x14ac:dyDescent="0.2">
      <c r="A172" s="221">
        <v>2842</v>
      </c>
      <c r="B172" s="112" t="s">
        <v>23</v>
      </c>
      <c r="C172" s="222" t="s">
        <v>675</v>
      </c>
      <c r="D172" s="222" t="s">
        <v>96</v>
      </c>
      <c r="E172" s="223">
        <v>31666</v>
      </c>
      <c r="F172" s="221" t="s">
        <v>1100</v>
      </c>
      <c r="G172" s="110" t="s">
        <v>2158</v>
      </c>
      <c r="H172" s="110" t="s">
        <v>1796</v>
      </c>
      <c r="I172" s="207">
        <v>18</v>
      </c>
      <c r="J172" s="207">
        <v>22</v>
      </c>
      <c r="K172" s="53" t="s">
        <v>1591</v>
      </c>
      <c r="L172" s="53"/>
      <c r="M172" s="224" t="s">
        <v>1635</v>
      </c>
      <c r="N172" s="224">
        <v>2842</v>
      </c>
      <c r="O172" s="224" t="s">
        <v>2294</v>
      </c>
      <c r="P172" s="224" t="s">
        <v>532</v>
      </c>
      <c r="Q172" s="224" t="s">
        <v>675</v>
      </c>
      <c r="R172" s="224" t="s">
        <v>96</v>
      </c>
      <c r="S172" s="205">
        <v>31666</v>
      </c>
      <c r="T172" t="s">
        <v>1100</v>
      </c>
      <c r="U172" s="116"/>
    </row>
    <row r="173" spans="1:21" ht="18" customHeight="1" x14ac:dyDescent="0.2">
      <c r="A173" s="221">
        <v>10742</v>
      </c>
      <c r="B173" s="222" t="s">
        <v>748</v>
      </c>
      <c r="C173" s="222" t="s">
        <v>749</v>
      </c>
      <c r="D173" s="222" t="s">
        <v>492</v>
      </c>
      <c r="E173" s="223">
        <v>35427</v>
      </c>
      <c r="F173" s="221" t="s">
        <v>1116</v>
      </c>
      <c r="G173" s="110" t="s">
        <v>2158</v>
      </c>
      <c r="H173" s="110" t="s">
        <v>1706</v>
      </c>
      <c r="I173" s="207">
        <v>18</v>
      </c>
      <c r="J173" s="207">
        <v>22</v>
      </c>
      <c r="K173" s="53" t="s">
        <v>1591</v>
      </c>
      <c r="L173" s="53"/>
      <c r="M173" s="224" t="s">
        <v>1642</v>
      </c>
      <c r="N173" s="224">
        <v>10742</v>
      </c>
      <c r="O173" s="224" t="s">
        <v>2295</v>
      </c>
      <c r="P173" s="224" t="s">
        <v>748</v>
      </c>
      <c r="Q173" s="224" t="s">
        <v>749</v>
      </c>
      <c r="R173" s="224" t="s">
        <v>492</v>
      </c>
      <c r="S173" s="205">
        <v>35427</v>
      </c>
      <c r="T173" t="s">
        <v>1116</v>
      </c>
      <c r="U173" s="116"/>
    </row>
    <row r="174" spans="1:21" ht="18" customHeight="1" x14ac:dyDescent="0.2">
      <c r="A174" s="221">
        <v>10040</v>
      </c>
      <c r="B174" s="222" t="s">
        <v>748</v>
      </c>
      <c r="C174" s="222" t="s">
        <v>749</v>
      </c>
      <c r="D174" s="222" t="s">
        <v>264</v>
      </c>
      <c r="E174" s="223">
        <v>33953</v>
      </c>
      <c r="F174" s="221" t="s">
        <v>1115</v>
      </c>
      <c r="G174" s="110" t="s">
        <v>2158</v>
      </c>
      <c r="H174" s="110" t="s">
        <v>1706</v>
      </c>
      <c r="I174" s="207">
        <v>18</v>
      </c>
      <c r="J174" s="207">
        <v>22</v>
      </c>
      <c r="K174" s="53" t="s">
        <v>1591</v>
      </c>
      <c r="L174" s="53"/>
      <c r="M174" s="224" t="s">
        <v>1642</v>
      </c>
      <c r="N174" s="224">
        <v>10040</v>
      </c>
      <c r="O174" s="224" t="s">
        <v>2295</v>
      </c>
      <c r="P174" s="224" t="s">
        <v>748</v>
      </c>
      <c r="Q174" s="224" t="s">
        <v>749</v>
      </c>
      <c r="R174" s="224" t="s">
        <v>264</v>
      </c>
      <c r="S174" s="205">
        <v>33953</v>
      </c>
      <c r="T174" t="s">
        <v>1115</v>
      </c>
      <c r="U174" s="116"/>
    </row>
    <row r="175" spans="1:21" ht="18" customHeight="1" x14ac:dyDescent="0.2">
      <c r="A175" s="179">
        <v>10343</v>
      </c>
      <c r="B175" s="110" t="s">
        <v>748</v>
      </c>
      <c r="C175" s="110" t="s">
        <v>771</v>
      </c>
      <c r="D175" s="110" t="s">
        <v>522</v>
      </c>
      <c r="E175" s="181">
        <v>35447</v>
      </c>
      <c r="F175" s="179" t="s">
        <v>1114</v>
      </c>
      <c r="G175" s="110" t="s">
        <v>2158</v>
      </c>
      <c r="H175" s="110" t="s">
        <v>1710</v>
      </c>
      <c r="I175" s="207">
        <v>15</v>
      </c>
      <c r="J175" s="207">
        <v>22</v>
      </c>
      <c r="K175" s="53" t="s">
        <v>1591</v>
      </c>
      <c r="L175" s="53"/>
      <c r="M175" s="224"/>
      <c r="N175" s="224"/>
      <c r="O175" s="224"/>
      <c r="P175" s="224"/>
      <c r="Q175" s="224"/>
      <c r="R175" s="224"/>
      <c r="S175" s="205"/>
      <c r="T175"/>
      <c r="U175" s="116"/>
    </row>
    <row r="176" spans="1:21" ht="18" customHeight="1" x14ac:dyDescent="0.2">
      <c r="A176" s="221">
        <v>891</v>
      </c>
      <c r="B176" s="222" t="s">
        <v>2019</v>
      </c>
      <c r="C176" s="222" t="s">
        <v>701</v>
      </c>
      <c r="D176" s="222" t="s">
        <v>495</v>
      </c>
      <c r="E176" s="223">
        <v>23412</v>
      </c>
      <c r="F176" s="221" t="s">
        <v>1121</v>
      </c>
      <c r="G176" s="110" t="s">
        <v>2158</v>
      </c>
      <c r="H176" s="110" t="s">
        <v>1700</v>
      </c>
      <c r="I176" s="207">
        <v>18</v>
      </c>
      <c r="J176" s="207">
        <v>22</v>
      </c>
      <c r="K176" s="53" t="s">
        <v>1591</v>
      </c>
      <c r="L176" s="53"/>
      <c r="M176" s="224" t="s">
        <v>1642</v>
      </c>
      <c r="N176" s="224">
        <v>891</v>
      </c>
      <c r="O176" s="224" t="s">
        <v>2295</v>
      </c>
      <c r="P176" s="224" t="s">
        <v>665</v>
      </c>
      <c r="Q176" s="224" t="s">
        <v>701</v>
      </c>
      <c r="R176" s="224" t="s">
        <v>495</v>
      </c>
      <c r="S176" s="205">
        <v>23412</v>
      </c>
      <c r="T176" t="s">
        <v>1121</v>
      </c>
      <c r="U176" s="116"/>
    </row>
    <row r="177" spans="1:21" ht="18" customHeight="1" x14ac:dyDescent="0.2">
      <c r="A177" s="221">
        <v>354</v>
      </c>
      <c r="B177" s="110" t="s">
        <v>618</v>
      </c>
      <c r="C177" s="222" t="s">
        <v>2153</v>
      </c>
      <c r="D177" s="222" t="s">
        <v>1010</v>
      </c>
      <c r="E177" s="223">
        <v>20024</v>
      </c>
      <c r="F177" s="221" t="s">
        <v>2154</v>
      </c>
      <c r="G177" s="110" t="s">
        <v>2158</v>
      </c>
      <c r="H177" s="110" t="s">
        <v>1700</v>
      </c>
      <c r="I177" s="207">
        <v>18</v>
      </c>
      <c r="J177" s="207">
        <v>22</v>
      </c>
      <c r="K177" s="53" t="s">
        <v>1591</v>
      </c>
      <c r="L177" s="53"/>
      <c r="M177" s="224" t="s">
        <v>1642</v>
      </c>
      <c r="N177" s="224">
        <v>354</v>
      </c>
      <c r="O177" s="224" t="s">
        <v>2295</v>
      </c>
      <c r="P177" s="224" t="s">
        <v>478</v>
      </c>
      <c r="Q177" s="224" t="s">
        <v>2153</v>
      </c>
      <c r="R177" s="224" t="s">
        <v>1010</v>
      </c>
      <c r="S177" s="205">
        <v>20024</v>
      </c>
      <c r="T177" t="s">
        <v>2154</v>
      </c>
      <c r="U177" s="116"/>
    </row>
    <row r="178" spans="1:21" ht="18" customHeight="1" x14ac:dyDescent="0.2">
      <c r="A178" s="221">
        <v>252</v>
      </c>
      <c r="B178" s="222" t="s">
        <v>661</v>
      </c>
      <c r="C178" s="222" t="s">
        <v>587</v>
      </c>
      <c r="D178" s="222" t="s">
        <v>586</v>
      </c>
      <c r="E178" s="223">
        <v>18995</v>
      </c>
      <c r="F178" s="221" t="s">
        <v>1163</v>
      </c>
      <c r="G178" s="110" t="s">
        <v>2158</v>
      </c>
      <c r="H178" s="110" t="s">
        <v>1700</v>
      </c>
      <c r="I178" s="207">
        <v>18</v>
      </c>
      <c r="J178" s="207">
        <v>22</v>
      </c>
      <c r="K178" s="53" t="s">
        <v>1591</v>
      </c>
      <c r="L178" s="53"/>
      <c r="M178" s="224" t="s">
        <v>1642</v>
      </c>
      <c r="N178" s="224">
        <v>252</v>
      </c>
      <c r="O178" s="224" t="s">
        <v>2295</v>
      </c>
      <c r="P178" s="224" t="s">
        <v>485</v>
      </c>
      <c r="Q178" s="224" t="s">
        <v>587</v>
      </c>
      <c r="R178" s="224" t="s">
        <v>586</v>
      </c>
      <c r="S178" s="205">
        <v>18995</v>
      </c>
      <c r="T178" t="s">
        <v>1163</v>
      </c>
      <c r="U178" s="116"/>
    </row>
    <row r="179" spans="1:21" ht="18" customHeight="1" x14ac:dyDescent="0.2">
      <c r="A179" s="221">
        <v>1059</v>
      </c>
      <c r="B179" s="222" t="s">
        <v>777</v>
      </c>
      <c r="C179" s="222" t="s">
        <v>485</v>
      </c>
      <c r="D179" s="222" t="s">
        <v>1022</v>
      </c>
      <c r="E179" s="223">
        <v>24554</v>
      </c>
      <c r="F179" s="221" t="s">
        <v>1186</v>
      </c>
      <c r="G179" s="110" t="s">
        <v>2158</v>
      </c>
      <c r="H179" s="110" t="s">
        <v>1700</v>
      </c>
      <c r="I179" s="207">
        <v>18</v>
      </c>
      <c r="J179" s="207">
        <v>22</v>
      </c>
      <c r="K179" s="53">
        <v>22</v>
      </c>
      <c r="L179" s="53"/>
      <c r="M179" s="224" t="s">
        <v>1642</v>
      </c>
      <c r="N179" s="224">
        <v>1059</v>
      </c>
      <c r="O179" s="224" t="s">
        <v>2295</v>
      </c>
      <c r="P179" s="224" t="s">
        <v>516</v>
      </c>
      <c r="Q179" s="224" t="s">
        <v>485</v>
      </c>
      <c r="R179" s="224" t="s">
        <v>1022</v>
      </c>
      <c r="S179" s="205">
        <v>24554</v>
      </c>
      <c r="T179" t="s">
        <v>1186</v>
      </c>
      <c r="U179" s="116"/>
    </row>
    <row r="180" spans="1:21" ht="18" customHeight="1" x14ac:dyDescent="0.2">
      <c r="A180" s="221">
        <v>6469</v>
      </c>
      <c r="B180" s="222" t="s">
        <v>777</v>
      </c>
      <c r="C180" s="222" t="s">
        <v>506</v>
      </c>
      <c r="D180" s="222" t="s">
        <v>2267</v>
      </c>
      <c r="E180" s="223">
        <v>23854</v>
      </c>
      <c r="F180" s="221" t="s">
        <v>1182</v>
      </c>
      <c r="G180" s="110" t="s">
        <v>2158</v>
      </c>
      <c r="H180" s="110" t="s">
        <v>1700</v>
      </c>
      <c r="I180" s="207">
        <v>18</v>
      </c>
      <c r="J180" s="207">
        <v>22</v>
      </c>
      <c r="K180" s="53" t="s">
        <v>1591</v>
      </c>
      <c r="L180" s="53"/>
      <c r="M180" s="224" t="s">
        <v>1642</v>
      </c>
      <c r="N180" s="224">
        <v>6469</v>
      </c>
      <c r="O180" s="224" t="s">
        <v>2295</v>
      </c>
      <c r="P180" s="224" t="s">
        <v>516</v>
      </c>
      <c r="Q180" s="224" t="s">
        <v>506</v>
      </c>
      <c r="R180" s="224" t="s">
        <v>346</v>
      </c>
      <c r="S180" s="205">
        <v>23854</v>
      </c>
      <c r="T180" t="s">
        <v>1182</v>
      </c>
      <c r="U180" s="116"/>
    </row>
    <row r="181" spans="1:21" ht="18" customHeight="1" x14ac:dyDescent="0.2">
      <c r="A181" s="179">
        <v>50086</v>
      </c>
      <c r="B181" s="110" t="s">
        <v>2332</v>
      </c>
      <c r="C181" s="111" t="s">
        <v>719</v>
      </c>
      <c r="D181" s="112" t="s">
        <v>1477</v>
      </c>
      <c r="E181" s="180">
        <v>38116</v>
      </c>
      <c r="F181" s="113" t="s">
        <v>2159</v>
      </c>
      <c r="G181" s="110" t="s">
        <v>2158</v>
      </c>
      <c r="H181" s="110" t="s">
        <v>1707</v>
      </c>
      <c r="I181" s="207">
        <v>12</v>
      </c>
      <c r="J181" s="43">
        <v>22</v>
      </c>
      <c r="K181" s="53" t="s">
        <v>1591</v>
      </c>
      <c r="L181" s="53"/>
      <c r="M181" s="201">
        <v>75</v>
      </c>
      <c r="N181" s="201" t="s">
        <v>523</v>
      </c>
      <c r="O181" s="201" t="s">
        <v>524</v>
      </c>
      <c r="P181" s="201" t="s">
        <v>490</v>
      </c>
      <c r="Q181" s="206">
        <v>15815</v>
      </c>
      <c r="R181" s="201" t="s">
        <v>1220</v>
      </c>
      <c r="S181" s="201" t="s">
        <v>2146</v>
      </c>
      <c r="T181" s="203">
        <v>19805</v>
      </c>
      <c r="U181" s="116"/>
    </row>
    <row r="182" spans="1:21" ht="18" customHeight="1" x14ac:dyDescent="0.2">
      <c r="A182" s="221">
        <v>7778</v>
      </c>
      <c r="B182" s="222" t="s">
        <v>533</v>
      </c>
      <c r="C182" s="222" t="s">
        <v>550</v>
      </c>
      <c r="D182" s="222" t="s">
        <v>513</v>
      </c>
      <c r="E182" s="223">
        <v>22172</v>
      </c>
      <c r="F182" s="221" t="s">
        <v>1234</v>
      </c>
      <c r="G182" s="110" t="s">
        <v>2158</v>
      </c>
      <c r="H182" s="110" t="s">
        <v>1796</v>
      </c>
      <c r="I182" s="207">
        <v>18</v>
      </c>
      <c r="J182" s="207">
        <v>22</v>
      </c>
      <c r="K182" s="53" t="s">
        <v>1591</v>
      </c>
      <c r="L182" s="53"/>
      <c r="M182" s="224" t="s">
        <v>1642</v>
      </c>
      <c r="N182" s="224">
        <v>7778</v>
      </c>
      <c r="O182" s="224" t="s">
        <v>2295</v>
      </c>
      <c r="P182" s="224" t="s">
        <v>470</v>
      </c>
      <c r="Q182" s="224" t="s">
        <v>550</v>
      </c>
      <c r="R182" s="224" t="s">
        <v>513</v>
      </c>
      <c r="S182" s="205">
        <v>22172</v>
      </c>
      <c r="T182" t="s">
        <v>1234</v>
      </c>
      <c r="U182" s="116"/>
    </row>
    <row r="183" spans="1:21" ht="18" customHeight="1" x14ac:dyDescent="0.2">
      <c r="A183" s="221">
        <v>11209</v>
      </c>
      <c r="B183" s="222" t="s">
        <v>533</v>
      </c>
      <c r="C183" s="222" t="s">
        <v>518</v>
      </c>
      <c r="D183" s="222" t="s">
        <v>73</v>
      </c>
      <c r="E183" s="223">
        <v>36903</v>
      </c>
      <c r="F183" s="221" t="s">
        <v>1241</v>
      </c>
      <c r="G183" s="110" t="s">
        <v>2158</v>
      </c>
      <c r="H183" s="110" t="s">
        <v>1709</v>
      </c>
      <c r="I183" s="207">
        <v>15</v>
      </c>
      <c r="J183" s="207">
        <v>22</v>
      </c>
      <c r="K183" s="53" t="s">
        <v>1591</v>
      </c>
      <c r="L183" s="53"/>
      <c r="M183" s="224" t="s">
        <v>1642</v>
      </c>
      <c r="N183" s="224">
        <v>11209</v>
      </c>
      <c r="O183" s="224" t="s">
        <v>2295</v>
      </c>
      <c r="P183" s="224" t="s">
        <v>533</v>
      </c>
      <c r="Q183" s="224" t="s">
        <v>518</v>
      </c>
      <c r="R183" s="224" t="s">
        <v>73</v>
      </c>
      <c r="S183" s="205">
        <v>36903</v>
      </c>
      <c r="T183" t="s">
        <v>1241</v>
      </c>
      <c r="U183" s="116"/>
    </row>
    <row r="184" spans="1:21" ht="18" customHeight="1" x14ac:dyDescent="0.2">
      <c r="A184" s="179">
        <v>11201</v>
      </c>
      <c r="B184" s="110" t="s">
        <v>533</v>
      </c>
      <c r="C184" s="110" t="s">
        <v>533</v>
      </c>
      <c r="D184" s="110" t="s">
        <v>490</v>
      </c>
      <c r="E184" s="181">
        <v>24243</v>
      </c>
      <c r="F184" s="179" t="s">
        <v>1241</v>
      </c>
      <c r="G184" s="110" t="s">
        <v>2158</v>
      </c>
      <c r="H184" s="110" t="s">
        <v>1706</v>
      </c>
      <c r="I184" s="207">
        <v>18</v>
      </c>
      <c r="J184" s="207">
        <v>22</v>
      </c>
      <c r="K184" s="53" t="s">
        <v>1591</v>
      </c>
      <c r="L184" s="53"/>
      <c r="M184" s="224"/>
      <c r="N184" s="224"/>
      <c r="O184" s="224"/>
      <c r="P184" s="224"/>
      <c r="Q184" s="224"/>
      <c r="R184" s="224"/>
      <c r="S184" s="205"/>
      <c r="T184"/>
      <c r="U184" s="116"/>
    </row>
    <row r="185" spans="1:21" ht="18" customHeight="1" x14ac:dyDescent="0.2">
      <c r="A185" s="221">
        <v>11201</v>
      </c>
      <c r="B185" s="222" t="s">
        <v>533</v>
      </c>
      <c r="C185" s="222" t="s">
        <v>533</v>
      </c>
      <c r="D185" s="222" t="s">
        <v>490</v>
      </c>
      <c r="E185" s="223">
        <v>24243</v>
      </c>
      <c r="F185" s="221" t="s">
        <v>1241</v>
      </c>
      <c r="G185" s="110" t="s">
        <v>2158</v>
      </c>
      <c r="H185" s="110" t="s">
        <v>1700</v>
      </c>
      <c r="I185" s="207">
        <v>18</v>
      </c>
      <c r="J185" s="207">
        <v>22</v>
      </c>
      <c r="K185" s="53" t="s">
        <v>1591</v>
      </c>
      <c r="L185" s="53"/>
      <c r="M185" s="224" t="s">
        <v>1642</v>
      </c>
      <c r="N185" s="224">
        <v>11201</v>
      </c>
      <c r="O185" s="224" t="s">
        <v>2295</v>
      </c>
      <c r="P185" s="224" t="s">
        <v>533</v>
      </c>
      <c r="Q185" s="224" t="s">
        <v>533</v>
      </c>
      <c r="R185" s="224" t="s">
        <v>490</v>
      </c>
      <c r="S185" s="205">
        <v>24243</v>
      </c>
      <c r="T185" t="s">
        <v>1241</v>
      </c>
      <c r="U185" s="116"/>
    </row>
    <row r="186" spans="1:21" ht="18" customHeight="1" x14ac:dyDescent="0.2">
      <c r="A186" s="221">
        <v>6670</v>
      </c>
      <c r="B186" s="222" t="s">
        <v>714</v>
      </c>
      <c r="C186" s="222" t="s">
        <v>945</v>
      </c>
      <c r="D186" s="222" t="s">
        <v>236</v>
      </c>
      <c r="E186" s="223">
        <v>19011</v>
      </c>
      <c r="F186" s="221" t="s">
        <v>1238</v>
      </c>
      <c r="G186" s="110" t="s">
        <v>2158</v>
      </c>
      <c r="H186" s="110" t="s">
        <v>1708</v>
      </c>
      <c r="I186" s="207">
        <v>12</v>
      </c>
      <c r="J186" s="207">
        <v>22</v>
      </c>
      <c r="K186" s="53" t="s">
        <v>1591</v>
      </c>
      <c r="L186" s="53"/>
      <c r="M186" s="224" t="s">
        <v>1642</v>
      </c>
      <c r="N186" s="224">
        <v>6670</v>
      </c>
      <c r="O186" s="224" t="s">
        <v>2295</v>
      </c>
      <c r="P186" s="224" t="s">
        <v>714</v>
      </c>
      <c r="Q186" s="224" t="s">
        <v>945</v>
      </c>
      <c r="R186" s="224" t="s">
        <v>236</v>
      </c>
      <c r="S186" s="205">
        <v>19011</v>
      </c>
      <c r="T186" t="s">
        <v>1238</v>
      </c>
      <c r="U186" s="116"/>
    </row>
    <row r="187" spans="1:21" ht="18" customHeight="1" x14ac:dyDescent="0.2">
      <c r="A187" s="179">
        <v>16152</v>
      </c>
      <c r="B187" s="110" t="s">
        <v>463</v>
      </c>
      <c r="C187" s="110" t="s">
        <v>1500</v>
      </c>
      <c r="D187" s="110" t="s">
        <v>73</v>
      </c>
      <c r="E187" s="181">
        <v>37137</v>
      </c>
      <c r="F187" s="179" t="s">
        <v>1246</v>
      </c>
      <c r="G187" s="110" t="s">
        <v>2158</v>
      </c>
      <c r="H187" s="110" t="s">
        <v>1796</v>
      </c>
      <c r="I187" s="207">
        <v>18</v>
      </c>
      <c r="J187" s="207">
        <v>22</v>
      </c>
      <c r="K187" s="53" t="s">
        <v>1591</v>
      </c>
      <c r="L187" s="53"/>
      <c r="M187" s="224"/>
      <c r="N187" s="224"/>
      <c r="O187" s="224"/>
      <c r="P187" s="224"/>
      <c r="Q187" s="224"/>
      <c r="R187" s="224"/>
      <c r="S187" s="205"/>
      <c r="T187"/>
      <c r="U187" s="116"/>
    </row>
    <row r="188" spans="1:21" ht="18" customHeight="1" x14ac:dyDescent="0.2">
      <c r="A188" s="221">
        <v>20879</v>
      </c>
      <c r="B188" s="222" t="s">
        <v>577</v>
      </c>
      <c r="C188" s="222" t="s">
        <v>2155</v>
      </c>
      <c r="D188" s="222" t="s">
        <v>508</v>
      </c>
      <c r="E188" s="223">
        <v>26074</v>
      </c>
      <c r="F188" s="221" t="s">
        <v>2156</v>
      </c>
      <c r="G188" s="110" t="s">
        <v>2158</v>
      </c>
      <c r="H188" s="110" t="s">
        <v>1700</v>
      </c>
      <c r="I188" s="207">
        <v>18</v>
      </c>
      <c r="J188" s="207">
        <v>22</v>
      </c>
      <c r="K188" s="53" t="s">
        <v>1591</v>
      </c>
      <c r="L188" s="53"/>
      <c r="M188" s="224" t="s">
        <v>1642</v>
      </c>
      <c r="N188" s="224">
        <v>20879</v>
      </c>
      <c r="O188" s="224" t="s">
        <v>2295</v>
      </c>
      <c r="P188" s="224" t="s">
        <v>577</v>
      </c>
      <c r="Q188" s="224" t="s">
        <v>2155</v>
      </c>
      <c r="R188" s="224" t="s">
        <v>508</v>
      </c>
      <c r="S188" s="205">
        <v>26074</v>
      </c>
      <c r="T188" t="s">
        <v>2156</v>
      </c>
      <c r="U188" s="116"/>
    </row>
    <row r="189" spans="1:21" ht="18" customHeight="1" x14ac:dyDescent="0.2">
      <c r="A189" s="221">
        <v>10032</v>
      </c>
      <c r="B189" s="222" t="s">
        <v>544</v>
      </c>
      <c r="C189" s="222" t="s">
        <v>420</v>
      </c>
      <c r="D189" s="222" t="s">
        <v>625</v>
      </c>
      <c r="E189" s="223">
        <v>21812</v>
      </c>
      <c r="F189" s="221" t="s">
        <v>1267</v>
      </c>
      <c r="G189" s="110" t="s">
        <v>2158</v>
      </c>
      <c r="H189" s="110" t="s">
        <v>1700</v>
      </c>
      <c r="I189" s="207">
        <v>18</v>
      </c>
      <c r="J189" s="207">
        <v>22</v>
      </c>
      <c r="K189" s="53" t="s">
        <v>1591</v>
      </c>
      <c r="L189" s="53"/>
      <c r="M189" s="224" t="s">
        <v>1642</v>
      </c>
      <c r="N189" s="224">
        <v>10032</v>
      </c>
      <c r="O189" s="224" t="s">
        <v>2303</v>
      </c>
      <c r="P189" s="224" t="s">
        <v>544</v>
      </c>
      <c r="Q189" s="224" t="s">
        <v>420</v>
      </c>
      <c r="R189" s="224" t="s">
        <v>625</v>
      </c>
      <c r="S189" s="205">
        <v>21812</v>
      </c>
      <c r="T189" t="s">
        <v>1267</v>
      </c>
      <c r="U189" s="116"/>
    </row>
    <row r="190" spans="1:21" ht="18" customHeight="1" x14ac:dyDescent="0.2">
      <c r="A190" s="221">
        <v>497</v>
      </c>
      <c r="B190" s="222" t="s">
        <v>649</v>
      </c>
      <c r="C190" s="222" t="s">
        <v>545</v>
      </c>
      <c r="D190" s="222" t="s">
        <v>1670</v>
      </c>
      <c r="E190" s="223">
        <v>21045</v>
      </c>
      <c r="F190" s="221" t="s">
        <v>265</v>
      </c>
      <c r="G190" s="110" t="s">
        <v>2158</v>
      </c>
      <c r="H190" s="110" t="s">
        <v>1700</v>
      </c>
      <c r="I190" s="207">
        <v>18</v>
      </c>
      <c r="J190" s="207">
        <v>22</v>
      </c>
      <c r="K190" s="53" t="s">
        <v>1591</v>
      </c>
      <c r="L190" s="53"/>
      <c r="M190" s="224" t="s">
        <v>1642</v>
      </c>
      <c r="N190" s="224">
        <v>497</v>
      </c>
      <c r="O190" s="224" t="s">
        <v>2303</v>
      </c>
      <c r="P190" s="224" t="s">
        <v>649</v>
      </c>
      <c r="Q190" s="224" t="s">
        <v>545</v>
      </c>
      <c r="R190" s="224" t="s">
        <v>1786</v>
      </c>
      <c r="S190" s="205">
        <v>21045</v>
      </c>
      <c r="T190" t="s">
        <v>265</v>
      </c>
      <c r="U190" s="116"/>
    </row>
    <row r="191" spans="1:21" ht="18" customHeight="1" x14ac:dyDescent="0.2">
      <c r="A191" s="179">
        <v>50226</v>
      </c>
      <c r="B191" s="110" t="s">
        <v>680</v>
      </c>
      <c r="C191" s="111" t="s">
        <v>591</v>
      </c>
      <c r="D191" s="112" t="s">
        <v>29</v>
      </c>
      <c r="E191" s="180">
        <v>38956</v>
      </c>
      <c r="F191" s="113">
        <v>48117795</v>
      </c>
      <c r="G191" s="110" t="s">
        <v>2158</v>
      </c>
      <c r="H191" s="110" t="s">
        <v>1707</v>
      </c>
      <c r="I191" s="109">
        <v>12</v>
      </c>
      <c r="J191" s="43">
        <v>31</v>
      </c>
      <c r="K191" s="53" t="s">
        <v>1591</v>
      </c>
      <c r="L191" s="53"/>
      <c r="T191" s="202"/>
      <c r="U191" s="116"/>
    </row>
    <row r="192" spans="1:21" ht="18" customHeight="1" x14ac:dyDescent="0.2">
      <c r="A192" s="179">
        <v>50212</v>
      </c>
      <c r="B192" s="110" t="s">
        <v>945</v>
      </c>
      <c r="C192" s="111" t="s">
        <v>2337</v>
      </c>
      <c r="D192" s="112" t="s">
        <v>733</v>
      </c>
      <c r="E192" s="180">
        <v>38835</v>
      </c>
      <c r="F192" s="113"/>
      <c r="G192" s="110" t="s">
        <v>2158</v>
      </c>
      <c r="H192" s="110" t="s">
        <v>1707</v>
      </c>
      <c r="I192" s="109">
        <v>12</v>
      </c>
      <c r="J192" s="43">
        <v>22</v>
      </c>
      <c r="K192" s="53" t="s">
        <v>1591</v>
      </c>
      <c r="L192" s="53"/>
      <c r="M192" s="201">
        <v>7830</v>
      </c>
      <c r="N192" s="201" t="s">
        <v>535</v>
      </c>
      <c r="O192" s="201" t="s">
        <v>686</v>
      </c>
      <c r="P192" s="201" t="s">
        <v>989</v>
      </c>
      <c r="Q192" s="206">
        <v>35416</v>
      </c>
      <c r="R192" s="201" t="s">
        <v>1422</v>
      </c>
      <c r="S192" s="201" t="s">
        <v>2186</v>
      </c>
      <c r="T192" s="203">
        <v>10028</v>
      </c>
      <c r="U192" s="116"/>
    </row>
    <row r="193" spans="1:21" ht="18" customHeight="1" x14ac:dyDescent="0.2">
      <c r="A193" s="179">
        <v>50211</v>
      </c>
      <c r="B193" s="110" t="s">
        <v>945</v>
      </c>
      <c r="C193" s="111" t="s">
        <v>2337</v>
      </c>
      <c r="D193" s="112" t="s">
        <v>648</v>
      </c>
      <c r="E193" s="180">
        <v>37992</v>
      </c>
      <c r="F193" s="113"/>
      <c r="G193" s="110" t="s">
        <v>2158</v>
      </c>
      <c r="H193" s="110" t="s">
        <v>1707</v>
      </c>
      <c r="I193" s="109">
        <v>12</v>
      </c>
      <c r="J193" s="43">
        <v>22</v>
      </c>
      <c r="K193" s="53" t="s">
        <v>1591</v>
      </c>
      <c r="L193" s="53"/>
      <c r="M193" s="201">
        <v>6162</v>
      </c>
      <c r="N193" s="201" t="s">
        <v>706</v>
      </c>
      <c r="O193" s="201" t="s">
        <v>485</v>
      </c>
      <c r="P193" s="201" t="s">
        <v>634</v>
      </c>
      <c r="Q193" s="206">
        <v>34433</v>
      </c>
      <c r="R193" s="201" t="s">
        <v>1397</v>
      </c>
      <c r="S193" s="201" t="s">
        <v>2186</v>
      </c>
      <c r="T193" s="202"/>
      <c r="U193" s="116"/>
    </row>
    <row r="194" spans="1:21" ht="18" customHeight="1" x14ac:dyDescent="0.2">
      <c r="A194" s="221">
        <v>17317</v>
      </c>
      <c r="B194" s="222" t="s">
        <v>97</v>
      </c>
      <c r="C194" s="222" t="s">
        <v>485</v>
      </c>
      <c r="D194" s="222" t="s">
        <v>1010</v>
      </c>
      <c r="E194" s="223">
        <v>27055</v>
      </c>
      <c r="F194" s="221" t="s">
        <v>1346</v>
      </c>
      <c r="G194" s="110" t="s">
        <v>2158</v>
      </c>
      <c r="H194" s="110" t="s">
        <v>1708</v>
      </c>
      <c r="I194" s="207">
        <v>12</v>
      </c>
      <c r="J194" s="207">
        <v>22</v>
      </c>
      <c r="K194" s="53" t="s">
        <v>1591</v>
      </c>
      <c r="L194" s="53"/>
      <c r="M194" s="224" t="s">
        <v>1642</v>
      </c>
      <c r="N194" s="224">
        <v>17317</v>
      </c>
      <c r="O194" s="224" t="s">
        <v>2295</v>
      </c>
      <c r="P194" s="224" t="s">
        <v>97</v>
      </c>
      <c r="Q194" s="224" t="s">
        <v>485</v>
      </c>
      <c r="R194" s="224" t="s">
        <v>1010</v>
      </c>
      <c r="S194" s="205">
        <v>27055</v>
      </c>
      <c r="T194" t="s">
        <v>1346</v>
      </c>
      <c r="U194" s="116"/>
    </row>
    <row r="195" spans="1:21" ht="18" customHeight="1" x14ac:dyDescent="0.2">
      <c r="A195" s="179">
        <v>50300</v>
      </c>
      <c r="B195" s="110" t="s">
        <v>97</v>
      </c>
      <c r="C195" s="111" t="s">
        <v>781</v>
      </c>
      <c r="D195" s="112" t="s">
        <v>2331</v>
      </c>
      <c r="E195" s="180">
        <v>38652</v>
      </c>
      <c r="F195" s="113" t="s">
        <v>1346</v>
      </c>
      <c r="G195" s="110" t="s">
        <v>2158</v>
      </c>
      <c r="H195" s="110" t="s">
        <v>1707</v>
      </c>
      <c r="I195" s="207">
        <v>12</v>
      </c>
      <c r="J195" s="43">
        <v>22</v>
      </c>
      <c r="K195" s="53" t="s">
        <v>1591</v>
      </c>
      <c r="L195" s="53"/>
      <c r="T195" s="203">
        <v>19693</v>
      </c>
      <c r="U195" s="116"/>
    </row>
    <row r="196" spans="1:21" ht="18" customHeight="1" x14ac:dyDescent="0.2">
      <c r="A196" s="179">
        <v>19709</v>
      </c>
      <c r="B196" s="110" t="s">
        <v>608</v>
      </c>
      <c r="C196" s="110" t="s">
        <v>562</v>
      </c>
      <c r="D196" s="110" t="s">
        <v>924</v>
      </c>
      <c r="E196" s="181">
        <v>19806</v>
      </c>
      <c r="F196" s="179" t="s">
        <v>229</v>
      </c>
      <c r="G196" s="110" t="s">
        <v>2158</v>
      </c>
      <c r="H196" s="110" t="s">
        <v>1710</v>
      </c>
      <c r="I196" s="207">
        <v>15</v>
      </c>
      <c r="J196" s="207">
        <v>22</v>
      </c>
      <c r="K196" s="53" t="s">
        <v>1591</v>
      </c>
      <c r="L196" s="53"/>
      <c r="M196" s="224"/>
      <c r="N196" s="224"/>
      <c r="O196" s="224"/>
      <c r="P196" s="224"/>
      <c r="Q196" s="224"/>
      <c r="R196" s="224"/>
      <c r="S196" s="205"/>
      <c r="T196"/>
      <c r="U196" s="116"/>
    </row>
    <row r="197" spans="1:21" ht="18" customHeight="1" x14ac:dyDescent="0.2">
      <c r="A197" s="221">
        <v>6679</v>
      </c>
      <c r="B197" s="222" t="s">
        <v>562</v>
      </c>
      <c r="C197" s="222" t="s">
        <v>703</v>
      </c>
      <c r="D197" s="222" t="s">
        <v>266</v>
      </c>
      <c r="E197" s="223">
        <v>23581</v>
      </c>
      <c r="F197" s="221" t="s">
        <v>1348</v>
      </c>
      <c r="G197" s="110" t="s">
        <v>2158</v>
      </c>
      <c r="H197" s="110" t="s">
        <v>1700</v>
      </c>
      <c r="I197" s="207">
        <v>18</v>
      </c>
      <c r="J197" s="207">
        <v>22</v>
      </c>
      <c r="K197" s="53" t="s">
        <v>1591</v>
      </c>
      <c r="L197" s="53"/>
      <c r="M197" s="224" t="s">
        <v>1642</v>
      </c>
      <c r="N197" s="224">
        <v>6679</v>
      </c>
      <c r="O197" s="224" t="s">
        <v>2295</v>
      </c>
      <c r="P197" s="224" t="s">
        <v>562</v>
      </c>
      <c r="Q197" s="224" t="s">
        <v>703</v>
      </c>
      <c r="R197" s="224" t="s">
        <v>266</v>
      </c>
      <c r="S197" s="205">
        <v>23581</v>
      </c>
      <c r="T197" t="s">
        <v>1348</v>
      </c>
      <c r="U197" s="116"/>
    </row>
    <row r="198" spans="1:21" ht="18" customHeight="1" x14ac:dyDescent="0.2">
      <c r="A198" s="221">
        <v>20878</v>
      </c>
      <c r="B198" s="222" t="s">
        <v>506</v>
      </c>
      <c r="C198" s="222" t="s">
        <v>631</v>
      </c>
      <c r="D198" s="222" t="s">
        <v>484</v>
      </c>
      <c r="E198" s="223">
        <v>25840</v>
      </c>
      <c r="F198" s="221" t="s">
        <v>2159</v>
      </c>
      <c r="G198" s="110" t="s">
        <v>2158</v>
      </c>
      <c r="H198" s="110" t="s">
        <v>1700</v>
      </c>
      <c r="I198" s="207">
        <v>18</v>
      </c>
      <c r="J198" s="207">
        <v>22</v>
      </c>
      <c r="K198" s="53" t="s">
        <v>1591</v>
      </c>
      <c r="L198" s="53"/>
      <c r="M198" s="224" t="s">
        <v>1642</v>
      </c>
      <c r="N198" s="224">
        <v>20878</v>
      </c>
      <c r="O198" s="224" t="s">
        <v>2295</v>
      </c>
      <c r="P198" s="224" t="s">
        <v>506</v>
      </c>
      <c r="Q198" s="224" t="s">
        <v>631</v>
      </c>
      <c r="R198" s="224" t="s">
        <v>484</v>
      </c>
      <c r="S198" s="205">
        <v>25840</v>
      </c>
      <c r="T198" t="s">
        <v>2159</v>
      </c>
      <c r="U198" s="116"/>
    </row>
    <row r="199" spans="1:21" ht="18" customHeight="1" x14ac:dyDescent="0.2">
      <c r="A199" s="221">
        <v>17768</v>
      </c>
      <c r="B199" s="222" t="s">
        <v>43</v>
      </c>
      <c r="C199" s="222" t="s">
        <v>1501</v>
      </c>
      <c r="D199" s="222" t="s">
        <v>526</v>
      </c>
      <c r="E199" s="223">
        <v>30215</v>
      </c>
      <c r="F199" s="221" t="s">
        <v>1404</v>
      </c>
      <c r="G199" s="110" t="s">
        <v>2158</v>
      </c>
      <c r="H199" s="110" t="s">
        <v>1796</v>
      </c>
      <c r="I199" s="207">
        <v>18</v>
      </c>
      <c r="J199" s="207">
        <v>22</v>
      </c>
      <c r="K199" s="53" t="s">
        <v>1591</v>
      </c>
      <c r="L199" s="53"/>
      <c r="M199" s="224" t="s">
        <v>1642</v>
      </c>
      <c r="N199" s="224">
        <v>17768</v>
      </c>
      <c r="O199" s="224" t="s">
        <v>2295</v>
      </c>
      <c r="P199" s="224" t="s">
        <v>43</v>
      </c>
      <c r="Q199" s="224" t="s">
        <v>1501</v>
      </c>
      <c r="R199" s="224" t="s">
        <v>526</v>
      </c>
      <c r="S199" s="205">
        <v>30215</v>
      </c>
      <c r="T199" t="s">
        <v>1404</v>
      </c>
      <c r="U199" s="116"/>
    </row>
    <row r="200" spans="1:21" ht="18" customHeight="1" x14ac:dyDescent="0.2">
      <c r="A200" s="179">
        <v>50214</v>
      </c>
      <c r="B200" s="110" t="s">
        <v>484</v>
      </c>
      <c r="C200" s="111" t="s">
        <v>2339</v>
      </c>
      <c r="D200" s="112" t="s">
        <v>490</v>
      </c>
      <c r="E200" s="180">
        <v>36192</v>
      </c>
      <c r="F200" s="113" t="s">
        <v>2340</v>
      </c>
      <c r="G200" s="110" t="s">
        <v>2158</v>
      </c>
      <c r="H200" s="110" t="s">
        <v>1710</v>
      </c>
      <c r="I200" s="109">
        <v>15</v>
      </c>
      <c r="J200" s="43">
        <v>22</v>
      </c>
      <c r="K200" s="53" t="s">
        <v>1591</v>
      </c>
      <c r="L200" s="53"/>
      <c r="T200" s="202"/>
      <c r="U200" s="116"/>
    </row>
    <row r="201" spans="1:21" ht="18" customHeight="1" x14ac:dyDescent="0.2">
      <c r="A201" s="221">
        <v>16131</v>
      </c>
      <c r="B201" s="222" t="s">
        <v>11</v>
      </c>
      <c r="C201" s="222" t="s">
        <v>23</v>
      </c>
      <c r="D201" s="222" t="s">
        <v>490</v>
      </c>
      <c r="E201" s="223">
        <v>35476</v>
      </c>
      <c r="F201" s="221" t="s">
        <v>1407</v>
      </c>
      <c r="G201" s="110" t="s">
        <v>2158</v>
      </c>
      <c r="H201" s="110" t="s">
        <v>1710</v>
      </c>
      <c r="I201" s="207">
        <v>15</v>
      </c>
      <c r="J201" s="207">
        <v>22</v>
      </c>
      <c r="K201" s="53" t="s">
        <v>1591</v>
      </c>
      <c r="L201" s="53"/>
      <c r="M201" s="224" t="s">
        <v>1642</v>
      </c>
      <c r="N201" s="224">
        <v>16131</v>
      </c>
      <c r="O201" s="224" t="s">
        <v>2295</v>
      </c>
      <c r="P201" s="224" t="s">
        <v>11</v>
      </c>
      <c r="Q201" s="224" t="s">
        <v>23</v>
      </c>
      <c r="R201" s="224" t="s">
        <v>490</v>
      </c>
      <c r="S201" s="205">
        <v>35476</v>
      </c>
      <c r="T201" t="s">
        <v>1407</v>
      </c>
      <c r="U201" s="116"/>
    </row>
    <row r="202" spans="1:21" ht="18" customHeight="1" x14ac:dyDescent="0.2">
      <c r="A202" s="179">
        <v>50215</v>
      </c>
      <c r="B202" s="110" t="s">
        <v>2341</v>
      </c>
      <c r="C202" s="111" t="s">
        <v>777</v>
      </c>
      <c r="D202" s="112" t="s">
        <v>565</v>
      </c>
      <c r="E202" s="180">
        <v>37060</v>
      </c>
      <c r="F202" s="113"/>
      <c r="G202" s="110" t="s">
        <v>2158</v>
      </c>
      <c r="H202" s="110" t="s">
        <v>1709</v>
      </c>
      <c r="I202" s="109">
        <v>15</v>
      </c>
      <c r="J202" s="43">
        <v>22</v>
      </c>
      <c r="K202" s="53" t="s">
        <v>1591</v>
      </c>
      <c r="L202" s="53"/>
      <c r="M202" s="201">
        <v>19805</v>
      </c>
      <c r="N202" s="201" t="s">
        <v>703</v>
      </c>
      <c r="O202" s="201" t="s">
        <v>412</v>
      </c>
      <c r="P202" s="201" t="s">
        <v>664</v>
      </c>
      <c r="Q202" s="206">
        <v>36176</v>
      </c>
      <c r="R202" s="201" t="s">
        <v>310</v>
      </c>
      <c r="S202" s="201" t="s">
        <v>2213</v>
      </c>
      <c r="T202" s="203">
        <v>16943</v>
      </c>
      <c r="U202" s="116"/>
    </row>
    <row r="203" spans="1:21" ht="18" customHeight="1" x14ac:dyDescent="0.2">
      <c r="A203" s="179">
        <v>4435</v>
      </c>
      <c r="B203" s="110" t="s">
        <v>407</v>
      </c>
      <c r="C203" s="110" t="s">
        <v>408</v>
      </c>
      <c r="D203" s="110" t="s">
        <v>552</v>
      </c>
      <c r="E203" s="181">
        <v>23796</v>
      </c>
      <c r="F203" s="179" t="s">
        <v>347</v>
      </c>
      <c r="G203" s="110" t="s">
        <v>2158</v>
      </c>
      <c r="H203" s="110" t="s">
        <v>1700</v>
      </c>
      <c r="I203" s="207">
        <v>18</v>
      </c>
      <c r="J203" s="207">
        <v>22</v>
      </c>
      <c r="K203" s="53" t="s">
        <v>1591</v>
      </c>
      <c r="L203" s="53"/>
      <c r="M203" s="224"/>
      <c r="N203" s="224"/>
      <c r="O203" s="224"/>
      <c r="P203" s="224"/>
      <c r="Q203" s="224"/>
      <c r="R203" s="224"/>
      <c r="S203" s="205"/>
      <c r="T203"/>
      <c r="U203" s="116"/>
    </row>
    <row r="204" spans="1:21" ht="18" customHeight="1" x14ac:dyDescent="0.2">
      <c r="A204" s="179">
        <v>10026</v>
      </c>
      <c r="B204" s="110" t="s">
        <v>78</v>
      </c>
      <c r="C204" s="110" t="s">
        <v>506</v>
      </c>
      <c r="D204" s="110" t="s">
        <v>776</v>
      </c>
      <c r="E204" s="181">
        <v>37116</v>
      </c>
      <c r="F204" s="179" t="s">
        <v>1428</v>
      </c>
      <c r="G204" s="110" t="s">
        <v>2158</v>
      </c>
      <c r="H204" s="110" t="s">
        <v>1709</v>
      </c>
      <c r="I204" s="207">
        <v>15</v>
      </c>
      <c r="J204" s="207">
        <v>22</v>
      </c>
      <c r="K204" s="53" t="s">
        <v>1591</v>
      </c>
      <c r="L204" s="53"/>
      <c r="M204" s="224"/>
      <c r="N204" s="224"/>
      <c r="O204" s="224"/>
      <c r="P204" s="224"/>
      <c r="Q204" s="224"/>
      <c r="R204" s="224"/>
      <c r="S204" s="205"/>
      <c r="T204"/>
      <c r="U204" s="116"/>
    </row>
    <row r="205" spans="1:21" ht="18" customHeight="1" x14ac:dyDescent="0.2">
      <c r="A205" s="221">
        <v>7771</v>
      </c>
      <c r="B205" s="222" t="s">
        <v>78</v>
      </c>
      <c r="C205" s="222" t="s">
        <v>506</v>
      </c>
      <c r="D205" s="222" t="s">
        <v>801</v>
      </c>
      <c r="E205" s="223">
        <v>35337</v>
      </c>
      <c r="F205" s="221" t="s">
        <v>1429</v>
      </c>
      <c r="G205" s="110" t="s">
        <v>2158</v>
      </c>
      <c r="H205" s="110" t="s">
        <v>1706</v>
      </c>
      <c r="I205" s="207">
        <v>18</v>
      </c>
      <c r="J205" s="207">
        <v>22</v>
      </c>
      <c r="K205" s="53" t="s">
        <v>1591</v>
      </c>
      <c r="L205" s="53"/>
      <c r="M205" s="224" t="s">
        <v>1642</v>
      </c>
      <c r="N205" s="224">
        <v>7771</v>
      </c>
      <c r="O205" s="224" t="s">
        <v>2303</v>
      </c>
      <c r="P205" s="224" t="s">
        <v>78</v>
      </c>
      <c r="Q205" s="224" t="s">
        <v>506</v>
      </c>
      <c r="R205" s="224" t="s">
        <v>801</v>
      </c>
      <c r="S205" s="205">
        <v>35337</v>
      </c>
      <c r="T205" t="s">
        <v>1429</v>
      </c>
      <c r="U205" s="116"/>
    </row>
    <row r="206" spans="1:21" ht="18" customHeight="1" x14ac:dyDescent="0.2">
      <c r="A206" s="221">
        <v>7773</v>
      </c>
      <c r="B206" s="222" t="s">
        <v>78</v>
      </c>
      <c r="C206" s="222" t="s">
        <v>506</v>
      </c>
      <c r="D206" s="222" t="s">
        <v>267</v>
      </c>
      <c r="E206" s="223">
        <v>24743</v>
      </c>
      <c r="F206" s="221" t="s">
        <v>1428</v>
      </c>
      <c r="G206" s="110" t="s">
        <v>2158</v>
      </c>
      <c r="H206" s="110" t="s">
        <v>1700</v>
      </c>
      <c r="I206" s="207">
        <v>18</v>
      </c>
      <c r="J206" s="207">
        <v>22</v>
      </c>
      <c r="K206" s="53" t="s">
        <v>1591</v>
      </c>
      <c r="L206" s="53"/>
      <c r="M206" s="224" t="s">
        <v>1642</v>
      </c>
      <c r="N206" s="224">
        <v>7773</v>
      </c>
      <c r="O206" s="224" t="s">
        <v>2295</v>
      </c>
      <c r="P206" s="224" t="s">
        <v>78</v>
      </c>
      <c r="Q206" s="224" t="s">
        <v>506</v>
      </c>
      <c r="R206" s="224" t="s">
        <v>267</v>
      </c>
      <c r="S206" s="205">
        <v>24743</v>
      </c>
      <c r="T206" t="s">
        <v>1428</v>
      </c>
      <c r="U206" s="116"/>
    </row>
    <row r="207" spans="1:21" ht="18" customHeight="1" x14ac:dyDescent="0.2">
      <c r="A207" s="179">
        <v>50099</v>
      </c>
      <c r="B207" s="110" t="s">
        <v>536</v>
      </c>
      <c r="C207" s="111" t="s">
        <v>553</v>
      </c>
      <c r="D207" s="112" t="s">
        <v>800</v>
      </c>
      <c r="E207" s="180">
        <v>37864</v>
      </c>
      <c r="F207" s="113"/>
      <c r="G207" s="110" t="s">
        <v>2158</v>
      </c>
      <c r="H207" s="110" t="s">
        <v>1708</v>
      </c>
      <c r="I207" s="207">
        <v>12</v>
      </c>
      <c r="J207" s="43">
        <v>22</v>
      </c>
      <c r="K207" s="53" t="s">
        <v>1591</v>
      </c>
      <c r="L207" s="53"/>
      <c r="M207" s="201">
        <v>20059</v>
      </c>
      <c r="N207" s="201" t="s">
        <v>339</v>
      </c>
      <c r="O207" s="201" t="s">
        <v>536</v>
      </c>
      <c r="P207" s="201" t="s">
        <v>552</v>
      </c>
      <c r="Q207" s="206">
        <v>36782</v>
      </c>
      <c r="R207" s="201" t="s">
        <v>340</v>
      </c>
      <c r="S207" s="201" t="s">
        <v>2175</v>
      </c>
      <c r="T207" s="203">
        <v>18340</v>
      </c>
      <c r="U207" s="116"/>
    </row>
    <row r="208" spans="1:21" ht="18" customHeight="1" x14ac:dyDescent="0.2">
      <c r="A208" s="221">
        <v>2320</v>
      </c>
      <c r="B208" s="222" t="s">
        <v>781</v>
      </c>
      <c r="C208" s="225" t="s">
        <v>2261</v>
      </c>
      <c r="D208" s="226" t="s">
        <v>484</v>
      </c>
      <c r="E208" s="227">
        <v>30235</v>
      </c>
      <c r="F208" s="228" t="s">
        <v>2260</v>
      </c>
      <c r="G208" s="110" t="s">
        <v>2158</v>
      </c>
      <c r="H208" s="110" t="s">
        <v>1796</v>
      </c>
      <c r="I208" s="109">
        <v>18</v>
      </c>
      <c r="J208" s="43">
        <v>22</v>
      </c>
      <c r="K208" s="53" t="s">
        <v>1591</v>
      </c>
      <c r="L208" s="53"/>
      <c r="M208" s="224" t="s">
        <v>1642</v>
      </c>
      <c r="N208" s="224">
        <v>2320</v>
      </c>
      <c r="O208" s="224" t="s">
        <v>2295</v>
      </c>
      <c r="P208" s="224" t="s">
        <v>781</v>
      </c>
      <c r="Q208" s="224" t="s">
        <v>2261</v>
      </c>
      <c r="R208" s="224" t="s">
        <v>484</v>
      </c>
      <c r="S208" s="205">
        <v>30265</v>
      </c>
      <c r="T208" t="s">
        <v>2260</v>
      </c>
      <c r="U208" s="116"/>
    </row>
    <row r="209" spans="1:21" ht="18" customHeight="1" x14ac:dyDescent="0.2">
      <c r="A209" s="179">
        <v>50137</v>
      </c>
      <c r="B209" s="110" t="s">
        <v>778</v>
      </c>
      <c r="C209" s="111" t="s">
        <v>2333</v>
      </c>
      <c r="D209" s="112" t="s">
        <v>1623</v>
      </c>
      <c r="E209" s="180">
        <v>39175</v>
      </c>
      <c r="F209" s="113"/>
      <c r="G209" s="110" t="s">
        <v>2158</v>
      </c>
      <c r="H209" s="110" t="s">
        <v>1707</v>
      </c>
      <c r="I209" s="207">
        <v>12</v>
      </c>
      <c r="J209" s="43">
        <v>22</v>
      </c>
      <c r="K209" s="53" t="s">
        <v>1591</v>
      </c>
      <c r="L209" s="53"/>
      <c r="M209" s="201">
        <v>6468</v>
      </c>
      <c r="N209" s="201" t="s">
        <v>468</v>
      </c>
      <c r="O209" s="201" t="s">
        <v>65</v>
      </c>
      <c r="P209" s="201" t="s">
        <v>246</v>
      </c>
      <c r="Q209" s="206">
        <v>24359</v>
      </c>
      <c r="R209" s="201" t="s">
        <v>1246</v>
      </c>
      <c r="S209" s="201" t="s">
        <v>2175</v>
      </c>
      <c r="T209" s="203">
        <v>15823</v>
      </c>
      <c r="U209" s="116"/>
    </row>
    <row r="210" spans="1:21" ht="18" customHeight="1" x14ac:dyDescent="0.2">
      <c r="A210" s="221">
        <v>20877</v>
      </c>
      <c r="B210" s="222" t="s">
        <v>778</v>
      </c>
      <c r="C210" s="222" t="s">
        <v>2160</v>
      </c>
      <c r="D210" s="222" t="s">
        <v>543</v>
      </c>
      <c r="E210" s="223">
        <v>26968</v>
      </c>
      <c r="F210" s="221" t="s">
        <v>2161</v>
      </c>
      <c r="G210" s="110" t="s">
        <v>2158</v>
      </c>
      <c r="H210" s="110" t="s">
        <v>1700</v>
      </c>
      <c r="I210" s="207">
        <v>18</v>
      </c>
      <c r="J210" s="43">
        <v>22</v>
      </c>
      <c r="K210" s="53" t="s">
        <v>1591</v>
      </c>
      <c r="L210" s="53"/>
      <c r="M210" s="224" t="s">
        <v>1642</v>
      </c>
      <c r="N210" s="224">
        <v>20877</v>
      </c>
      <c r="O210" s="224" t="s">
        <v>2295</v>
      </c>
      <c r="P210" s="224" t="s">
        <v>778</v>
      </c>
      <c r="Q210" s="224" t="s">
        <v>2160</v>
      </c>
      <c r="R210" s="224" t="s">
        <v>543</v>
      </c>
      <c r="S210" s="205">
        <v>26968</v>
      </c>
      <c r="T210" t="s">
        <v>2161</v>
      </c>
      <c r="U210" s="116"/>
    </row>
    <row r="211" spans="1:21" ht="18" customHeight="1" x14ac:dyDescent="0.2">
      <c r="A211" s="179">
        <v>50209</v>
      </c>
      <c r="B211" s="110" t="s">
        <v>553</v>
      </c>
      <c r="C211" s="111" t="s">
        <v>749</v>
      </c>
      <c r="D211" s="112" t="s">
        <v>490</v>
      </c>
      <c r="E211" s="180">
        <v>17838</v>
      </c>
      <c r="F211" s="113"/>
      <c r="G211" s="110" t="s">
        <v>2158</v>
      </c>
      <c r="H211" s="110" t="s">
        <v>1700</v>
      </c>
      <c r="I211" s="207">
        <v>18</v>
      </c>
      <c r="J211" s="43">
        <v>22</v>
      </c>
      <c r="K211" s="53" t="s">
        <v>1591</v>
      </c>
      <c r="L211" s="53"/>
      <c r="M211" s="201">
        <v>9192</v>
      </c>
      <c r="N211" s="201" t="s">
        <v>967</v>
      </c>
      <c r="O211" s="201" t="s">
        <v>537</v>
      </c>
      <c r="P211" s="201" t="s">
        <v>490</v>
      </c>
      <c r="Q211" s="206">
        <v>21738</v>
      </c>
      <c r="R211" s="201" t="s">
        <v>1082</v>
      </c>
      <c r="S211" s="201" t="s">
        <v>2186</v>
      </c>
      <c r="T211" s="203">
        <v>8278</v>
      </c>
      <c r="U211" s="116"/>
    </row>
    <row r="212" spans="1:21" ht="18" customHeight="1" x14ac:dyDescent="0.2">
      <c r="A212" s="221">
        <v>6666</v>
      </c>
      <c r="B212" s="222" t="s">
        <v>944</v>
      </c>
      <c r="C212" s="222" t="s">
        <v>438</v>
      </c>
      <c r="D212" s="222" t="s">
        <v>268</v>
      </c>
      <c r="E212" s="223">
        <v>21278</v>
      </c>
      <c r="F212" s="221" t="s">
        <v>269</v>
      </c>
      <c r="G212" s="110" t="s">
        <v>2158</v>
      </c>
      <c r="H212" s="110" t="s">
        <v>1700</v>
      </c>
      <c r="I212" s="207">
        <v>18</v>
      </c>
      <c r="J212" s="207">
        <v>22</v>
      </c>
      <c r="K212" s="53" t="s">
        <v>1591</v>
      </c>
      <c r="L212" s="53"/>
      <c r="M212" s="224" t="s">
        <v>1642</v>
      </c>
      <c r="N212" s="224">
        <v>6666</v>
      </c>
      <c r="O212" s="224" t="s">
        <v>2303</v>
      </c>
      <c r="P212" s="224" t="s">
        <v>944</v>
      </c>
      <c r="Q212" s="224" t="s">
        <v>438</v>
      </c>
      <c r="R212" s="224" t="s">
        <v>268</v>
      </c>
      <c r="S212" s="205">
        <v>21278</v>
      </c>
      <c r="T212" t="s">
        <v>269</v>
      </c>
      <c r="U212" s="116"/>
    </row>
    <row r="213" spans="1:21" ht="18" customHeight="1" x14ac:dyDescent="0.2">
      <c r="A213" s="221">
        <v>10028</v>
      </c>
      <c r="B213" s="222" t="s">
        <v>747</v>
      </c>
      <c r="C213" s="222" t="s">
        <v>709</v>
      </c>
      <c r="D213" s="222" t="s">
        <v>30</v>
      </c>
      <c r="E213" s="223">
        <v>23356</v>
      </c>
      <c r="F213" s="221" t="s">
        <v>1448</v>
      </c>
      <c r="G213" s="110" t="s">
        <v>2158</v>
      </c>
      <c r="H213" s="110" t="s">
        <v>1700</v>
      </c>
      <c r="I213" s="207">
        <v>18</v>
      </c>
      <c r="J213" s="207">
        <v>22</v>
      </c>
      <c r="K213" s="53" t="s">
        <v>1591</v>
      </c>
      <c r="L213" s="53"/>
      <c r="M213" s="224" t="s">
        <v>1642</v>
      </c>
      <c r="N213" s="224">
        <v>10028</v>
      </c>
      <c r="O213" s="224" t="s">
        <v>2295</v>
      </c>
      <c r="P213" s="224" t="s">
        <v>747</v>
      </c>
      <c r="Q213" s="224" t="s">
        <v>709</v>
      </c>
      <c r="R213" s="224" t="s">
        <v>30</v>
      </c>
      <c r="S213" s="205">
        <v>23356</v>
      </c>
      <c r="T213" t="s">
        <v>1448</v>
      </c>
      <c r="U213" s="116"/>
    </row>
    <row r="214" spans="1:21" ht="18" customHeight="1" x14ac:dyDescent="0.2">
      <c r="A214" s="221">
        <v>20952</v>
      </c>
      <c r="B214" s="222" t="s">
        <v>2205</v>
      </c>
      <c r="C214" s="222"/>
      <c r="D214" s="222" t="s">
        <v>2206</v>
      </c>
      <c r="E214" s="223">
        <v>31296</v>
      </c>
      <c r="F214" s="221" t="s">
        <v>2207</v>
      </c>
      <c r="G214" s="110" t="s">
        <v>892</v>
      </c>
      <c r="H214" s="110" t="s">
        <v>1796</v>
      </c>
      <c r="I214" s="207">
        <v>18</v>
      </c>
      <c r="J214" s="207">
        <v>22</v>
      </c>
      <c r="K214" s="53" t="s">
        <v>1591</v>
      </c>
      <c r="L214" s="53"/>
      <c r="M214" s="224" t="s">
        <v>892</v>
      </c>
      <c r="N214" s="224">
        <v>20952</v>
      </c>
      <c r="O214" s="224" t="s">
        <v>2294</v>
      </c>
      <c r="P214" s="224" t="s">
        <v>2205</v>
      </c>
      <c r="Q214" s="224"/>
      <c r="R214" s="224" t="s">
        <v>2206</v>
      </c>
      <c r="S214" s="205">
        <v>31296</v>
      </c>
      <c r="T214" t="s">
        <v>2207</v>
      </c>
      <c r="U214" s="116"/>
    </row>
    <row r="215" spans="1:21" ht="18" customHeight="1" x14ac:dyDescent="0.2">
      <c r="A215" s="221">
        <v>887</v>
      </c>
      <c r="B215" s="222" t="s">
        <v>538</v>
      </c>
      <c r="C215" s="222" t="s">
        <v>557</v>
      </c>
      <c r="D215" s="222" t="s">
        <v>472</v>
      </c>
      <c r="E215" s="223">
        <v>23403</v>
      </c>
      <c r="F215" s="221" t="s">
        <v>1025</v>
      </c>
      <c r="G215" s="110" t="s">
        <v>892</v>
      </c>
      <c r="H215" s="110" t="s">
        <v>1700</v>
      </c>
      <c r="I215" s="207">
        <v>18</v>
      </c>
      <c r="J215" s="207">
        <v>22</v>
      </c>
      <c r="K215" s="53" t="s">
        <v>1591</v>
      </c>
      <c r="L215" s="53"/>
      <c r="M215" s="224" t="s">
        <v>892</v>
      </c>
      <c r="N215" s="224">
        <v>887</v>
      </c>
      <c r="O215" s="224" t="s">
        <v>2294</v>
      </c>
      <c r="P215" s="224" t="s">
        <v>538</v>
      </c>
      <c r="Q215" s="224" t="s">
        <v>557</v>
      </c>
      <c r="R215" s="224" t="s">
        <v>472</v>
      </c>
      <c r="S215" s="205">
        <v>23403</v>
      </c>
      <c r="T215" t="s">
        <v>1025</v>
      </c>
      <c r="U215" s="116"/>
    </row>
    <row r="216" spans="1:21" ht="18" customHeight="1" x14ac:dyDescent="0.2">
      <c r="A216" s="179">
        <v>4462</v>
      </c>
      <c r="B216" s="110" t="s">
        <v>415</v>
      </c>
      <c r="C216" s="110" t="s">
        <v>416</v>
      </c>
      <c r="D216" s="110" t="s">
        <v>607</v>
      </c>
      <c r="E216" s="181">
        <v>33029</v>
      </c>
      <c r="F216" s="179" t="s">
        <v>1042</v>
      </c>
      <c r="G216" s="110" t="s">
        <v>892</v>
      </c>
      <c r="H216" s="110" t="s">
        <v>1796</v>
      </c>
      <c r="I216" s="207">
        <v>18</v>
      </c>
      <c r="J216" s="207">
        <v>22</v>
      </c>
      <c r="K216" s="53" t="s">
        <v>1591</v>
      </c>
      <c r="L216" s="53"/>
      <c r="M216" s="224"/>
      <c r="N216" s="224"/>
      <c r="O216" s="224"/>
      <c r="P216" s="224"/>
      <c r="Q216" s="224"/>
      <c r="R216" s="224"/>
      <c r="S216" s="205"/>
      <c r="T216"/>
      <c r="U216" s="116"/>
    </row>
    <row r="217" spans="1:21" ht="18" customHeight="1" x14ac:dyDescent="0.2">
      <c r="A217" s="179">
        <v>8818</v>
      </c>
      <c r="B217" s="110" t="s">
        <v>762</v>
      </c>
      <c r="C217" s="110" t="s">
        <v>961</v>
      </c>
      <c r="D217" s="110" t="s">
        <v>801</v>
      </c>
      <c r="E217" s="181">
        <v>36264</v>
      </c>
      <c r="F217" s="179" t="s">
        <v>1080</v>
      </c>
      <c r="G217" s="110" t="s">
        <v>892</v>
      </c>
      <c r="H217" s="110" t="s">
        <v>1710</v>
      </c>
      <c r="I217" s="207">
        <v>15</v>
      </c>
      <c r="J217" s="207">
        <v>22</v>
      </c>
      <c r="K217" s="53" t="s">
        <v>1591</v>
      </c>
      <c r="L217" s="53"/>
      <c r="M217" s="224"/>
      <c r="N217" s="224"/>
      <c r="O217" s="224"/>
      <c r="P217" s="224"/>
      <c r="Q217" s="224"/>
      <c r="R217" s="224"/>
      <c r="S217" s="205"/>
      <c r="T217"/>
      <c r="U217" s="116"/>
    </row>
    <row r="218" spans="1:21" ht="18" customHeight="1" x14ac:dyDescent="0.2">
      <c r="A218" s="221">
        <v>11012</v>
      </c>
      <c r="B218" s="222" t="s">
        <v>762</v>
      </c>
      <c r="C218" s="222" t="s">
        <v>961</v>
      </c>
      <c r="D218" s="222" t="s">
        <v>936</v>
      </c>
      <c r="E218" s="223">
        <v>37350</v>
      </c>
      <c r="F218" s="221" t="s">
        <v>1079</v>
      </c>
      <c r="G218" s="110" t="s">
        <v>892</v>
      </c>
      <c r="H218" s="110" t="s">
        <v>1708</v>
      </c>
      <c r="I218" s="207">
        <v>12</v>
      </c>
      <c r="J218" s="207">
        <v>22</v>
      </c>
      <c r="K218" s="53" t="s">
        <v>1591</v>
      </c>
      <c r="L218" s="53"/>
      <c r="M218" s="224" t="s">
        <v>892</v>
      </c>
      <c r="N218" s="224">
        <v>11012</v>
      </c>
      <c r="O218" s="224" t="s">
        <v>2307</v>
      </c>
      <c r="P218" s="224" t="s">
        <v>762</v>
      </c>
      <c r="Q218" s="224" t="s">
        <v>961</v>
      </c>
      <c r="R218" s="224" t="s">
        <v>936</v>
      </c>
      <c r="S218" s="205">
        <v>37350</v>
      </c>
      <c r="T218" t="s">
        <v>1079</v>
      </c>
      <c r="U218" s="116"/>
    </row>
    <row r="219" spans="1:21" ht="18" customHeight="1" x14ac:dyDescent="0.2">
      <c r="A219" s="221">
        <v>5667</v>
      </c>
      <c r="B219" s="222" t="s">
        <v>762</v>
      </c>
      <c r="C219" s="222" t="s">
        <v>443</v>
      </c>
      <c r="D219" s="222" t="s">
        <v>16</v>
      </c>
      <c r="E219" s="223">
        <v>24738</v>
      </c>
      <c r="F219" s="221" t="s">
        <v>1081</v>
      </c>
      <c r="G219" s="110" t="s">
        <v>892</v>
      </c>
      <c r="H219" s="110" t="s">
        <v>1700</v>
      </c>
      <c r="I219" s="207">
        <v>18</v>
      </c>
      <c r="J219" s="207">
        <v>22</v>
      </c>
      <c r="K219" s="53">
        <v>24</v>
      </c>
      <c r="L219" s="53"/>
      <c r="M219" s="224" t="s">
        <v>892</v>
      </c>
      <c r="N219" s="224">
        <v>5667</v>
      </c>
      <c r="O219" s="224" t="s">
        <v>2295</v>
      </c>
      <c r="P219" s="224" t="s">
        <v>762</v>
      </c>
      <c r="Q219" s="224" t="s">
        <v>443</v>
      </c>
      <c r="R219" s="224" t="s">
        <v>1022</v>
      </c>
      <c r="S219" s="205">
        <v>24738</v>
      </c>
      <c r="T219" t="s">
        <v>1081</v>
      </c>
      <c r="U219" s="116"/>
    </row>
    <row r="220" spans="1:21" ht="18" customHeight="1" x14ac:dyDescent="0.2">
      <c r="A220" s="221">
        <v>19803</v>
      </c>
      <c r="B220" s="110" t="s">
        <v>618</v>
      </c>
      <c r="C220" s="222" t="s">
        <v>516</v>
      </c>
      <c r="D220" s="222" t="s">
        <v>1739</v>
      </c>
      <c r="E220" s="223">
        <v>36326</v>
      </c>
      <c r="F220" s="221" t="s">
        <v>309</v>
      </c>
      <c r="G220" s="110" t="s">
        <v>892</v>
      </c>
      <c r="H220" s="110" t="s">
        <v>1710</v>
      </c>
      <c r="I220" s="207">
        <v>15</v>
      </c>
      <c r="J220" s="207">
        <v>22</v>
      </c>
      <c r="K220" s="53" t="s">
        <v>1591</v>
      </c>
      <c r="L220" s="53"/>
      <c r="M220" s="224" t="s">
        <v>892</v>
      </c>
      <c r="N220" s="224">
        <v>19803</v>
      </c>
      <c r="O220" s="224" t="s">
        <v>2295</v>
      </c>
      <c r="P220" s="224" t="s">
        <v>478</v>
      </c>
      <c r="Q220" s="224" t="s">
        <v>516</v>
      </c>
      <c r="R220" s="224" t="s">
        <v>297</v>
      </c>
      <c r="S220" s="205">
        <v>36326</v>
      </c>
      <c r="T220" t="s">
        <v>309</v>
      </c>
      <c r="U220" s="116"/>
    </row>
    <row r="221" spans="1:21" ht="18" customHeight="1" x14ac:dyDescent="0.2">
      <c r="A221" s="221">
        <v>17235</v>
      </c>
      <c r="B221" s="110" t="s">
        <v>618</v>
      </c>
      <c r="C221" s="225" t="s">
        <v>777</v>
      </c>
      <c r="D221" s="226" t="s">
        <v>484</v>
      </c>
      <c r="E221" s="227">
        <v>36048</v>
      </c>
      <c r="F221" s="228" t="s">
        <v>1148</v>
      </c>
      <c r="G221" s="110" t="s">
        <v>892</v>
      </c>
      <c r="H221" s="110" t="s">
        <v>1710</v>
      </c>
      <c r="I221" s="207">
        <v>15</v>
      </c>
      <c r="J221" s="207">
        <v>22</v>
      </c>
      <c r="K221" s="53" t="s">
        <v>1591</v>
      </c>
      <c r="L221" s="53"/>
      <c r="M221" s="224" t="s">
        <v>892</v>
      </c>
      <c r="N221" s="224">
        <v>17235</v>
      </c>
      <c r="O221" s="224" t="s">
        <v>2295</v>
      </c>
      <c r="P221" s="224" t="s">
        <v>618</v>
      </c>
      <c r="Q221" s="224" t="s">
        <v>777</v>
      </c>
      <c r="R221" s="224" t="s">
        <v>484</v>
      </c>
      <c r="S221" s="205">
        <v>36048</v>
      </c>
      <c r="T221" t="s">
        <v>1148</v>
      </c>
      <c r="U221" s="116"/>
    </row>
    <row r="222" spans="1:21" ht="18" customHeight="1" x14ac:dyDescent="0.2">
      <c r="A222" s="221">
        <v>20953</v>
      </c>
      <c r="B222" s="222" t="s">
        <v>516</v>
      </c>
      <c r="C222" s="222" t="s">
        <v>524</v>
      </c>
      <c r="D222" s="222" t="s">
        <v>528</v>
      </c>
      <c r="E222" s="223">
        <v>36632</v>
      </c>
      <c r="F222" s="221" t="s">
        <v>2208</v>
      </c>
      <c r="G222" s="110" t="s">
        <v>892</v>
      </c>
      <c r="H222" s="110" t="s">
        <v>1709</v>
      </c>
      <c r="I222" s="207">
        <v>15</v>
      </c>
      <c r="J222" s="207">
        <v>22</v>
      </c>
      <c r="K222" s="53" t="s">
        <v>1591</v>
      </c>
      <c r="L222" s="53"/>
      <c r="M222" s="224" t="s">
        <v>892</v>
      </c>
      <c r="N222" s="224">
        <v>20953</v>
      </c>
      <c r="O222" s="224" t="s">
        <v>2295</v>
      </c>
      <c r="P222" s="224" t="s">
        <v>516</v>
      </c>
      <c r="Q222" s="224" t="s">
        <v>524</v>
      </c>
      <c r="R222" s="224" t="s">
        <v>528</v>
      </c>
      <c r="S222" s="205">
        <v>36632</v>
      </c>
      <c r="T222" t="s">
        <v>2208</v>
      </c>
      <c r="U222" s="116"/>
    </row>
    <row r="223" spans="1:21" ht="18" customHeight="1" x14ac:dyDescent="0.2">
      <c r="A223" s="221">
        <v>4465</v>
      </c>
      <c r="B223" s="222" t="s">
        <v>29</v>
      </c>
      <c r="C223" s="222" t="s">
        <v>2209</v>
      </c>
      <c r="D223" s="222" t="s">
        <v>664</v>
      </c>
      <c r="E223" s="223">
        <v>33985</v>
      </c>
      <c r="F223" s="221" t="s">
        <v>2210</v>
      </c>
      <c r="G223" s="110" t="s">
        <v>892</v>
      </c>
      <c r="H223" s="110" t="s">
        <v>1706</v>
      </c>
      <c r="I223" s="207">
        <v>18</v>
      </c>
      <c r="J223" s="207">
        <v>22</v>
      </c>
      <c r="K223" s="53" t="s">
        <v>1591</v>
      </c>
      <c r="L223" s="53"/>
      <c r="M223" s="224" t="s">
        <v>892</v>
      </c>
      <c r="N223" s="224">
        <v>4465</v>
      </c>
      <c r="O223" s="224" t="s">
        <v>2295</v>
      </c>
      <c r="P223" s="224" t="s">
        <v>29</v>
      </c>
      <c r="Q223" s="224" t="s">
        <v>2209</v>
      </c>
      <c r="R223" s="224" t="s">
        <v>664</v>
      </c>
      <c r="S223" s="205">
        <v>33985</v>
      </c>
      <c r="T223" t="s">
        <v>2210</v>
      </c>
      <c r="U223" s="116"/>
    </row>
    <row r="224" spans="1:21" ht="18" customHeight="1" x14ac:dyDescent="0.2">
      <c r="A224" s="221">
        <v>18592</v>
      </c>
      <c r="B224" s="222" t="s">
        <v>405</v>
      </c>
      <c r="C224" s="222" t="s">
        <v>644</v>
      </c>
      <c r="D224" s="222" t="s">
        <v>565</v>
      </c>
      <c r="E224" s="223">
        <v>36306</v>
      </c>
      <c r="F224" s="221" t="s">
        <v>1243</v>
      </c>
      <c r="G224" s="110" t="s">
        <v>892</v>
      </c>
      <c r="H224" s="110" t="s">
        <v>1710</v>
      </c>
      <c r="I224" s="207">
        <v>15</v>
      </c>
      <c r="J224" s="207">
        <v>22</v>
      </c>
      <c r="K224" s="53" t="s">
        <v>1591</v>
      </c>
      <c r="L224" s="53"/>
      <c r="M224" s="224" t="s">
        <v>892</v>
      </c>
      <c r="N224" s="224">
        <v>18592</v>
      </c>
      <c r="O224" s="224" t="s">
        <v>2295</v>
      </c>
      <c r="P224" s="224" t="s">
        <v>405</v>
      </c>
      <c r="Q224" s="224" t="s">
        <v>644</v>
      </c>
      <c r="R224" s="224" t="s">
        <v>565</v>
      </c>
      <c r="S224" s="205">
        <v>36306</v>
      </c>
      <c r="T224" t="s">
        <v>1243</v>
      </c>
      <c r="U224" s="116"/>
    </row>
    <row r="225" spans="1:21" ht="18" customHeight="1" x14ac:dyDescent="0.2">
      <c r="A225" s="221">
        <v>19805</v>
      </c>
      <c r="B225" s="222" t="s">
        <v>703</v>
      </c>
      <c r="C225" s="222" t="s">
        <v>412</v>
      </c>
      <c r="D225" s="222" t="s">
        <v>664</v>
      </c>
      <c r="E225" s="223">
        <v>36176</v>
      </c>
      <c r="F225" s="221" t="s">
        <v>310</v>
      </c>
      <c r="G225" s="110" t="s">
        <v>892</v>
      </c>
      <c r="H225" s="110" t="s">
        <v>1709</v>
      </c>
      <c r="I225" s="207">
        <v>15</v>
      </c>
      <c r="J225" s="207">
        <v>22</v>
      </c>
      <c r="K225" s="53" t="s">
        <v>1591</v>
      </c>
      <c r="L225" s="53"/>
      <c r="M225" s="224" t="s">
        <v>892</v>
      </c>
      <c r="N225" s="224">
        <v>19805</v>
      </c>
      <c r="O225" s="224" t="s">
        <v>2295</v>
      </c>
      <c r="P225" s="224" t="s">
        <v>703</v>
      </c>
      <c r="Q225" s="224" t="s">
        <v>412</v>
      </c>
      <c r="R225" s="224" t="s">
        <v>664</v>
      </c>
      <c r="S225" s="205">
        <v>36176</v>
      </c>
      <c r="T225" t="s">
        <v>310</v>
      </c>
      <c r="U225" s="116"/>
    </row>
    <row r="226" spans="1:21" ht="18" customHeight="1" x14ac:dyDescent="0.2">
      <c r="A226" s="221">
        <v>4460</v>
      </c>
      <c r="B226" s="222" t="s">
        <v>632</v>
      </c>
      <c r="C226" s="222" t="s">
        <v>478</v>
      </c>
      <c r="D226" s="222" t="s">
        <v>552</v>
      </c>
      <c r="E226" s="223">
        <v>34278</v>
      </c>
      <c r="F226" s="221" t="s">
        <v>1299</v>
      </c>
      <c r="G226" s="110" t="s">
        <v>892</v>
      </c>
      <c r="H226" s="110" t="s">
        <v>1710</v>
      </c>
      <c r="I226" s="207">
        <v>15</v>
      </c>
      <c r="J226" s="207">
        <v>22</v>
      </c>
      <c r="K226" s="53" t="s">
        <v>1591</v>
      </c>
      <c r="L226" s="53"/>
      <c r="M226" s="224" t="s">
        <v>892</v>
      </c>
      <c r="N226" s="224">
        <v>4460</v>
      </c>
      <c r="O226" s="224" t="s">
        <v>2294</v>
      </c>
      <c r="P226" s="224" t="s">
        <v>632</v>
      </c>
      <c r="Q226" s="224" t="s">
        <v>478</v>
      </c>
      <c r="R226" s="224" t="s">
        <v>552</v>
      </c>
      <c r="S226" s="205">
        <v>34278</v>
      </c>
      <c r="T226" t="s">
        <v>1299</v>
      </c>
      <c r="U226" s="116"/>
    </row>
    <row r="227" spans="1:21" ht="18" customHeight="1" x14ac:dyDescent="0.2">
      <c r="A227" s="221">
        <v>1038</v>
      </c>
      <c r="B227" s="222" t="s">
        <v>632</v>
      </c>
      <c r="C227" s="222" t="s">
        <v>4</v>
      </c>
      <c r="D227" s="222" t="s">
        <v>236</v>
      </c>
      <c r="E227" s="223">
        <v>24388</v>
      </c>
      <c r="F227" s="221" t="s">
        <v>1297</v>
      </c>
      <c r="G227" s="110" t="s">
        <v>892</v>
      </c>
      <c r="H227" s="110" t="s">
        <v>1700</v>
      </c>
      <c r="I227" s="207">
        <v>18</v>
      </c>
      <c r="J227" s="207">
        <v>22</v>
      </c>
      <c r="K227" s="53" t="s">
        <v>1591</v>
      </c>
      <c r="L227" s="53"/>
      <c r="M227" s="224" t="s">
        <v>892</v>
      </c>
      <c r="N227" s="224">
        <v>1038</v>
      </c>
      <c r="O227" s="224" t="s">
        <v>2294</v>
      </c>
      <c r="P227" s="224" t="s">
        <v>632</v>
      </c>
      <c r="Q227" s="224" t="s">
        <v>4</v>
      </c>
      <c r="R227" s="224" t="s">
        <v>236</v>
      </c>
      <c r="S227" s="205">
        <v>24388</v>
      </c>
      <c r="T227" t="s">
        <v>1297</v>
      </c>
      <c r="U227" s="116"/>
    </row>
    <row r="228" spans="1:21" ht="18" customHeight="1" x14ac:dyDescent="0.2">
      <c r="A228" s="221">
        <v>452</v>
      </c>
      <c r="B228" s="222" t="s">
        <v>632</v>
      </c>
      <c r="C228" s="222" t="s">
        <v>633</v>
      </c>
      <c r="D228" s="222" t="s">
        <v>472</v>
      </c>
      <c r="E228" s="223">
        <v>20734</v>
      </c>
      <c r="F228" s="221" t="s">
        <v>1295</v>
      </c>
      <c r="G228" s="110" t="s">
        <v>892</v>
      </c>
      <c r="H228" s="110" t="s">
        <v>1710</v>
      </c>
      <c r="I228" s="207">
        <v>15</v>
      </c>
      <c r="J228" s="207">
        <v>22</v>
      </c>
      <c r="K228" s="53" t="s">
        <v>1591</v>
      </c>
      <c r="L228" s="53"/>
      <c r="M228" s="224" t="s">
        <v>892</v>
      </c>
      <c r="N228" s="224">
        <v>452</v>
      </c>
      <c r="O228" s="224" t="s">
        <v>2294</v>
      </c>
      <c r="P228" s="224" t="s">
        <v>632</v>
      </c>
      <c r="Q228" s="224" t="s">
        <v>633</v>
      </c>
      <c r="R228" s="224" t="s">
        <v>472</v>
      </c>
      <c r="S228" s="205">
        <v>20734</v>
      </c>
      <c r="T228" t="s">
        <v>1295</v>
      </c>
      <c r="U228" s="116"/>
    </row>
    <row r="229" spans="1:21" ht="18" customHeight="1" x14ac:dyDescent="0.2">
      <c r="A229" s="221">
        <v>5669</v>
      </c>
      <c r="B229" s="222" t="s">
        <v>539</v>
      </c>
      <c r="C229" s="222" t="s">
        <v>468</v>
      </c>
      <c r="D229" s="222" t="s">
        <v>1673</v>
      </c>
      <c r="E229" s="223">
        <v>23622</v>
      </c>
      <c r="F229" s="221" t="s">
        <v>1359</v>
      </c>
      <c r="G229" s="110" t="s">
        <v>892</v>
      </c>
      <c r="H229" s="110" t="s">
        <v>1700</v>
      </c>
      <c r="I229" s="207">
        <v>18</v>
      </c>
      <c r="J229" s="207">
        <v>22</v>
      </c>
      <c r="K229" s="53" t="s">
        <v>1591</v>
      </c>
      <c r="L229" s="53"/>
      <c r="M229" s="224" t="s">
        <v>892</v>
      </c>
      <c r="N229" s="224">
        <v>5669</v>
      </c>
      <c r="O229" s="224" t="s">
        <v>2294</v>
      </c>
      <c r="P229" s="224" t="s">
        <v>539</v>
      </c>
      <c r="Q229" s="224" t="s">
        <v>468</v>
      </c>
      <c r="R229" s="224" t="s">
        <v>1787</v>
      </c>
      <c r="S229" s="205">
        <v>23622</v>
      </c>
      <c r="T229" t="s">
        <v>1359</v>
      </c>
      <c r="U229" s="116"/>
    </row>
    <row r="230" spans="1:21" ht="18" customHeight="1" x14ac:dyDescent="0.2">
      <c r="A230" s="221">
        <v>5668</v>
      </c>
      <c r="B230" s="222" t="s">
        <v>539</v>
      </c>
      <c r="C230" s="222" t="s">
        <v>468</v>
      </c>
      <c r="D230" s="222" t="s">
        <v>467</v>
      </c>
      <c r="E230" s="223">
        <v>22275</v>
      </c>
      <c r="F230" s="221" t="s">
        <v>1356</v>
      </c>
      <c r="G230" s="110" t="s">
        <v>892</v>
      </c>
      <c r="H230" s="110" t="s">
        <v>1710</v>
      </c>
      <c r="I230" s="207">
        <v>15</v>
      </c>
      <c r="J230" s="207">
        <v>22</v>
      </c>
      <c r="K230" s="53" t="s">
        <v>1591</v>
      </c>
      <c r="L230" s="53"/>
      <c r="M230" s="224" t="s">
        <v>892</v>
      </c>
      <c r="N230" s="224">
        <v>5668</v>
      </c>
      <c r="O230" s="224" t="s">
        <v>2294</v>
      </c>
      <c r="P230" s="224" t="s">
        <v>539</v>
      </c>
      <c r="Q230" s="224" t="s">
        <v>468</v>
      </c>
      <c r="R230" s="224" t="s">
        <v>467</v>
      </c>
      <c r="S230" s="205">
        <v>22275</v>
      </c>
      <c r="T230" t="s">
        <v>1356</v>
      </c>
      <c r="U230" s="116"/>
    </row>
    <row r="231" spans="1:21" ht="18" customHeight="1" x14ac:dyDescent="0.2">
      <c r="A231" s="221">
        <v>7469</v>
      </c>
      <c r="B231" s="222" t="s">
        <v>539</v>
      </c>
      <c r="C231" s="222" t="s">
        <v>410</v>
      </c>
      <c r="D231" s="222" t="s">
        <v>528</v>
      </c>
      <c r="E231" s="223">
        <v>35551</v>
      </c>
      <c r="F231" s="221" t="s">
        <v>1357</v>
      </c>
      <c r="G231" s="110" t="s">
        <v>892</v>
      </c>
      <c r="H231" s="110" t="s">
        <v>1709</v>
      </c>
      <c r="I231" s="207">
        <v>15</v>
      </c>
      <c r="J231" s="207">
        <v>22</v>
      </c>
      <c r="K231" s="53" t="s">
        <v>1591</v>
      </c>
      <c r="L231" s="53"/>
      <c r="M231" s="224" t="s">
        <v>892</v>
      </c>
      <c r="N231" s="224">
        <v>7469</v>
      </c>
      <c r="O231" s="224" t="s">
        <v>2294</v>
      </c>
      <c r="P231" s="224" t="s">
        <v>539</v>
      </c>
      <c r="Q231" s="224" t="s">
        <v>410</v>
      </c>
      <c r="R231" s="224" t="s">
        <v>528</v>
      </c>
      <c r="S231" s="205">
        <v>35551</v>
      </c>
      <c r="T231" t="s">
        <v>1357</v>
      </c>
      <c r="U231" s="116"/>
    </row>
    <row r="232" spans="1:21" ht="18" customHeight="1" x14ac:dyDescent="0.2">
      <c r="A232" s="305">
        <v>16728</v>
      </c>
      <c r="B232" s="110" t="s">
        <v>539</v>
      </c>
      <c r="C232" s="110" t="s">
        <v>410</v>
      </c>
      <c r="D232" s="110" t="s">
        <v>1506</v>
      </c>
      <c r="E232" s="181">
        <v>36563</v>
      </c>
      <c r="F232" s="179" t="s">
        <v>1358</v>
      </c>
      <c r="G232" s="110" t="s">
        <v>892</v>
      </c>
      <c r="H232" s="110" t="s">
        <v>1706</v>
      </c>
      <c r="I232" s="207">
        <v>18</v>
      </c>
      <c r="J232" s="207">
        <v>22</v>
      </c>
      <c r="K232" s="53" t="s">
        <v>1591</v>
      </c>
      <c r="L232" s="53"/>
      <c r="M232" s="224"/>
      <c r="N232" s="224"/>
      <c r="O232" s="224"/>
      <c r="P232" s="224"/>
      <c r="Q232" s="224"/>
      <c r="R232" s="224"/>
      <c r="S232" s="205"/>
      <c r="T232"/>
      <c r="U232" s="116"/>
    </row>
    <row r="233" spans="1:21" ht="18" customHeight="1" x14ac:dyDescent="0.2">
      <c r="A233" s="179">
        <v>7468</v>
      </c>
      <c r="B233" s="110" t="s">
        <v>539</v>
      </c>
      <c r="C233" s="110" t="s">
        <v>410</v>
      </c>
      <c r="D233" s="110" t="s">
        <v>595</v>
      </c>
      <c r="E233" s="181">
        <v>34231</v>
      </c>
      <c r="F233" s="179" t="s">
        <v>1361</v>
      </c>
      <c r="G233" s="110" t="s">
        <v>892</v>
      </c>
      <c r="H233" s="110" t="s">
        <v>1700</v>
      </c>
      <c r="I233" s="207">
        <v>18</v>
      </c>
      <c r="J233" s="207">
        <v>22</v>
      </c>
      <c r="K233" s="53" t="s">
        <v>1591</v>
      </c>
      <c r="L233" s="53"/>
      <c r="M233" s="224"/>
      <c r="N233" s="224"/>
      <c r="O233" s="224"/>
      <c r="P233" s="224"/>
      <c r="Q233" s="224"/>
      <c r="R233" s="224"/>
      <c r="S233" s="205"/>
      <c r="T233"/>
      <c r="U233" s="116"/>
    </row>
    <row r="234" spans="1:21" ht="18" customHeight="1" x14ac:dyDescent="0.2">
      <c r="A234" s="221">
        <v>19793</v>
      </c>
      <c r="B234" s="222" t="s">
        <v>591</v>
      </c>
      <c r="C234" s="222" t="s">
        <v>504</v>
      </c>
      <c r="D234" s="222" t="s">
        <v>80</v>
      </c>
      <c r="E234" s="223">
        <v>37846</v>
      </c>
      <c r="F234" s="221" t="s">
        <v>312</v>
      </c>
      <c r="G234" s="110" t="s">
        <v>892</v>
      </c>
      <c r="H234" s="110" t="s">
        <v>1708</v>
      </c>
      <c r="I234" s="207">
        <v>12</v>
      </c>
      <c r="J234" s="207">
        <v>22</v>
      </c>
      <c r="K234" s="53" t="s">
        <v>1591</v>
      </c>
      <c r="L234" s="53"/>
      <c r="M234" s="224" t="s">
        <v>892</v>
      </c>
      <c r="N234" s="224">
        <v>19793</v>
      </c>
      <c r="O234" s="224" t="s">
        <v>2295</v>
      </c>
      <c r="P234" s="224" t="s">
        <v>591</v>
      </c>
      <c r="Q234" s="224" t="s">
        <v>504</v>
      </c>
      <c r="R234" s="224" t="s">
        <v>80</v>
      </c>
      <c r="S234" s="205">
        <v>37846</v>
      </c>
      <c r="T234" t="s">
        <v>312</v>
      </c>
      <c r="U234" s="116"/>
    </row>
    <row r="235" spans="1:21" ht="18" customHeight="1" x14ac:dyDescent="0.2">
      <c r="A235" s="221">
        <v>3834</v>
      </c>
      <c r="B235" s="222" t="s">
        <v>571</v>
      </c>
      <c r="C235" s="222" t="s">
        <v>2211</v>
      </c>
      <c r="D235" s="222" t="s">
        <v>517</v>
      </c>
      <c r="E235" s="223">
        <v>33686</v>
      </c>
      <c r="F235" s="221" t="s">
        <v>2212</v>
      </c>
      <c r="G235" s="110" t="s">
        <v>892</v>
      </c>
      <c r="H235" s="110" t="s">
        <v>1706</v>
      </c>
      <c r="I235" s="207">
        <v>18</v>
      </c>
      <c r="J235" s="207">
        <v>22</v>
      </c>
      <c r="K235" s="53" t="s">
        <v>1591</v>
      </c>
      <c r="L235" s="53"/>
      <c r="M235" s="224" t="s">
        <v>892</v>
      </c>
      <c r="N235" s="224">
        <v>3834</v>
      </c>
      <c r="O235" s="224" t="s">
        <v>2294</v>
      </c>
      <c r="P235" s="224" t="s">
        <v>571</v>
      </c>
      <c r="Q235" s="224" t="s">
        <v>2211</v>
      </c>
      <c r="R235" s="224" t="s">
        <v>517</v>
      </c>
      <c r="S235" s="205">
        <v>33686</v>
      </c>
      <c r="T235" t="s">
        <v>2212</v>
      </c>
      <c r="U235" s="116"/>
    </row>
    <row r="236" spans="1:21" ht="18" customHeight="1" x14ac:dyDescent="0.2">
      <c r="A236" s="221">
        <v>19814</v>
      </c>
      <c r="B236" s="222" t="s">
        <v>449</v>
      </c>
      <c r="C236" s="222" t="s">
        <v>6</v>
      </c>
      <c r="D236" s="222" t="s">
        <v>49</v>
      </c>
      <c r="E236" s="223">
        <v>36969</v>
      </c>
      <c r="F236" s="221" t="s">
        <v>313</v>
      </c>
      <c r="G236" s="110" t="s">
        <v>892</v>
      </c>
      <c r="H236" s="110" t="s">
        <v>1709</v>
      </c>
      <c r="I236" s="207">
        <v>15</v>
      </c>
      <c r="J236" s="207">
        <v>22</v>
      </c>
      <c r="K236" s="53" t="s">
        <v>1591</v>
      </c>
      <c r="L236" s="53"/>
      <c r="M236" s="224" t="s">
        <v>892</v>
      </c>
      <c r="N236" s="224">
        <v>19814</v>
      </c>
      <c r="O236" s="224" t="s">
        <v>2295</v>
      </c>
      <c r="P236" s="224" t="s">
        <v>449</v>
      </c>
      <c r="Q236" s="224" t="s">
        <v>6</v>
      </c>
      <c r="R236" s="224" t="s">
        <v>49</v>
      </c>
      <c r="S236" s="205">
        <v>36969</v>
      </c>
      <c r="T236" t="s">
        <v>313</v>
      </c>
      <c r="U236" s="116"/>
    </row>
    <row r="237" spans="1:21" ht="18" customHeight="1" x14ac:dyDescent="0.2">
      <c r="A237" s="221">
        <v>731</v>
      </c>
      <c r="B237" s="222" t="s">
        <v>553</v>
      </c>
      <c r="C237" s="222" t="s">
        <v>683</v>
      </c>
      <c r="D237" s="222" t="s">
        <v>682</v>
      </c>
      <c r="E237" s="223">
        <v>22475</v>
      </c>
      <c r="F237" s="221" t="s">
        <v>1445</v>
      </c>
      <c r="G237" s="110" t="s">
        <v>892</v>
      </c>
      <c r="H237" s="110" t="s">
        <v>1700</v>
      </c>
      <c r="I237" s="207">
        <v>18</v>
      </c>
      <c r="J237" s="207">
        <v>22</v>
      </c>
      <c r="K237" s="53" t="s">
        <v>1591</v>
      </c>
      <c r="L237" s="53"/>
      <c r="M237" s="224" t="s">
        <v>892</v>
      </c>
      <c r="N237" s="224">
        <v>731</v>
      </c>
      <c r="O237" s="224" t="s">
        <v>2294</v>
      </c>
      <c r="P237" s="224" t="s">
        <v>553</v>
      </c>
      <c r="Q237" s="224" t="s">
        <v>683</v>
      </c>
      <c r="R237" s="224" t="s">
        <v>682</v>
      </c>
      <c r="S237" s="205">
        <v>22475</v>
      </c>
      <c r="T237" t="s">
        <v>1445</v>
      </c>
      <c r="U237" s="116"/>
    </row>
    <row r="238" spans="1:21" ht="18" customHeight="1" x14ac:dyDescent="0.2">
      <c r="A238" s="221">
        <v>19807</v>
      </c>
      <c r="B238" s="222" t="s">
        <v>6</v>
      </c>
      <c r="C238" s="222" t="s">
        <v>535</v>
      </c>
      <c r="D238" s="222" t="s">
        <v>475</v>
      </c>
      <c r="E238" s="223">
        <v>37650</v>
      </c>
      <c r="F238" s="221" t="s">
        <v>314</v>
      </c>
      <c r="G238" s="110" t="s">
        <v>892</v>
      </c>
      <c r="H238" s="110" t="s">
        <v>1708</v>
      </c>
      <c r="I238" s="207">
        <v>12</v>
      </c>
      <c r="J238" s="207">
        <v>22</v>
      </c>
      <c r="K238" s="53" t="s">
        <v>1591</v>
      </c>
      <c r="L238" s="53"/>
      <c r="M238" s="224" t="s">
        <v>892</v>
      </c>
      <c r="N238" s="224">
        <v>19807</v>
      </c>
      <c r="O238" s="224" t="s">
        <v>2295</v>
      </c>
      <c r="P238" s="224" t="s">
        <v>6</v>
      </c>
      <c r="Q238" s="224" t="s">
        <v>535</v>
      </c>
      <c r="R238" s="224" t="s">
        <v>475</v>
      </c>
      <c r="S238" s="205">
        <v>37650</v>
      </c>
      <c r="T238" t="s">
        <v>314</v>
      </c>
      <c r="U238" s="116"/>
    </row>
    <row r="239" spans="1:21" ht="18" customHeight="1" x14ac:dyDescent="0.2">
      <c r="A239" s="179">
        <v>15929</v>
      </c>
      <c r="B239" s="110" t="s">
        <v>1490</v>
      </c>
      <c r="C239" s="110" t="s">
        <v>951</v>
      </c>
      <c r="D239" s="110" t="s">
        <v>503</v>
      </c>
      <c r="E239" s="181">
        <v>35664</v>
      </c>
      <c r="F239" s="179" t="s">
        <v>1004</v>
      </c>
      <c r="G239" s="110" t="s">
        <v>898</v>
      </c>
      <c r="H239" s="110" t="s">
        <v>1710</v>
      </c>
      <c r="I239" s="207">
        <v>15</v>
      </c>
      <c r="J239" s="207">
        <v>22</v>
      </c>
      <c r="K239" s="53" t="s">
        <v>1591</v>
      </c>
      <c r="L239" s="53"/>
      <c r="M239" s="224"/>
      <c r="N239" s="224"/>
      <c r="O239" s="224"/>
      <c r="P239" s="224"/>
      <c r="Q239" s="224"/>
      <c r="R239" s="224"/>
      <c r="S239" s="205"/>
      <c r="T239"/>
      <c r="U239" s="116"/>
    </row>
    <row r="240" spans="1:21" ht="18" customHeight="1" x14ac:dyDescent="0.2">
      <c r="A240" s="179">
        <v>15928</v>
      </c>
      <c r="B240" s="110" t="s">
        <v>1490</v>
      </c>
      <c r="C240" s="110" t="s">
        <v>951</v>
      </c>
      <c r="D240" s="110" t="s">
        <v>73</v>
      </c>
      <c r="E240" s="181">
        <v>35664</v>
      </c>
      <c r="F240" s="179" t="s">
        <v>1005</v>
      </c>
      <c r="G240" s="110" t="s">
        <v>898</v>
      </c>
      <c r="H240" s="110" t="s">
        <v>1710</v>
      </c>
      <c r="I240" s="207">
        <v>15</v>
      </c>
      <c r="J240" s="207">
        <v>22</v>
      </c>
      <c r="K240" s="53" t="s">
        <v>1591</v>
      </c>
      <c r="L240" s="53"/>
      <c r="M240" s="224"/>
      <c r="N240" s="224"/>
      <c r="O240" s="224"/>
      <c r="P240" s="224"/>
      <c r="Q240" s="224"/>
      <c r="R240" s="224"/>
      <c r="S240" s="205"/>
      <c r="T240"/>
      <c r="U240" s="116"/>
    </row>
    <row r="241" spans="1:21" ht="18" customHeight="1" x14ac:dyDescent="0.2">
      <c r="A241" s="179">
        <v>50068</v>
      </c>
      <c r="B241" s="110" t="s">
        <v>1504</v>
      </c>
      <c r="C241" s="111" t="s">
        <v>530</v>
      </c>
      <c r="D241" s="112" t="s">
        <v>595</v>
      </c>
      <c r="E241" s="180">
        <v>36475</v>
      </c>
      <c r="F241" s="113" t="s">
        <v>1688</v>
      </c>
      <c r="G241" s="110" t="s">
        <v>898</v>
      </c>
      <c r="H241" s="110" t="s">
        <v>1710</v>
      </c>
      <c r="I241" s="207">
        <v>15</v>
      </c>
      <c r="J241" s="207">
        <v>22</v>
      </c>
      <c r="K241" s="53" t="s">
        <v>1591</v>
      </c>
      <c r="L241" s="53"/>
      <c r="M241" s="224"/>
      <c r="N241" s="224"/>
      <c r="O241" s="224"/>
      <c r="P241" s="224"/>
      <c r="Q241" s="224"/>
      <c r="R241" s="224"/>
      <c r="S241" s="205"/>
      <c r="T241"/>
      <c r="U241" s="116"/>
    </row>
    <row r="242" spans="1:21" ht="18" customHeight="1" x14ac:dyDescent="0.2">
      <c r="A242" s="179">
        <v>20227</v>
      </c>
      <c r="B242" s="110" t="s">
        <v>644</v>
      </c>
      <c r="C242" s="110" t="s">
        <v>431</v>
      </c>
      <c r="D242" s="110" t="s">
        <v>238</v>
      </c>
      <c r="E242" s="181">
        <v>25396</v>
      </c>
      <c r="F242" s="179" t="s">
        <v>239</v>
      </c>
      <c r="G242" s="110" t="s">
        <v>898</v>
      </c>
      <c r="H242" s="110" t="s">
        <v>1700</v>
      </c>
      <c r="I242" s="207">
        <v>18</v>
      </c>
      <c r="J242" s="207">
        <v>22</v>
      </c>
      <c r="K242" s="53" t="s">
        <v>1591</v>
      </c>
      <c r="L242" s="53">
        <v>26</v>
      </c>
      <c r="M242" s="224"/>
      <c r="N242" s="224"/>
      <c r="O242" s="224"/>
      <c r="P242" s="224"/>
      <c r="Q242" s="224"/>
      <c r="R242" s="224"/>
      <c r="S242" s="205"/>
      <c r="T242"/>
      <c r="U242" s="116"/>
    </row>
    <row r="243" spans="1:21" ht="18" customHeight="1" x14ac:dyDescent="0.2">
      <c r="A243" s="179">
        <v>50049</v>
      </c>
      <c r="B243" s="110" t="s">
        <v>1609</v>
      </c>
      <c r="C243" s="111" t="s">
        <v>1610</v>
      </c>
      <c r="D243" s="112" t="s">
        <v>1611</v>
      </c>
      <c r="E243" s="180">
        <v>35731</v>
      </c>
      <c r="F243" s="113" t="s">
        <v>1612</v>
      </c>
      <c r="G243" s="110" t="s">
        <v>898</v>
      </c>
      <c r="H243" s="110" t="s">
        <v>1710</v>
      </c>
      <c r="I243" s="207">
        <v>15</v>
      </c>
      <c r="J243" s="207">
        <v>22</v>
      </c>
      <c r="K243" s="53" t="s">
        <v>1591</v>
      </c>
      <c r="L243" s="53"/>
      <c r="M243" s="224"/>
      <c r="N243" s="224"/>
      <c r="O243" s="224"/>
      <c r="P243" s="224"/>
      <c r="Q243" s="224"/>
      <c r="R243" s="224"/>
      <c r="S243" s="205"/>
      <c r="T243"/>
      <c r="U243" s="116"/>
    </row>
    <row r="244" spans="1:21" ht="18" customHeight="1" x14ac:dyDescent="0.2">
      <c r="A244" s="179">
        <v>50071</v>
      </c>
      <c r="B244" s="110" t="s">
        <v>618</v>
      </c>
      <c r="C244" s="111" t="s">
        <v>478</v>
      </c>
      <c r="D244" s="112" t="s">
        <v>651</v>
      </c>
      <c r="E244" s="180">
        <v>36616</v>
      </c>
      <c r="F244" s="113" t="s">
        <v>1693</v>
      </c>
      <c r="G244" s="110" t="s">
        <v>898</v>
      </c>
      <c r="H244" s="110" t="s">
        <v>1709</v>
      </c>
      <c r="I244" s="207">
        <v>15</v>
      </c>
      <c r="J244" s="207">
        <v>22</v>
      </c>
      <c r="K244" s="53" t="s">
        <v>1591</v>
      </c>
      <c r="L244" s="53"/>
      <c r="M244" s="224"/>
      <c r="N244" s="224"/>
      <c r="O244" s="224"/>
      <c r="P244" s="224"/>
      <c r="Q244" s="224"/>
      <c r="R244" s="224"/>
      <c r="S244" s="205"/>
      <c r="T244"/>
      <c r="U244" s="116"/>
    </row>
    <row r="245" spans="1:21" ht="18" customHeight="1" x14ac:dyDescent="0.2">
      <c r="A245" s="179">
        <v>18682</v>
      </c>
      <c r="B245" s="110" t="s">
        <v>1900</v>
      </c>
      <c r="C245" s="110" t="s">
        <v>1901</v>
      </c>
      <c r="D245" s="110" t="s">
        <v>654</v>
      </c>
      <c r="E245" s="181">
        <v>36305</v>
      </c>
      <c r="F245" s="179" t="s">
        <v>1902</v>
      </c>
      <c r="G245" s="110" t="s">
        <v>898</v>
      </c>
      <c r="H245" s="110" t="s">
        <v>1700</v>
      </c>
      <c r="I245" s="207">
        <v>18</v>
      </c>
      <c r="J245" s="207">
        <v>22</v>
      </c>
      <c r="K245" s="53" t="s">
        <v>1591</v>
      </c>
      <c r="L245" s="53"/>
      <c r="M245" s="224"/>
      <c r="N245" s="224"/>
      <c r="O245" s="224"/>
      <c r="P245" s="224"/>
      <c r="Q245" s="224"/>
      <c r="R245" s="224"/>
      <c r="S245" s="205"/>
      <c r="T245"/>
      <c r="U245" s="116"/>
    </row>
    <row r="246" spans="1:21" ht="18" customHeight="1" x14ac:dyDescent="0.2">
      <c r="A246" s="179">
        <v>50047</v>
      </c>
      <c r="B246" s="110" t="s">
        <v>661</v>
      </c>
      <c r="C246" s="111" t="s">
        <v>1607</v>
      </c>
      <c r="D246" s="112" t="s">
        <v>52</v>
      </c>
      <c r="E246" s="180">
        <v>36730</v>
      </c>
      <c r="F246" s="113" t="s">
        <v>1823</v>
      </c>
      <c r="G246" s="110" t="s">
        <v>898</v>
      </c>
      <c r="H246" s="110" t="s">
        <v>1709</v>
      </c>
      <c r="I246" s="207">
        <v>15</v>
      </c>
      <c r="J246" s="207">
        <v>22</v>
      </c>
      <c r="K246" s="53" t="s">
        <v>1591</v>
      </c>
      <c r="L246" s="53"/>
      <c r="M246" s="224"/>
      <c r="N246" s="224"/>
      <c r="O246" s="224"/>
      <c r="P246" s="224"/>
      <c r="Q246" s="224"/>
      <c r="R246" s="224"/>
      <c r="S246" s="205"/>
      <c r="T246"/>
      <c r="U246" s="116"/>
    </row>
    <row r="247" spans="1:21" ht="18" customHeight="1" x14ac:dyDescent="0.2">
      <c r="A247" s="179">
        <v>9190</v>
      </c>
      <c r="B247" s="110" t="s">
        <v>777</v>
      </c>
      <c r="C247" s="110" t="s">
        <v>414</v>
      </c>
      <c r="D247" s="110" t="s">
        <v>2131</v>
      </c>
      <c r="E247" s="181">
        <v>24942</v>
      </c>
      <c r="F247" s="179" t="s">
        <v>240</v>
      </c>
      <c r="G247" s="110" t="s">
        <v>898</v>
      </c>
      <c r="H247" s="110" t="s">
        <v>1700</v>
      </c>
      <c r="I247" s="207">
        <v>18</v>
      </c>
      <c r="J247" s="207">
        <v>22</v>
      </c>
      <c r="K247" s="53" t="s">
        <v>1591</v>
      </c>
      <c r="L247" s="53"/>
      <c r="M247" s="224"/>
      <c r="N247" s="224"/>
      <c r="O247" s="224"/>
      <c r="P247" s="224"/>
      <c r="Q247" s="224"/>
      <c r="R247" s="224"/>
      <c r="S247" s="205"/>
      <c r="T247"/>
      <c r="U247" s="116"/>
    </row>
    <row r="248" spans="1:21" ht="18" customHeight="1" x14ac:dyDescent="0.2">
      <c r="A248" s="179">
        <v>363</v>
      </c>
      <c r="B248" s="110" t="s">
        <v>469</v>
      </c>
      <c r="C248" s="110" t="s">
        <v>614</v>
      </c>
      <c r="D248" s="110" t="s">
        <v>542</v>
      </c>
      <c r="E248" s="181">
        <v>20107</v>
      </c>
      <c r="F248" s="179" t="s">
        <v>1209</v>
      </c>
      <c r="G248" s="110" t="s">
        <v>898</v>
      </c>
      <c r="H248" s="110" t="s">
        <v>1700</v>
      </c>
      <c r="I248" s="207">
        <v>18</v>
      </c>
      <c r="J248" s="207">
        <v>22</v>
      </c>
      <c r="K248" s="53" t="s">
        <v>1591</v>
      </c>
      <c r="L248" s="53">
        <v>26</v>
      </c>
      <c r="M248" s="224"/>
      <c r="N248" s="224"/>
      <c r="O248" s="224"/>
      <c r="P248" s="224"/>
      <c r="Q248" s="224"/>
      <c r="R248" s="224"/>
      <c r="S248" s="205"/>
      <c r="T248"/>
      <c r="U248" s="116"/>
    </row>
    <row r="249" spans="1:21" ht="18" customHeight="1" x14ac:dyDescent="0.2">
      <c r="A249" s="179">
        <v>50070</v>
      </c>
      <c r="B249" s="110" t="s">
        <v>622</v>
      </c>
      <c r="C249" s="111" t="s">
        <v>524</v>
      </c>
      <c r="D249" s="112" t="s">
        <v>1691</v>
      </c>
      <c r="E249" s="180">
        <v>35628</v>
      </c>
      <c r="F249" s="113" t="s">
        <v>1692</v>
      </c>
      <c r="G249" s="110" t="s">
        <v>898</v>
      </c>
      <c r="H249" s="110" t="s">
        <v>1710</v>
      </c>
      <c r="I249" s="207">
        <v>15</v>
      </c>
      <c r="J249" s="207">
        <v>22</v>
      </c>
      <c r="K249" s="53" t="s">
        <v>1591</v>
      </c>
      <c r="L249" s="53"/>
      <c r="M249" s="224"/>
      <c r="N249" s="224"/>
      <c r="O249" s="224"/>
      <c r="P249" s="224"/>
      <c r="Q249" s="224"/>
      <c r="R249" s="224"/>
      <c r="S249" s="205"/>
      <c r="T249"/>
      <c r="U249" s="116"/>
    </row>
    <row r="250" spans="1:21" ht="18" customHeight="1" x14ac:dyDescent="0.2">
      <c r="A250" s="179">
        <v>15933</v>
      </c>
      <c r="B250" s="110" t="s">
        <v>533</v>
      </c>
      <c r="C250" s="110" t="s">
        <v>1491</v>
      </c>
      <c r="D250" s="110" t="s">
        <v>528</v>
      </c>
      <c r="E250" s="181">
        <v>35454</v>
      </c>
      <c r="F250" s="179" t="s">
        <v>1232</v>
      </c>
      <c r="G250" s="110" t="s">
        <v>898</v>
      </c>
      <c r="H250" s="110" t="s">
        <v>1700</v>
      </c>
      <c r="I250" s="207">
        <v>18</v>
      </c>
      <c r="J250" s="207">
        <v>22</v>
      </c>
      <c r="K250" s="53">
        <v>22</v>
      </c>
      <c r="L250" s="53"/>
      <c r="M250" s="224"/>
      <c r="N250" s="224"/>
      <c r="O250" s="224"/>
      <c r="P250" s="224"/>
      <c r="Q250" s="224"/>
      <c r="R250" s="224"/>
      <c r="S250" s="205"/>
      <c r="T250"/>
      <c r="U250" s="116"/>
    </row>
    <row r="251" spans="1:21" ht="18" customHeight="1" x14ac:dyDescent="0.2">
      <c r="A251" s="179">
        <v>50054</v>
      </c>
      <c r="B251" s="110" t="s">
        <v>463</v>
      </c>
      <c r="C251" s="111" t="s">
        <v>1618</v>
      </c>
      <c r="D251" s="112" t="s">
        <v>648</v>
      </c>
      <c r="E251" s="180">
        <v>36544</v>
      </c>
      <c r="F251" s="113" t="s">
        <v>1619</v>
      </c>
      <c r="G251" s="110" t="s">
        <v>898</v>
      </c>
      <c r="H251" s="110" t="s">
        <v>1700</v>
      </c>
      <c r="I251" s="207">
        <v>18</v>
      </c>
      <c r="J251" s="207">
        <v>22</v>
      </c>
      <c r="K251" s="53" t="s">
        <v>1591</v>
      </c>
      <c r="L251" s="53"/>
      <c r="M251" s="224"/>
      <c r="N251" s="224"/>
      <c r="O251" s="224"/>
      <c r="P251" s="224"/>
      <c r="Q251" s="224"/>
      <c r="R251" s="224"/>
      <c r="S251" s="205"/>
      <c r="T251"/>
      <c r="U251" s="116"/>
    </row>
    <row r="252" spans="1:21" ht="18" customHeight="1" x14ac:dyDescent="0.2">
      <c r="A252" s="179">
        <v>19934</v>
      </c>
      <c r="B252" s="110" t="s">
        <v>463</v>
      </c>
      <c r="C252" s="110" t="s">
        <v>315</v>
      </c>
      <c r="D252" s="110" t="s">
        <v>832</v>
      </c>
      <c r="E252" s="181">
        <v>35501</v>
      </c>
      <c r="F252" s="179" t="s">
        <v>316</v>
      </c>
      <c r="G252" s="110" t="s">
        <v>898</v>
      </c>
      <c r="H252" s="110" t="s">
        <v>1700</v>
      </c>
      <c r="I252" s="207">
        <v>18</v>
      </c>
      <c r="J252" s="207">
        <v>22</v>
      </c>
      <c r="K252" s="53" t="s">
        <v>1591</v>
      </c>
      <c r="L252" s="53"/>
      <c r="M252" s="224"/>
      <c r="N252" s="224"/>
      <c r="O252" s="224"/>
      <c r="P252" s="224"/>
      <c r="Q252" s="224"/>
      <c r="R252" s="224"/>
      <c r="S252" s="205"/>
      <c r="T252"/>
      <c r="U252" s="116"/>
    </row>
    <row r="253" spans="1:21" ht="18" customHeight="1" x14ac:dyDescent="0.2">
      <c r="A253" s="179">
        <v>50053</v>
      </c>
      <c r="B253" s="110" t="s">
        <v>872</v>
      </c>
      <c r="C253" s="111" t="s">
        <v>43</v>
      </c>
      <c r="D253" s="112" t="s">
        <v>705</v>
      </c>
      <c r="E253" s="180">
        <v>36692</v>
      </c>
      <c r="F253" s="113" t="s">
        <v>1827</v>
      </c>
      <c r="G253" s="110" t="s">
        <v>898</v>
      </c>
      <c r="H253" s="110" t="s">
        <v>1709</v>
      </c>
      <c r="I253" s="207">
        <v>15</v>
      </c>
      <c r="J253" s="207">
        <v>22</v>
      </c>
      <c r="K253" s="53" t="s">
        <v>1591</v>
      </c>
      <c r="L253" s="53"/>
      <c r="M253" s="224"/>
      <c r="N253" s="224"/>
      <c r="O253" s="224"/>
      <c r="P253" s="224"/>
      <c r="Q253" s="224"/>
      <c r="R253" s="224"/>
      <c r="S253" s="205"/>
      <c r="T253"/>
      <c r="U253" s="116"/>
    </row>
    <row r="254" spans="1:21" ht="18" customHeight="1" x14ac:dyDescent="0.2">
      <c r="A254" s="179">
        <v>15934</v>
      </c>
      <c r="B254" s="110" t="s">
        <v>1492</v>
      </c>
      <c r="C254" s="110" t="s">
        <v>1493</v>
      </c>
      <c r="D254" s="110" t="s">
        <v>673</v>
      </c>
      <c r="E254" s="181">
        <v>35709</v>
      </c>
      <c r="F254" s="179" t="s">
        <v>1262</v>
      </c>
      <c r="G254" s="110" t="s">
        <v>898</v>
      </c>
      <c r="H254" s="110" t="s">
        <v>1796</v>
      </c>
      <c r="I254" s="207">
        <v>18</v>
      </c>
      <c r="J254" s="207">
        <v>22</v>
      </c>
      <c r="K254" s="53" t="s">
        <v>1591</v>
      </c>
      <c r="L254" s="53"/>
      <c r="M254" s="224"/>
      <c r="N254" s="224"/>
      <c r="O254" s="224"/>
      <c r="P254" s="224"/>
      <c r="Q254" s="224"/>
      <c r="R254" s="224"/>
      <c r="S254" s="205"/>
      <c r="T254"/>
      <c r="U254" s="116"/>
    </row>
    <row r="255" spans="1:21" ht="18" customHeight="1" x14ac:dyDescent="0.2">
      <c r="A255" s="179">
        <v>50052</v>
      </c>
      <c r="B255" s="110" t="s">
        <v>488</v>
      </c>
      <c r="C255" s="111" t="s">
        <v>1617</v>
      </c>
      <c r="D255" s="112" t="s">
        <v>710</v>
      </c>
      <c r="E255" s="180">
        <v>35938</v>
      </c>
      <c r="F255" s="113" t="s">
        <v>1826</v>
      </c>
      <c r="G255" s="110" t="s">
        <v>898</v>
      </c>
      <c r="H255" s="110" t="s">
        <v>1709</v>
      </c>
      <c r="I255" s="207">
        <v>15</v>
      </c>
      <c r="J255" s="207">
        <v>22</v>
      </c>
      <c r="K255" s="53" t="s">
        <v>1591</v>
      </c>
      <c r="L255" s="53"/>
      <c r="M255" s="224"/>
      <c r="N255" s="224"/>
      <c r="O255" s="224"/>
      <c r="P255" s="224"/>
      <c r="Q255" s="224"/>
      <c r="R255" s="224"/>
      <c r="S255" s="205"/>
      <c r="T255"/>
      <c r="U255" s="116"/>
    </row>
    <row r="256" spans="1:21" ht="18" customHeight="1" x14ac:dyDescent="0.2">
      <c r="A256" s="179">
        <v>2071</v>
      </c>
      <c r="B256" s="110" t="s">
        <v>530</v>
      </c>
      <c r="C256" s="110" t="s">
        <v>767</v>
      </c>
      <c r="D256" s="110" t="s">
        <v>2086</v>
      </c>
      <c r="E256" s="181">
        <v>29446</v>
      </c>
      <c r="F256" s="179" t="s">
        <v>1822</v>
      </c>
      <c r="G256" s="110" t="s">
        <v>898</v>
      </c>
      <c r="H256" s="110" t="s">
        <v>1707</v>
      </c>
      <c r="I256" s="207">
        <v>12</v>
      </c>
      <c r="J256" s="207">
        <v>22</v>
      </c>
      <c r="K256" s="53" t="s">
        <v>1591</v>
      </c>
      <c r="L256" s="53"/>
      <c r="M256" s="224"/>
      <c r="N256" s="224"/>
      <c r="O256" s="224"/>
      <c r="P256" s="224"/>
      <c r="Q256" s="224"/>
      <c r="R256" s="224"/>
      <c r="S256" s="205"/>
      <c r="T256"/>
      <c r="U256" s="116"/>
    </row>
    <row r="257" spans="1:36" ht="18" customHeight="1" x14ac:dyDescent="0.2">
      <c r="A257" s="179">
        <v>50050</v>
      </c>
      <c r="B257" s="110" t="s">
        <v>828</v>
      </c>
      <c r="C257" s="111" t="s">
        <v>439</v>
      </c>
      <c r="D257" s="112" t="s">
        <v>565</v>
      </c>
      <c r="E257" s="180">
        <v>36342</v>
      </c>
      <c r="F257" s="113" t="s">
        <v>1613</v>
      </c>
      <c r="G257" s="110" t="s">
        <v>898</v>
      </c>
      <c r="H257" s="110" t="s">
        <v>1700</v>
      </c>
      <c r="I257" s="207">
        <v>18</v>
      </c>
      <c r="J257" s="207">
        <v>22</v>
      </c>
      <c r="K257" s="53" t="s">
        <v>1591</v>
      </c>
      <c r="L257" s="53"/>
      <c r="M257" s="224"/>
      <c r="N257" s="224"/>
      <c r="O257" s="224"/>
      <c r="P257" s="224"/>
      <c r="Q257" s="224"/>
      <c r="R257" s="224"/>
      <c r="S257" s="205"/>
      <c r="T257"/>
      <c r="U257" s="116"/>
    </row>
    <row r="258" spans="1:36" ht="18" customHeight="1" x14ac:dyDescent="0.2">
      <c r="A258" s="179">
        <v>50048</v>
      </c>
      <c r="B258" s="110" t="s">
        <v>669</v>
      </c>
      <c r="C258" s="111" t="s">
        <v>1608</v>
      </c>
      <c r="D258" s="112" t="s">
        <v>522</v>
      </c>
      <c r="E258" s="180">
        <v>36487</v>
      </c>
      <c r="F258" s="113" t="s">
        <v>1824</v>
      </c>
      <c r="G258" s="110" t="s">
        <v>898</v>
      </c>
      <c r="H258" s="110" t="s">
        <v>1700</v>
      </c>
      <c r="I258" s="207">
        <v>18</v>
      </c>
      <c r="J258" s="207">
        <v>22</v>
      </c>
      <c r="K258" s="53" t="s">
        <v>1591</v>
      </c>
      <c r="L258" s="53"/>
      <c r="M258" s="224"/>
      <c r="N258" s="224"/>
      <c r="O258" s="224"/>
      <c r="P258" s="224"/>
      <c r="Q258" s="224"/>
      <c r="R258" s="224"/>
      <c r="S258" s="205"/>
      <c r="T258"/>
      <c r="U258" s="116"/>
    </row>
    <row r="259" spans="1:36" ht="18" customHeight="1" x14ac:dyDescent="0.2">
      <c r="A259" s="179">
        <v>18470</v>
      </c>
      <c r="B259" s="110" t="s">
        <v>43</v>
      </c>
      <c r="C259" s="110" t="s">
        <v>418</v>
      </c>
      <c r="D259" s="110" t="s">
        <v>465</v>
      </c>
      <c r="E259" s="181">
        <v>35657</v>
      </c>
      <c r="F259" s="179" t="s">
        <v>1403</v>
      </c>
      <c r="G259" s="110" t="s">
        <v>898</v>
      </c>
      <c r="H259" s="110" t="s">
        <v>1710</v>
      </c>
      <c r="I259" s="207">
        <v>15</v>
      </c>
      <c r="J259" s="207">
        <v>22</v>
      </c>
      <c r="K259" s="53" t="s">
        <v>1591</v>
      </c>
      <c r="L259" s="53"/>
      <c r="M259" s="224"/>
      <c r="N259" s="224"/>
      <c r="O259" s="224"/>
      <c r="P259" s="224"/>
      <c r="Q259" s="224"/>
      <c r="R259" s="224"/>
      <c r="S259" s="205"/>
      <c r="T259"/>
      <c r="U259" s="116"/>
      <c r="AH259" s="40" t="s">
        <v>1184</v>
      </c>
      <c r="AI259" s="40">
        <v>25389</v>
      </c>
      <c r="AJ259" s="40">
        <v>18</v>
      </c>
    </row>
    <row r="260" spans="1:36" ht="18" customHeight="1" x14ac:dyDescent="0.2">
      <c r="A260" s="179">
        <v>6612</v>
      </c>
      <c r="B260" s="110" t="s">
        <v>631</v>
      </c>
      <c r="C260" s="110" t="s">
        <v>938</v>
      </c>
      <c r="D260" s="110" t="s">
        <v>495</v>
      </c>
      <c r="E260" s="181">
        <v>28599</v>
      </c>
      <c r="F260" s="179" t="s">
        <v>1414</v>
      </c>
      <c r="G260" s="110" t="s">
        <v>898</v>
      </c>
      <c r="H260" s="110" t="s">
        <v>1796</v>
      </c>
      <c r="I260" s="207">
        <v>18</v>
      </c>
      <c r="J260" s="207">
        <v>22</v>
      </c>
      <c r="K260" s="53">
        <v>22</v>
      </c>
      <c r="L260" s="53"/>
      <c r="M260" s="224"/>
      <c r="N260" s="224"/>
      <c r="O260" s="224"/>
      <c r="P260" s="224"/>
      <c r="Q260" s="224"/>
      <c r="R260" s="224"/>
      <c r="S260" s="205"/>
      <c r="T260"/>
      <c r="U260" s="116"/>
      <c r="AH260" s="40" t="s">
        <v>1180</v>
      </c>
      <c r="AI260" s="40">
        <v>35906</v>
      </c>
      <c r="AJ260" s="40">
        <v>15</v>
      </c>
    </row>
    <row r="261" spans="1:36" ht="18" customHeight="1" x14ac:dyDescent="0.2">
      <c r="A261" s="179">
        <v>4455</v>
      </c>
      <c r="B261" s="112" t="s">
        <v>439</v>
      </c>
      <c r="C261" s="110" t="s">
        <v>413</v>
      </c>
      <c r="D261" s="110" t="s">
        <v>428</v>
      </c>
      <c r="E261" s="181">
        <v>30298</v>
      </c>
      <c r="F261" s="179" t="s">
        <v>1433</v>
      </c>
      <c r="G261" s="110" t="s">
        <v>898</v>
      </c>
      <c r="H261" s="110" t="s">
        <v>1796</v>
      </c>
      <c r="I261" s="207">
        <v>18</v>
      </c>
      <c r="J261" s="207">
        <v>22</v>
      </c>
      <c r="K261" s="53" t="s">
        <v>1591</v>
      </c>
      <c r="L261" s="53">
        <v>26</v>
      </c>
      <c r="M261" s="224"/>
      <c r="N261" s="224"/>
      <c r="O261" s="224"/>
      <c r="P261" s="224"/>
      <c r="Q261" s="224"/>
      <c r="R261" s="224"/>
      <c r="S261" s="205"/>
      <c r="T261"/>
      <c r="U261" s="116"/>
    </row>
    <row r="262" spans="1:36" ht="18" customHeight="1" x14ac:dyDescent="0.2">
      <c r="A262" s="179">
        <v>50051</v>
      </c>
      <c r="B262" s="110" t="s">
        <v>1614</v>
      </c>
      <c r="C262" s="111" t="s">
        <v>1615</v>
      </c>
      <c r="D262" s="112" t="s">
        <v>1616</v>
      </c>
      <c r="E262" s="180">
        <v>36388</v>
      </c>
      <c r="F262" s="113" t="s">
        <v>1825</v>
      </c>
      <c r="G262" s="110" t="s">
        <v>898</v>
      </c>
      <c r="H262" s="110" t="s">
        <v>1710</v>
      </c>
      <c r="I262" s="207">
        <v>15</v>
      </c>
      <c r="J262" s="207">
        <v>22</v>
      </c>
      <c r="K262" s="53" t="s">
        <v>1591</v>
      </c>
      <c r="L262" s="53"/>
      <c r="M262" s="224"/>
      <c r="N262" s="224"/>
      <c r="O262" s="224"/>
      <c r="P262" s="224"/>
      <c r="Q262" s="224"/>
      <c r="R262" s="224"/>
      <c r="S262" s="205"/>
      <c r="T262"/>
      <c r="U262" s="116"/>
    </row>
    <row r="263" spans="1:36" ht="18" customHeight="1" x14ac:dyDescent="0.2">
      <c r="A263" s="179">
        <v>8603</v>
      </c>
      <c r="B263" s="110" t="s">
        <v>1689</v>
      </c>
      <c r="C263" s="111" t="s">
        <v>468</v>
      </c>
      <c r="D263" s="112" t="s">
        <v>526</v>
      </c>
      <c r="E263" s="180">
        <v>35950</v>
      </c>
      <c r="F263" s="113" t="s">
        <v>1690</v>
      </c>
      <c r="G263" s="110" t="s">
        <v>898</v>
      </c>
      <c r="H263" s="110" t="s">
        <v>1710</v>
      </c>
      <c r="I263" s="207">
        <v>15</v>
      </c>
      <c r="J263" s="207">
        <v>22</v>
      </c>
      <c r="K263" s="53" t="s">
        <v>1591</v>
      </c>
      <c r="L263" s="53"/>
      <c r="M263" s="224"/>
      <c r="N263" s="224"/>
      <c r="O263" s="224"/>
      <c r="P263" s="224"/>
      <c r="Q263" s="224"/>
      <c r="R263" s="224"/>
      <c r="S263" s="205"/>
      <c r="T263"/>
      <c r="U263" s="116"/>
    </row>
    <row r="264" spans="1:36" ht="18" customHeight="1" x14ac:dyDescent="0.2">
      <c r="A264" s="179">
        <v>6816</v>
      </c>
      <c r="B264" s="110" t="s">
        <v>1881</v>
      </c>
      <c r="C264" s="110" t="s">
        <v>777</v>
      </c>
      <c r="D264" s="110" t="s">
        <v>483</v>
      </c>
      <c r="E264" s="181">
        <v>19987</v>
      </c>
      <c r="F264" s="179" t="s">
        <v>1913</v>
      </c>
      <c r="G264" s="110" t="s">
        <v>903</v>
      </c>
      <c r="H264" s="110" t="s">
        <v>1700</v>
      </c>
      <c r="I264" s="207">
        <v>18</v>
      </c>
      <c r="J264" s="207">
        <v>22</v>
      </c>
      <c r="K264" s="53" t="s">
        <v>1591</v>
      </c>
      <c r="L264" s="53"/>
      <c r="M264" s="224"/>
      <c r="N264" s="224"/>
      <c r="O264" s="224"/>
      <c r="P264" s="224"/>
      <c r="Q264" s="224"/>
      <c r="R264" s="224"/>
      <c r="S264" s="205"/>
      <c r="T264"/>
      <c r="U264" s="116"/>
    </row>
    <row r="265" spans="1:36" ht="18" customHeight="1" x14ac:dyDescent="0.2">
      <c r="A265" s="179">
        <v>6807</v>
      </c>
      <c r="B265" s="110" t="s">
        <v>481</v>
      </c>
      <c r="C265" s="110" t="s">
        <v>777</v>
      </c>
      <c r="D265" s="110" t="s">
        <v>467</v>
      </c>
      <c r="E265" s="181">
        <v>28438</v>
      </c>
      <c r="F265" s="179" t="s">
        <v>1910</v>
      </c>
      <c r="G265" s="110" t="s">
        <v>903</v>
      </c>
      <c r="H265" s="110" t="s">
        <v>1796</v>
      </c>
      <c r="I265" s="207">
        <v>18</v>
      </c>
      <c r="J265" s="207">
        <v>22</v>
      </c>
      <c r="K265" s="53" t="s">
        <v>1591</v>
      </c>
      <c r="L265" s="53"/>
      <c r="M265" s="224"/>
      <c r="N265" s="224"/>
      <c r="O265" s="224"/>
      <c r="P265" s="224"/>
      <c r="Q265" s="224"/>
      <c r="R265" s="224"/>
      <c r="S265" s="205"/>
      <c r="T265"/>
      <c r="U265" s="116"/>
    </row>
    <row r="266" spans="1:36" ht="18" customHeight="1" x14ac:dyDescent="0.2">
      <c r="A266" s="179">
        <v>7792</v>
      </c>
      <c r="B266" s="110" t="s">
        <v>1911</v>
      </c>
      <c r="C266" s="110" t="s">
        <v>1912</v>
      </c>
      <c r="D266" s="110" t="s">
        <v>654</v>
      </c>
      <c r="E266" s="181">
        <v>24853</v>
      </c>
      <c r="F266" s="179">
        <v>35307817</v>
      </c>
      <c r="G266" s="110" t="s">
        <v>903</v>
      </c>
      <c r="H266" s="110" t="s">
        <v>1700</v>
      </c>
      <c r="I266" s="207">
        <v>18</v>
      </c>
      <c r="J266" s="207">
        <v>22</v>
      </c>
      <c r="K266" s="53" t="s">
        <v>1591</v>
      </c>
      <c r="L266" s="53"/>
      <c r="M266" s="224"/>
      <c r="N266" s="224"/>
      <c r="O266" s="224"/>
      <c r="P266" s="224"/>
      <c r="Q266" s="224"/>
      <c r="R266" s="224"/>
      <c r="S266" s="205"/>
      <c r="T266"/>
      <c r="U266" s="116"/>
    </row>
    <row r="267" spans="1:36" ht="18" customHeight="1" x14ac:dyDescent="0.2">
      <c r="A267" s="179">
        <v>20872</v>
      </c>
      <c r="B267" s="110" t="s">
        <v>1794</v>
      </c>
      <c r="C267" s="111" t="s">
        <v>711</v>
      </c>
      <c r="D267" s="112" t="s">
        <v>1583</v>
      </c>
      <c r="E267" s="180">
        <v>37277</v>
      </c>
      <c r="F267" s="113" t="s">
        <v>1795</v>
      </c>
      <c r="G267" s="110" t="s">
        <v>903</v>
      </c>
      <c r="H267" s="110" t="s">
        <v>1708</v>
      </c>
      <c r="I267" s="207">
        <v>12</v>
      </c>
      <c r="J267" s="207">
        <v>22</v>
      </c>
      <c r="K267" s="53" t="s">
        <v>1591</v>
      </c>
      <c r="L267" s="53"/>
      <c r="M267" s="224"/>
      <c r="N267" s="224"/>
      <c r="O267" s="224"/>
      <c r="P267" s="224"/>
      <c r="Q267" s="224"/>
      <c r="R267" s="224"/>
      <c r="S267" s="205"/>
      <c r="T267"/>
      <c r="U267" s="116"/>
    </row>
    <row r="268" spans="1:36" ht="18" customHeight="1" x14ac:dyDescent="0.2">
      <c r="A268" s="179">
        <v>6806</v>
      </c>
      <c r="B268" s="110" t="s">
        <v>689</v>
      </c>
      <c r="C268" s="110" t="s">
        <v>949</v>
      </c>
      <c r="D268" s="110" t="s">
        <v>492</v>
      </c>
      <c r="E268" s="181">
        <v>31590</v>
      </c>
      <c r="F268" s="179" t="s">
        <v>317</v>
      </c>
      <c r="G268" s="110" t="s">
        <v>903</v>
      </c>
      <c r="H268" s="110" t="s">
        <v>1796</v>
      </c>
      <c r="I268" s="207">
        <v>18</v>
      </c>
      <c r="J268" s="207">
        <v>22</v>
      </c>
      <c r="K268" s="53" t="s">
        <v>1591</v>
      </c>
      <c r="L268" s="53"/>
      <c r="M268" s="224"/>
      <c r="N268" s="224"/>
      <c r="O268" s="224"/>
      <c r="P268" s="224"/>
      <c r="Q268" s="224"/>
      <c r="R268" s="224"/>
      <c r="S268" s="205"/>
      <c r="T268"/>
      <c r="U268" s="116"/>
    </row>
    <row r="269" spans="1:36" ht="18" customHeight="1" x14ac:dyDescent="0.2">
      <c r="A269" s="179">
        <v>6815</v>
      </c>
      <c r="B269" s="110" t="s">
        <v>689</v>
      </c>
      <c r="C269" s="110" t="s">
        <v>525</v>
      </c>
      <c r="D269" s="110" t="s">
        <v>495</v>
      </c>
      <c r="E269" s="181">
        <v>19947</v>
      </c>
      <c r="F269" s="179" t="s">
        <v>1905</v>
      </c>
      <c r="G269" s="110" t="s">
        <v>903</v>
      </c>
      <c r="H269" s="110" t="s">
        <v>1700</v>
      </c>
      <c r="I269" s="207">
        <v>18</v>
      </c>
      <c r="J269" s="207">
        <v>22</v>
      </c>
      <c r="K269" s="53" t="s">
        <v>1591</v>
      </c>
      <c r="L269" s="53"/>
      <c r="M269" s="224"/>
      <c r="N269" s="224"/>
      <c r="O269" s="224"/>
      <c r="P269" s="224"/>
      <c r="Q269" s="224"/>
      <c r="R269" s="224"/>
      <c r="S269" s="205"/>
      <c r="T269"/>
      <c r="U269" s="116"/>
    </row>
    <row r="270" spans="1:36" ht="18" customHeight="1" x14ac:dyDescent="0.2">
      <c r="A270" s="179">
        <v>7791</v>
      </c>
      <c r="B270" s="110" t="s">
        <v>689</v>
      </c>
      <c r="C270" s="110" t="s">
        <v>1878</v>
      </c>
      <c r="D270" s="110" t="s">
        <v>1914</v>
      </c>
      <c r="E270" s="181">
        <v>18485</v>
      </c>
      <c r="F270" s="179" t="s">
        <v>1915</v>
      </c>
      <c r="G270" s="110" t="s">
        <v>903</v>
      </c>
      <c r="H270" s="110" t="s">
        <v>1700</v>
      </c>
      <c r="I270" s="207">
        <v>18</v>
      </c>
      <c r="J270" s="207">
        <v>22</v>
      </c>
      <c r="K270" s="53" t="s">
        <v>1591</v>
      </c>
      <c r="L270" s="53"/>
      <c r="M270" s="224"/>
      <c r="N270" s="224"/>
      <c r="O270" s="224"/>
      <c r="P270" s="224"/>
      <c r="Q270" s="224"/>
      <c r="R270" s="224"/>
      <c r="S270" s="205"/>
      <c r="T270"/>
      <c r="U270" s="116"/>
    </row>
    <row r="271" spans="1:36" ht="18" customHeight="1" x14ac:dyDescent="0.2">
      <c r="A271" s="179">
        <v>7787</v>
      </c>
      <c r="B271" s="110" t="s">
        <v>963</v>
      </c>
      <c r="C271" s="110" t="s">
        <v>950</v>
      </c>
      <c r="D271" s="110" t="s">
        <v>93</v>
      </c>
      <c r="E271" s="181">
        <v>33760</v>
      </c>
      <c r="F271" s="179" t="s">
        <v>241</v>
      </c>
      <c r="G271" s="110" t="s">
        <v>903</v>
      </c>
      <c r="H271" s="110" t="s">
        <v>1706</v>
      </c>
      <c r="I271" s="207">
        <v>18</v>
      </c>
      <c r="J271" s="207">
        <v>22</v>
      </c>
      <c r="K271" s="53" t="s">
        <v>1591</v>
      </c>
      <c r="L271" s="53"/>
      <c r="M271" s="224"/>
      <c r="N271" s="224"/>
      <c r="O271" s="224"/>
      <c r="P271" s="224"/>
      <c r="Q271" s="224"/>
      <c r="R271" s="224"/>
      <c r="S271" s="205"/>
      <c r="T271"/>
      <c r="U271" s="116"/>
    </row>
    <row r="272" spans="1:36" ht="18" customHeight="1" x14ac:dyDescent="0.2">
      <c r="A272" s="179">
        <v>50127</v>
      </c>
      <c r="B272" s="110" t="s">
        <v>618</v>
      </c>
      <c r="C272" s="111" t="s">
        <v>481</v>
      </c>
      <c r="D272" s="112" t="s">
        <v>484</v>
      </c>
      <c r="E272" s="180">
        <v>37613</v>
      </c>
      <c r="F272" s="113" t="s">
        <v>1850</v>
      </c>
      <c r="G272" s="110" t="s">
        <v>903</v>
      </c>
      <c r="H272" s="110" t="s">
        <v>1708</v>
      </c>
      <c r="I272" s="207">
        <v>6</v>
      </c>
      <c r="J272" s="207"/>
      <c r="K272" s="53"/>
      <c r="L272" s="53"/>
      <c r="M272" s="224"/>
      <c r="N272" s="224"/>
      <c r="O272" s="224"/>
      <c r="P272" s="224"/>
      <c r="Q272" s="224"/>
      <c r="R272" s="224"/>
      <c r="S272" s="205"/>
      <c r="T272"/>
      <c r="U272" s="116"/>
    </row>
    <row r="273" spans="1:21" ht="18" customHeight="1" x14ac:dyDescent="0.2">
      <c r="A273" s="179">
        <v>5724</v>
      </c>
      <c r="B273" s="110" t="s">
        <v>618</v>
      </c>
      <c r="C273" s="110" t="s">
        <v>1903</v>
      </c>
      <c r="D273" s="110" t="s">
        <v>755</v>
      </c>
      <c r="E273" s="181">
        <v>23905</v>
      </c>
      <c r="F273" s="179" t="s">
        <v>1904</v>
      </c>
      <c r="G273" s="110" t="s">
        <v>903</v>
      </c>
      <c r="H273" s="110" t="s">
        <v>1700</v>
      </c>
      <c r="I273" s="207">
        <v>18</v>
      </c>
      <c r="J273" s="207">
        <v>22</v>
      </c>
      <c r="K273" s="53" t="s">
        <v>1591</v>
      </c>
      <c r="L273" s="53"/>
      <c r="M273" s="224"/>
      <c r="N273" s="224"/>
      <c r="O273" s="224"/>
      <c r="P273" s="224"/>
      <c r="Q273" s="224"/>
      <c r="R273" s="224"/>
      <c r="S273" s="205"/>
      <c r="T273"/>
      <c r="U273" s="116"/>
    </row>
    <row r="274" spans="1:21" ht="18" customHeight="1" x14ac:dyDescent="0.2">
      <c r="A274" s="179">
        <v>18467</v>
      </c>
      <c r="B274" s="110" t="s">
        <v>618</v>
      </c>
      <c r="C274" s="110" t="s">
        <v>711</v>
      </c>
      <c r="D274" s="110" t="s">
        <v>492</v>
      </c>
      <c r="E274" s="181">
        <v>32116</v>
      </c>
      <c r="F274" s="179" t="s">
        <v>1127</v>
      </c>
      <c r="G274" s="110" t="s">
        <v>903</v>
      </c>
      <c r="H274" s="110" t="s">
        <v>1796</v>
      </c>
      <c r="I274" s="207">
        <v>18</v>
      </c>
      <c r="J274" s="207">
        <v>22</v>
      </c>
      <c r="K274" s="53" t="s">
        <v>1591</v>
      </c>
      <c r="L274" s="53"/>
      <c r="M274" s="224"/>
      <c r="N274" s="224"/>
      <c r="O274" s="224"/>
      <c r="P274" s="224"/>
      <c r="Q274" s="224"/>
      <c r="R274" s="224"/>
      <c r="S274" s="205"/>
      <c r="T274"/>
      <c r="U274" s="116"/>
    </row>
    <row r="275" spans="1:21" ht="18" customHeight="1" x14ac:dyDescent="0.2">
      <c r="A275" s="221">
        <v>18300</v>
      </c>
      <c r="B275" s="222" t="s">
        <v>777</v>
      </c>
      <c r="C275" s="222" t="s">
        <v>850</v>
      </c>
      <c r="D275" s="222" t="s">
        <v>607</v>
      </c>
      <c r="E275" s="223">
        <v>36684</v>
      </c>
      <c r="F275" s="221" t="s">
        <v>1181</v>
      </c>
      <c r="G275" s="110" t="s">
        <v>903</v>
      </c>
      <c r="H275" s="110" t="s">
        <v>1709</v>
      </c>
      <c r="I275" s="207">
        <v>15</v>
      </c>
      <c r="J275" s="207">
        <v>22</v>
      </c>
      <c r="K275" s="53" t="s">
        <v>1591</v>
      </c>
      <c r="L275" s="53"/>
      <c r="M275" s="224" t="s">
        <v>903</v>
      </c>
      <c r="N275" s="224">
        <v>18300</v>
      </c>
      <c r="O275" s="224" t="s">
        <v>2295</v>
      </c>
      <c r="P275" s="224" t="s">
        <v>516</v>
      </c>
      <c r="Q275" s="224" t="s">
        <v>850</v>
      </c>
      <c r="R275" s="224" t="s">
        <v>607</v>
      </c>
      <c r="S275" s="205">
        <v>36684</v>
      </c>
      <c r="T275" t="s">
        <v>1181</v>
      </c>
      <c r="U275" s="116"/>
    </row>
    <row r="276" spans="1:21" ht="18" customHeight="1" x14ac:dyDescent="0.2">
      <c r="A276" s="179">
        <v>7790</v>
      </c>
      <c r="B276" s="110" t="s">
        <v>777</v>
      </c>
      <c r="C276" s="110" t="s">
        <v>478</v>
      </c>
      <c r="D276" s="110" t="s">
        <v>776</v>
      </c>
      <c r="E276" s="181">
        <v>35906</v>
      </c>
      <c r="F276" s="179" t="s">
        <v>1180</v>
      </c>
      <c r="G276" s="110" t="s">
        <v>903</v>
      </c>
      <c r="H276" s="110" t="s">
        <v>1710</v>
      </c>
      <c r="I276" s="207">
        <v>15</v>
      </c>
      <c r="J276" s="207">
        <v>22</v>
      </c>
      <c r="K276" s="53" t="s">
        <v>1591</v>
      </c>
      <c r="L276" s="53"/>
      <c r="M276" s="224"/>
      <c r="N276" s="224"/>
      <c r="O276" s="224"/>
      <c r="P276" s="224"/>
      <c r="Q276" s="224"/>
      <c r="R276" s="224"/>
      <c r="S276" s="205"/>
      <c r="T276"/>
      <c r="U276" s="116"/>
    </row>
    <row r="277" spans="1:21" ht="18" customHeight="1" x14ac:dyDescent="0.2">
      <c r="A277" s="179">
        <v>50057</v>
      </c>
      <c r="B277" s="110" t="s">
        <v>777</v>
      </c>
      <c r="C277" s="110" t="s">
        <v>777</v>
      </c>
      <c r="D277" s="110" t="s">
        <v>1757</v>
      </c>
      <c r="E277" s="181">
        <v>38474</v>
      </c>
      <c r="F277" s="179" t="s">
        <v>1854</v>
      </c>
      <c r="G277" s="110" t="s">
        <v>903</v>
      </c>
      <c r="H277" s="110" t="s">
        <v>1707</v>
      </c>
      <c r="I277" s="207">
        <v>12</v>
      </c>
      <c r="J277" s="207">
        <v>22</v>
      </c>
      <c r="K277" s="53" t="s">
        <v>1591</v>
      </c>
      <c r="L277" s="53"/>
      <c r="M277" s="224"/>
      <c r="N277" s="224"/>
      <c r="O277" s="224"/>
      <c r="P277" s="224"/>
      <c r="Q277" s="224"/>
      <c r="R277" s="224"/>
      <c r="S277" s="205"/>
      <c r="T277"/>
      <c r="U277" s="116"/>
    </row>
    <row r="278" spans="1:21" ht="18" customHeight="1" x14ac:dyDescent="0.2">
      <c r="A278" s="221">
        <v>18299</v>
      </c>
      <c r="B278" s="222" t="s">
        <v>777</v>
      </c>
      <c r="C278" s="222" t="s">
        <v>506</v>
      </c>
      <c r="D278" s="222" t="s">
        <v>598</v>
      </c>
      <c r="E278" s="223">
        <v>36656</v>
      </c>
      <c r="F278" s="221" t="s">
        <v>1189</v>
      </c>
      <c r="G278" s="110" t="s">
        <v>903</v>
      </c>
      <c r="H278" s="110" t="s">
        <v>1709</v>
      </c>
      <c r="I278" s="207">
        <v>15</v>
      </c>
      <c r="J278" s="207">
        <v>22</v>
      </c>
      <c r="K278" s="53" t="s">
        <v>1591</v>
      </c>
      <c r="L278" s="53"/>
      <c r="M278" s="224" t="s">
        <v>903</v>
      </c>
      <c r="N278" s="224">
        <v>18299</v>
      </c>
      <c r="O278" s="224" t="s">
        <v>2300</v>
      </c>
      <c r="P278" s="224" t="s">
        <v>516</v>
      </c>
      <c r="Q278" s="224" t="s">
        <v>506</v>
      </c>
      <c r="R278" s="224" t="s">
        <v>598</v>
      </c>
      <c r="S278" s="205">
        <v>36656</v>
      </c>
      <c r="T278" t="s">
        <v>1189</v>
      </c>
      <c r="U278" s="116"/>
    </row>
    <row r="279" spans="1:21" ht="18" customHeight="1" x14ac:dyDescent="0.2">
      <c r="A279" s="179">
        <v>16993</v>
      </c>
      <c r="B279" s="110" t="s">
        <v>777</v>
      </c>
      <c r="C279" s="110" t="s">
        <v>719</v>
      </c>
      <c r="D279" s="110" t="s">
        <v>1512</v>
      </c>
      <c r="E279" s="181">
        <v>36656</v>
      </c>
      <c r="F279" s="179" t="s">
        <v>1191</v>
      </c>
      <c r="G279" s="110" t="s">
        <v>903</v>
      </c>
      <c r="H279" s="110" t="s">
        <v>1709</v>
      </c>
      <c r="I279" s="207">
        <v>15</v>
      </c>
      <c r="J279" s="207">
        <v>22</v>
      </c>
      <c r="K279" s="53" t="s">
        <v>1591</v>
      </c>
      <c r="L279" s="53"/>
      <c r="M279" s="224"/>
      <c r="N279" s="224"/>
      <c r="O279" s="224"/>
      <c r="P279" s="224"/>
      <c r="Q279" s="224"/>
      <c r="R279" s="224"/>
      <c r="S279" s="205"/>
      <c r="T279"/>
      <c r="U279" s="116"/>
    </row>
    <row r="280" spans="1:21" ht="18" customHeight="1" x14ac:dyDescent="0.2">
      <c r="A280" s="221">
        <v>5729</v>
      </c>
      <c r="B280" s="222" t="s">
        <v>777</v>
      </c>
      <c r="C280" s="222" t="s">
        <v>400</v>
      </c>
      <c r="D280" s="222" t="s">
        <v>2120</v>
      </c>
      <c r="E280" s="223">
        <v>25389</v>
      </c>
      <c r="F280" s="221" t="s">
        <v>1184</v>
      </c>
      <c r="G280" s="110" t="s">
        <v>903</v>
      </c>
      <c r="H280" s="110" t="s">
        <v>1700</v>
      </c>
      <c r="I280" s="207">
        <v>18</v>
      </c>
      <c r="J280" s="207">
        <v>22</v>
      </c>
      <c r="K280" s="53">
        <v>22</v>
      </c>
      <c r="L280" s="53"/>
      <c r="M280" s="224" t="s">
        <v>903</v>
      </c>
      <c r="N280" s="224">
        <v>5729</v>
      </c>
      <c r="O280" s="224" t="s">
        <v>2295</v>
      </c>
      <c r="P280" s="224" t="s">
        <v>516</v>
      </c>
      <c r="Q280" s="224" t="s">
        <v>400</v>
      </c>
      <c r="R280" s="224" t="s">
        <v>319</v>
      </c>
      <c r="S280" s="205">
        <v>25389</v>
      </c>
      <c r="T280" t="s">
        <v>1184</v>
      </c>
      <c r="U280" s="116"/>
    </row>
    <row r="281" spans="1:21" ht="18" customHeight="1" x14ac:dyDescent="0.2">
      <c r="A281" s="179">
        <v>8948</v>
      </c>
      <c r="B281" s="110" t="s">
        <v>623</v>
      </c>
      <c r="C281" s="110" t="s">
        <v>661</v>
      </c>
      <c r="D281" s="110" t="s">
        <v>1906</v>
      </c>
      <c r="E281" s="181">
        <v>21426</v>
      </c>
      <c r="F281" s="179" t="s">
        <v>1907</v>
      </c>
      <c r="G281" s="110" t="s">
        <v>903</v>
      </c>
      <c r="H281" s="110" t="s">
        <v>1700</v>
      </c>
      <c r="I281" s="207">
        <v>18</v>
      </c>
      <c r="J281" s="207">
        <v>22</v>
      </c>
      <c r="K281" s="53" t="s">
        <v>1591</v>
      </c>
      <c r="L281" s="53"/>
      <c r="M281" s="224"/>
      <c r="N281" s="224"/>
      <c r="O281" s="224"/>
      <c r="P281" s="224"/>
      <c r="Q281" s="224"/>
      <c r="R281" s="224"/>
      <c r="S281" s="205"/>
      <c r="T281"/>
      <c r="U281" s="116"/>
    </row>
    <row r="282" spans="1:21" ht="18" customHeight="1" x14ac:dyDescent="0.2">
      <c r="A282" s="221">
        <v>7785</v>
      </c>
      <c r="B282" s="222" t="s">
        <v>647</v>
      </c>
      <c r="C282" s="222" t="s">
        <v>962</v>
      </c>
      <c r="D282" s="222" t="s">
        <v>473</v>
      </c>
      <c r="E282" s="223">
        <v>34180</v>
      </c>
      <c r="F282" s="221" t="s">
        <v>2138</v>
      </c>
      <c r="G282" s="110" t="s">
        <v>903</v>
      </c>
      <c r="H282" s="110" t="s">
        <v>1706</v>
      </c>
      <c r="I282" s="207">
        <v>18</v>
      </c>
      <c r="J282" s="207">
        <v>22</v>
      </c>
      <c r="K282" s="53" t="s">
        <v>1591</v>
      </c>
      <c r="L282" s="53"/>
      <c r="M282" s="224" t="s">
        <v>903</v>
      </c>
      <c r="N282" s="224">
        <v>7785</v>
      </c>
      <c r="O282" s="224" t="s">
        <v>2295</v>
      </c>
      <c r="P282" s="224" t="s">
        <v>647</v>
      </c>
      <c r="Q282" s="224" t="s">
        <v>962</v>
      </c>
      <c r="R282" s="224" t="s">
        <v>473</v>
      </c>
      <c r="S282" s="205">
        <v>34180</v>
      </c>
      <c r="T282" t="s">
        <v>2138</v>
      </c>
      <c r="U282" s="116"/>
    </row>
    <row r="283" spans="1:21" ht="18" customHeight="1" x14ac:dyDescent="0.2">
      <c r="A283" s="179">
        <v>20875</v>
      </c>
      <c r="B283" s="110" t="s">
        <v>708</v>
      </c>
      <c r="C283" s="110" t="s">
        <v>1880</v>
      </c>
      <c r="D283" s="110" t="s">
        <v>465</v>
      </c>
      <c r="E283" s="181">
        <v>37367</v>
      </c>
      <c r="F283" s="179" t="s">
        <v>1916</v>
      </c>
      <c r="G283" s="110" t="s">
        <v>903</v>
      </c>
      <c r="H283" s="110" t="s">
        <v>1708</v>
      </c>
      <c r="I283" s="207">
        <v>18</v>
      </c>
      <c r="J283" s="207">
        <v>22</v>
      </c>
      <c r="K283" s="53" t="s">
        <v>1591</v>
      </c>
      <c r="L283" s="53"/>
      <c r="M283" s="224"/>
      <c r="N283" s="224"/>
      <c r="O283" s="224"/>
      <c r="P283" s="224"/>
      <c r="Q283" s="224"/>
      <c r="R283" s="224"/>
      <c r="S283" s="205"/>
      <c r="T283"/>
      <c r="U283" s="116"/>
    </row>
    <row r="284" spans="1:21" ht="18" customHeight="1" x14ac:dyDescent="0.2">
      <c r="A284" s="179">
        <v>19712</v>
      </c>
      <c r="B284" s="110" t="s">
        <v>411</v>
      </c>
      <c r="C284" s="110" t="s">
        <v>320</v>
      </c>
      <c r="D284" s="110" t="s">
        <v>2121</v>
      </c>
      <c r="E284" s="181">
        <v>36227</v>
      </c>
      <c r="F284" s="179" t="s">
        <v>321</v>
      </c>
      <c r="G284" s="110" t="s">
        <v>903</v>
      </c>
      <c r="H284" s="110" t="s">
        <v>1700</v>
      </c>
      <c r="I284" s="207">
        <v>18</v>
      </c>
      <c r="J284" s="207">
        <v>22</v>
      </c>
      <c r="K284" s="53" t="s">
        <v>1591</v>
      </c>
      <c r="L284" s="53"/>
      <c r="M284" s="224"/>
      <c r="N284" s="224"/>
      <c r="O284" s="224"/>
      <c r="P284" s="224"/>
      <c r="Q284" s="224"/>
      <c r="R284" s="224"/>
      <c r="S284" s="205"/>
      <c r="T284"/>
      <c r="U284" s="116"/>
    </row>
    <row r="285" spans="1:21" ht="18" customHeight="1" x14ac:dyDescent="0.2">
      <c r="A285" s="179">
        <v>50128</v>
      </c>
      <c r="B285" s="110" t="s">
        <v>703</v>
      </c>
      <c r="C285" s="111" t="s">
        <v>1851</v>
      </c>
      <c r="D285" s="112" t="s">
        <v>1852</v>
      </c>
      <c r="E285" s="180">
        <v>37876</v>
      </c>
      <c r="F285" s="113" t="s">
        <v>1853</v>
      </c>
      <c r="G285" s="110" t="s">
        <v>903</v>
      </c>
      <c r="H285" s="110" t="s">
        <v>1710</v>
      </c>
      <c r="I285" s="207">
        <v>15</v>
      </c>
      <c r="J285" s="207">
        <v>22</v>
      </c>
      <c r="K285" s="53" t="s">
        <v>1591</v>
      </c>
      <c r="L285" s="53"/>
      <c r="M285" s="224"/>
      <c r="N285" s="224"/>
      <c r="O285" s="224"/>
      <c r="P285" s="224"/>
      <c r="Q285" s="224"/>
      <c r="R285" s="224"/>
      <c r="S285" s="205"/>
      <c r="T285"/>
      <c r="U285" s="116"/>
    </row>
    <row r="286" spans="1:21" ht="18" customHeight="1" x14ac:dyDescent="0.2">
      <c r="A286" s="179">
        <v>18468</v>
      </c>
      <c r="B286" s="110" t="s">
        <v>504</v>
      </c>
      <c r="C286" s="110" t="s">
        <v>962</v>
      </c>
      <c r="D286" s="110" t="s">
        <v>568</v>
      </c>
      <c r="E286" s="181">
        <v>35661</v>
      </c>
      <c r="F286" s="179" t="s">
        <v>1293</v>
      </c>
      <c r="G286" s="110" t="s">
        <v>903</v>
      </c>
      <c r="H286" s="110" t="s">
        <v>1700</v>
      </c>
      <c r="I286" s="207">
        <v>18</v>
      </c>
      <c r="J286" s="207">
        <v>22</v>
      </c>
      <c r="K286" s="53">
        <v>22</v>
      </c>
      <c r="L286" s="53"/>
      <c r="M286" s="224"/>
      <c r="N286" s="224"/>
      <c r="O286" s="224"/>
      <c r="P286" s="224"/>
      <c r="Q286" s="224"/>
      <c r="R286" s="224"/>
      <c r="S286" s="205"/>
      <c r="T286"/>
      <c r="U286" s="116"/>
    </row>
    <row r="287" spans="1:21" ht="18" customHeight="1" x14ac:dyDescent="0.2">
      <c r="A287" s="179">
        <v>17326</v>
      </c>
      <c r="B287" s="110" t="s">
        <v>735</v>
      </c>
      <c r="C287" s="110" t="s">
        <v>730</v>
      </c>
      <c r="D287" s="110" t="s">
        <v>595</v>
      </c>
      <c r="E287" s="181">
        <v>35634</v>
      </c>
      <c r="F287" s="179" t="s">
        <v>1305</v>
      </c>
      <c r="G287" s="110" t="s">
        <v>903</v>
      </c>
      <c r="H287" s="110" t="s">
        <v>1796</v>
      </c>
      <c r="I287" s="207">
        <v>18</v>
      </c>
      <c r="J287" s="207">
        <v>22</v>
      </c>
      <c r="K287" s="53" t="s">
        <v>1591</v>
      </c>
      <c r="L287" s="53"/>
      <c r="M287" s="224"/>
      <c r="N287" s="224"/>
      <c r="O287" s="224"/>
      <c r="P287" s="224"/>
      <c r="Q287" s="224"/>
      <c r="R287" s="224"/>
      <c r="S287" s="205"/>
      <c r="T287"/>
      <c r="U287" s="116"/>
    </row>
    <row r="288" spans="1:21" ht="18" customHeight="1" x14ac:dyDescent="0.2">
      <c r="A288" s="179">
        <v>50039</v>
      </c>
      <c r="B288" s="112" t="s">
        <v>951</v>
      </c>
      <c r="C288" s="110" t="s">
        <v>624</v>
      </c>
      <c r="D288" s="111" t="s">
        <v>758</v>
      </c>
      <c r="E288" s="180">
        <v>33052</v>
      </c>
      <c r="F288" s="113" t="s">
        <v>1314</v>
      </c>
      <c r="G288" s="110" t="s">
        <v>903</v>
      </c>
      <c r="H288" s="110" t="s">
        <v>1708</v>
      </c>
      <c r="I288" s="207">
        <v>12</v>
      </c>
      <c r="J288" s="207">
        <v>22</v>
      </c>
      <c r="K288" s="53" t="s">
        <v>1591</v>
      </c>
      <c r="L288" s="53"/>
      <c r="M288" s="224"/>
      <c r="N288" s="224"/>
      <c r="O288" s="224"/>
      <c r="P288" s="224"/>
      <c r="Q288" s="224"/>
      <c r="R288" s="224"/>
      <c r="S288" s="205"/>
      <c r="T288"/>
      <c r="U288" s="116"/>
    </row>
    <row r="289" spans="1:21" ht="18" customHeight="1" x14ac:dyDescent="0.2">
      <c r="A289" s="179">
        <v>50130</v>
      </c>
      <c r="B289" s="110" t="s">
        <v>951</v>
      </c>
      <c r="C289" s="111" t="s">
        <v>533</v>
      </c>
      <c r="D289" s="112" t="s">
        <v>800</v>
      </c>
      <c r="E289" s="180">
        <v>37551</v>
      </c>
      <c r="F289" s="113" t="s">
        <v>1925</v>
      </c>
      <c r="G289" s="110" t="s">
        <v>903</v>
      </c>
      <c r="H289" s="110" t="s">
        <v>1700</v>
      </c>
      <c r="I289" s="207">
        <v>18</v>
      </c>
      <c r="J289" s="207">
        <v>22</v>
      </c>
      <c r="K289" s="53" t="s">
        <v>1591</v>
      </c>
      <c r="L289" s="53"/>
      <c r="M289" s="224"/>
      <c r="N289" s="224"/>
      <c r="O289" s="224"/>
      <c r="P289" s="224"/>
      <c r="Q289" s="224"/>
      <c r="R289" s="224"/>
      <c r="S289" s="205"/>
      <c r="T289"/>
      <c r="U289" s="116"/>
    </row>
    <row r="290" spans="1:21" ht="18" customHeight="1" x14ac:dyDescent="0.2">
      <c r="A290" s="179">
        <v>6819</v>
      </c>
      <c r="B290" s="110" t="s">
        <v>951</v>
      </c>
      <c r="C290" s="110" t="s">
        <v>584</v>
      </c>
      <c r="D290" s="110" t="s">
        <v>705</v>
      </c>
      <c r="E290" s="181">
        <v>25583</v>
      </c>
      <c r="F290" s="179" t="s">
        <v>1307</v>
      </c>
      <c r="G290" s="110" t="s">
        <v>903</v>
      </c>
      <c r="H290" s="110" t="s">
        <v>1700</v>
      </c>
      <c r="I290" s="207">
        <v>15</v>
      </c>
      <c r="J290" s="207">
        <v>22</v>
      </c>
      <c r="K290" s="53" t="s">
        <v>1591</v>
      </c>
      <c r="L290" s="53"/>
      <c r="M290" s="224"/>
      <c r="N290" s="224"/>
      <c r="O290" s="224"/>
      <c r="P290" s="224"/>
      <c r="Q290" s="224"/>
      <c r="R290" s="224"/>
      <c r="S290" s="205"/>
      <c r="T290"/>
      <c r="U290" s="116"/>
    </row>
    <row r="291" spans="1:21" ht="18" customHeight="1" x14ac:dyDescent="0.2">
      <c r="A291" s="221">
        <v>19533</v>
      </c>
      <c r="B291" s="222" t="s">
        <v>65</v>
      </c>
      <c r="C291" s="222" t="s">
        <v>1457</v>
      </c>
      <c r="D291" s="222" t="s">
        <v>634</v>
      </c>
      <c r="E291" s="223">
        <v>35633</v>
      </c>
      <c r="F291" s="221" t="s">
        <v>1312</v>
      </c>
      <c r="G291" s="110" t="s">
        <v>903</v>
      </c>
      <c r="H291" s="110" t="s">
        <v>1710</v>
      </c>
      <c r="I291" s="207">
        <v>15</v>
      </c>
      <c r="J291" s="207">
        <v>22</v>
      </c>
      <c r="K291" s="53" t="s">
        <v>1591</v>
      </c>
      <c r="L291" s="53"/>
      <c r="M291" s="224" t="s">
        <v>903</v>
      </c>
      <c r="N291" s="224">
        <v>19533</v>
      </c>
      <c r="O291" s="224" t="s">
        <v>2295</v>
      </c>
      <c r="P291" s="224" t="s">
        <v>65</v>
      </c>
      <c r="Q291" s="224" t="s">
        <v>1457</v>
      </c>
      <c r="R291" s="224" t="s">
        <v>634</v>
      </c>
      <c r="S291" s="205">
        <v>35633</v>
      </c>
      <c r="T291" t="s">
        <v>1312</v>
      </c>
      <c r="U291" s="116"/>
    </row>
    <row r="292" spans="1:21" ht="18" customHeight="1" x14ac:dyDescent="0.2">
      <c r="A292" s="221">
        <v>10784</v>
      </c>
      <c r="B292" s="222" t="s">
        <v>65</v>
      </c>
      <c r="C292" s="222" t="s">
        <v>1457</v>
      </c>
      <c r="D292" s="222" t="s">
        <v>834</v>
      </c>
      <c r="E292" s="223">
        <v>36391</v>
      </c>
      <c r="F292" s="221" t="s">
        <v>1310</v>
      </c>
      <c r="G292" s="110" t="s">
        <v>903</v>
      </c>
      <c r="H292" s="110" t="s">
        <v>1710</v>
      </c>
      <c r="I292" s="207">
        <v>12</v>
      </c>
      <c r="J292" s="207">
        <v>22</v>
      </c>
      <c r="K292" s="53" t="s">
        <v>1591</v>
      </c>
      <c r="L292" s="53"/>
      <c r="M292" s="224" t="s">
        <v>903</v>
      </c>
      <c r="N292" s="224">
        <v>10784</v>
      </c>
      <c r="O292" s="224" t="s">
        <v>2300</v>
      </c>
      <c r="P292" s="224" t="s">
        <v>65</v>
      </c>
      <c r="Q292" s="224" t="s">
        <v>1457</v>
      </c>
      <c r="R292" s="224" t="s">
        <v>834</v>
      </c>
      <c r="S292" s="205">
        <v>36391</v>
      </c>
      <c r="T292" t="s">
        <v>1310</v>
      </c>
      <c r="U292" s="116"/>
    </row>
    <row r="293" spans="1:21" ht="18" customHeight="1" x14ac:dyDescent="0.2">
      <c r="A293" s="221">
        <v>9992</v>
      </c>
      <c r="B293" s="222" t="s">
        <v>741</v>
      </c>
      <c r="C293" s="222" t="s">
        <v>674</v>
      </c>
      <c r="D293" s="222" t="s">
        <v>561</v>
      </c>
      <c r="E293" s="223">
        <v>33808</v>
      </c>
      <c r="F293" s="221" t="s">
        <v>243</v>
      </c>
      <c r="G293" s="110" t="s">
        <v>903</v>
      </c>
      <c r="H293" s="110" t="s">
        <v>1706</v>
      </c>
      <c r="I293" s="207">
        <v>18</v>
      </c>
      <c r="J293" s="207">
        <v>22</v>
      </c>
      <c r="K293" s="53" t="s">
        <v>1591</v>
      </c>
      <c r="L293" s="53"/>
      <c r="M293" s="224" t="s">
        <v>903</v>
      </c>
      <c r="N293" s="224">
        <v>9992</v>
      </c>
      <c r="O293" s="224" t="s">
        <v>2295</v>
      </c>
      <c r="P293" s="224" t="s">
        <v>741</v>
      </c>
      <c r="Q293" s="224" t="s">
        <v>674</v>
      </c>
      <c r="R293" s="224" t="s">
        <v>561</v>
      </c>
      <c r="S293" s="205">
        <v>33808</v>
      </c>
      <c r="T293" t="s">
        <v>243</v>
      </c>
      <c r="U293" s="116"/>
    </row>
    <row r="294" spans="1:21" ht="18" customHeight="1" x14ac:dyDescent="0.2">
      <c r="A294" s="221">
        <v>8950</v>
      </c>
      <c r="B294" s="222" t="s">
        <v>723</v>
      </c>
      <c r="C294" s="222" t="s">
        <v>553</v>
      </c>
      <c r="D294" s="222" t="s">
        <v>831</v>
      </c>
      <c r="E294" s="223">
        <v>33799</v>
      </c>
      <c r="F294" s="221" t="s">
        <v>242</v>
      </c>
      <c r="G294" s="110" t="s">
        <v>903</v>
      </c>
      <c r="H294" s="110" t="s">
        <v>1706</v>
      </c>
      <c r="I294" s="207">
        <v>18</v>
      </c>
      <c r="J294" s="207">
        <v>22</v>
      </c>
      <c r="K294" s="53" t="s">
        <v>1591</v>
      </c>
      <c r="L294" s="53"/>
      <c r="M294" s="224" t="s">
        <v>903</v>
      </c>
      <c r="N294" s="224">
        <v>8950</v>
      </c>
      <c r="O294" s="224" t="s">
        <v>2295</v>
      </c>
      <c r="P294" s="224" t="s">
        <v>723</v>
      </c>
      <c r="Q294" s="224" t="s">
        <v>553</v>
      </c>
      <c r="R294" s="224" t="s">
        <v>831</v>
      </c>
      <c r="S294" s="205">
        <v>33799</v>
      </c>
      <c r="T294" t="s">
        <v>242</v>
      </c>
      <c r="U294" s="116"/>
    </row>
    <row r="295" spans="1:21" ht="18" customHeight="1" x14ac:dyDescent="0.2">
      <c r="A295" s="179">
        <v>50106</v>
      </c>
      <c r="B295" s="110" t="s">
        <v>1848</v>
      </c>
      <c r="C295" s="110" t="s">
        <v>1922</v>
      </c>
      <c r="D295" s="110" t="s">
        <v>1621</v>
      </c>
      <c r="E295" s="181">
        <v>37720</v>
      </c>
      <c r="F295" s="179" t="s">
        <v>1923</v>
      </c>
      <c r="G295" s="110" t="s">
        <v>903</v>
      </c>
      <c r="H295" s="110" t="s">
        <v>1710</v>
      </c>
      <c r="I295" s="207">
        <v>15</v>
      </c>
      <c r="J295" s="207">
        <v>22</v>
      </c>
      <c r="K295" s="53" t="s">
        <v>1591</v>
      </c>
      <c r="L295" s="53"/>
      <c r="M295" s="224"/>
      <c r="N295" s="224"/>
      <c r="O295" s="224"/>
      <c r="P295" s="224"/>
      <c r="Q295" s="224"/>
      <c r="R295" s="224"/>
      <c r="S295" s="205"/>
      <c r="T295"/>
      <c r="U295" s="116"/>
    </row>
    <row r="296" spans="1:21" ht="18" customHeight="1" x14ac:dyDescent="0.2">
      <c r="A296" s="179">
        <v>18464</v>
      </c>
      <c r="B296" s="110" t="s">
        <v>696</v>
      </c>
      <c r="C296" s="110" t="s">
        <v>848</v>
      </c>
      <c r="D296" s="110" t="s">
        <v>579</v>
      </c>
      <c r="E296" s="181">
        <v>36413</v>
      </c>
      <c r="F296" s="179" t="s">
        <v>1369</v>
      </c>
      <c r="G296" s="110" t="s">
        <v>903</v>
      </c>
      <c r="H296" s="110" t="s">
        <v>1710</v>
      </c>
      <c r="I296" s="207">
        <v>15</v>
      </c>
      <c r="J296" s="207">
        <v>22</v>
      </c>
      <c r="K296" s="53" t="s">
        <v>1591</v>
      </c>
      <c r="L296" s="53"/>
      <c r="M296" s="224"/>
      <c r="N296" s="224"/>
      <c r="O296" s="224"/>
      <c r="P296" s="224"/>
      <c r="Q296" s="224"/>
      <c r="R296" s="224"/>
      <c r="S296" s="205"/>
      <c r="T296"/>
      <c r="U296" s="116"/>
    </row>
    <row r="297" spans="1:21" ht="18" customHeight="1" x14ac:dyDescent="0.2">
      <c r="A297" s="221">
        <v>15710</v>
      </c>
      <c r="B297" s="222" t="s">
        <v>696</v>
      </c>
      <c r="C297" s="222" t="s">
        <v>848</v>
      </c>
      <c r="D297" s="222" t="s">
        <v>2122</v>
      </c>
      <c r="E297" s="223">
        <v>35694</v>
      </c>
      <c r="F297" s="221" t="s">
        <v>1368</v>
      </c>
      <c r="G297" s="110" t="s">
        <v>903</v>
      </c>
      <c r="H297" s="110" t="s">
        <v>1710</v>
      </c>
      <c r="I297" s="207">
        <v>18</v>
      </c>
      <c r="J297" s="207">
        <v>22</v>
      </c>
      <c r="K297" s="53" t="s">
        <v>1591</v>
      </c>
      <c r="L297" s="53"/>
      <c r="M297" s="224" t="s">
        <v>903</v>
      </c>
      <c r="N297" s="224">
        <v>15710</v>
      </c>
      <c r="O297" s="224" t="s">
        <v>2295</v>
      </c>
      <c r="P297" s="224" t="s">
        <v>696</v>
      </c>
      <c r="Q297" s="224" t="s">
        <v>848</v>
      </c>
      <c r="R297" s="224" t="s">
        <v>1022</v>
      </c>
      <c r="S297" s="205">
        <v>35694</v>
      </c>
      <c r="T297" t="s">
        <v>1368</v>
      </c>
      <c r="U297" s="116"/>
    </row>
    <row r="298" spans="1:21" ht="18" customHeight="1" x14ac:dyDescent="0.2">
      <c r="A298" s="179">
        <v>18532</v>
      </c>
      <c r="B298" s="110" t="s">
        <v>719</v>
      </c>
      <c r="C298" s="110" t="s">
        <v>641</v>
      </c>
      <c r="D298" s="110" t="s">
        <v>705</v>
      </c>
      <c r="E298" s="181">
        <v>34940</v>
      </c>
      <c r="F298" s="179" t="s">
        <v>1383</v>
      </c>
      <c r="G298" s="110" t="s">
        <v>903</v>
      </c>
      <c r="H298" s="110" t="s">
        <v>1710</v>
      </c>
      <c r="I298" s="207">
        <v>15</v>
      </c>
      <c r="J298" s="207">
        <v>22</v>
      </c>
      <c r="K298" s="53" t="s">
        <v>1591</v>
      </c>
      <c r="L298" s="53"/>
      <c r="M298" s="224"/>
      <c r="N298" s="224"/>
      <c r="O298" s="224"/>
      <c r="P298" s="224"/>
      <c r="Q298" s="224"/>
      <c r="R298" s="224"/>
      <c r="S298" s="205"/>
      <c r="T298"/>
      <c r="U298" s="116"/>
    </row>
    <row r="299" spans="1:21" ht="18" customHeight="1" x14ac:dyDescent="0.2">
      <c r="A299" s="179">
        <v>16610</v>
      </c>
      <c r="B299" s="110" t="s">
        <v>719</v>
      </c>
      <c r="C299" s="110" t="s">
        <v>481</v>
      </c>
      <c r="D299" s="110" t="s">
        <v>705</v>
      </c>
      <c r="E299" s="181">
        <v>35664</v>
      </c>
      <c r="F299" s="179" t="s">
        <v>1371</v>
      </c>
      <c r="G299" s="110" t="s">
        <v>903</v>
      </c>
      <c r="H299" s="110" t="s">
        <v>1708</v>
      </c>
      <c r="I299" s="207">
        <v>12</v>
      </c>
      <c r="J299" s="207">
        <v>22</v>
      </c>
      <c r="K299" s="53" t="s">
        <v>1591</v>
      </c>
      <c r="L299" s="53"/>
      <c r="M299" s="224"/>
      <c r="N299" s="224"/>
      <c r="O299" s="224"/>
      <c r="P299" s="224"/>
      <c r="Q299" s="224"/>
      <c r="R299" s="224"/>
      <c r="S299" s="205"/>
      <c r="T299"/>
      <c r="U299" s="116"/>
    </row>
    <row r="300" spans="1:21" ht="18" customHeight="1" x14ac:dyDescent="0.2">
      <c r="A300" s="221">
        <v>19714</v>
      </c>
      <c r="B300" s="222" t="s">
        <v>719</v>
      </c>
      <c r="C300" s="222" t="s">
        <v>481</v>
      </c>
      <c r="D300" s="222" t="s">
        <v>62</v>
      </c>
      <c r="E300" s="223">
        <v>37768</v>
      </c>
      <c r="F300" s="221" t="s">
        <v>322</v>
      </c>
      <c r="G300" s="110" t="s">
        <v>903</v>
      </c>
      <c r="H300" s="110" t="s">
        <v>1708</v>
      </c>
      <c r="I300" s="207">
        <v>18</v>
      </c>
      <c r="J300" s="207">
        <v>22</v>
      </c>
      <c r="K300" s="53" t="s">
        <v>1591</v>
      </c>
      <c r="L300" s="53"/>
      <c r="M300" s="224" t="s">
        <v>903</v>
      </c>
      <c r="N300" s="224">
        <v>19714</v>
      </c>
      <c r="O300" s="224" t="s">
        <v>2300</v>
      </c>
      <c r="P300" s="224" t="s">
        <v>506</v>
      </c>
      <c r="Q300" s="224" t="s">
        <v>481</v>
      </c>
      <c r="R300" s="224" t="s">
        <v>62</v>
      </c>
      <c r="S300" s="205">
        <v>37768</v>
      </c>
      <c r="T300" t="s">
        <v>322</v>
      </c>
      <c r="U300" s="116"/>
    </row>
    <row r="301" spans="1:21" ht="18" customHeight="1" x14ac:dyDescent="0.2">
      <c r="A301" s="179">
        <v>9947</v>
      </c>
      <c r="B301" s="110" t="s">
        <v>719</v>
      </c>
      <c r="C301" s="110" t="s">
        <v>528</v>
      </c>
      <c r="D301" s="110" t="s">
        <v>62</v>
      </c>
      <c r="E301" s="181">
        <v>37093</v>
      </c>
      <c r="F301" s="179" t="s">
        <v>1370</v>
      </c>
      <c r="G301" s="110" t="s">
        <v>903</v>
      </c>
      <c r="H301" s="110" t="s">
        <v>1706</v>
      </c>
      <c r="I301" s="207">
        <v>18</v>
      </c>
      <c r="J301" s="207">
        <v>22</v>
      </c>
      <c r="K301" s="53" t="s">
        <v>1591</v>
      </c>
      <c r="L301" s="53"/>
      <c r="M301" s="224"/>
      <c r="N301" s="224"/>
      <c r="O301" s="224"/>
      <c r="P301" s="224"/>
      <c r="Q301" s="224"/>
      <c r="R301" s="224"/>
      <c r="S301" s="205"/>
      <c r="T301"/>
      <c r="U301" s="116"/>
    </row>
    <row r="302" spans="1:21" ht="18" customHeight="1" x14ac:dyDescent="0.2">
      <c r="A302" s="179">
        <v>20869</v>
      </c>
      <c r="B302" s="110" t="s">
        <v>719</v>
      </c>
      <c r="C302" s="110" t="s">
        <v>1879</v>
      </c>
      <c r="D302" s="110" t="s">
        <v>496</v>
      </c>
      <c r="E302" s="181">
        <v>25137</v>
      </c>
      <c r="F302" s="179" t="s">
        <v>1917</v>
      </c>
      <c r="G302" s="110" t="s">
        <v>903</v>
      </c>
      <c r="H302" s="110" t="s">
        <v>1700</v>
      </c>
      <c r="I302" s="207">
        <v>18</v>
      </c>
      <c r="J302" s="207">
        <v>22</v>
      </c>
      <c r="K302" s="53" t="s">
        <v>1591</v>
      </c>
      <c r="L302" s="53"/>
      <c r="M302" s="224"/>
      <c r="N302" s="224"/>
      <c r="O302" s="224"/>
      <c r="P302" s="224"/>
      <c r="Q302" s="224"/>
      <c r="R302" s="224"/>
      <c r="S302" s="205"/>
      <c r="T302"/>
      <c r="U302" s="116"/>
    </row>
    <row r="303" spans="1:21" ht="18" customHeight="1" x14ac:dyDescent="0.2">
      <c r="A303" s="179">
        <v>19711</v>
      </c>
      <c r="B303" s="110" t="s">
        <v>660</v>
      </c>
      <c r="C303" s="110" t="s">
        <v>481</v>
      </c>
      <c r="D303" s="110" t="s">
        <v>1788</v>
      </c>
      <c r="E303" s="181">
        <v>36522</v>
      </c>
      <c r="F303" s="179" t="s">
        <v>323</v>
      </c>
      <c r="G303" s="110" t="s">
        <v>903</v>
      </c>
      <c r="H303" s="110" t="s">
        <v>1710</v>
      </c>
      <c r="I303" s="207">
        <v>15</v>
      </c>
      <c r="J303" s="207">
        <v>22</v>
      </c>
      <c r="K303" s="53" t="s">
        <v>1591</v>
      </c>
      <c r="L303" s="53"/>
      <c r="M303" s="224"/>
      <c r="N303" s="224"/>
      <c r="O303" s="224"/>
      <c r="P303" s="224"/>
      <c r="Q303" s="224"/>
      <c r="R303" s="224"/>
      <c r="S303" s="205"/>
      <c r="T303"/>
      <c r="U303" s="116"/>
    </row>
    <row r="304" spans="1:21" ht="18" customHeight="1" x14ac:dyDescent="0.2">
      <c r="A304" s="221">
        <v>15657</v>
      </c>
      <c r="B304" s="222" t="s">
        <v>698</v>
      </c>
      <c r="C304" s="222" t="s">
        <v>730</v>
      </c>
      <c r="D304" s="222" t="s">
        <v>702</v>
      </c>
      <c r="E304" s="223">
        <v>35596</v>
      </c>
      <c r="F304" s="221" t="s">
        <v>1401</v>
      </c>
      <c r="G304" s="110" t="s">
        <v>903</v>
      </c>
      <c r="H304" s="110" t="s">
        <v>1710</v>
      </c>
      <c r="I304" s="207">
        <v>15</v>
      </c>
      <c r="J304" s="207">
        <v>22</v>
      </c>
      <c r="K304" s="53" t="s">
        <v>1591</v>
      </c>
      <c r="L304" s="53"/>
      <c r="M304" s="224" t="s">
        <v>903</v>
      </c>
      <c r="N304" s="224">
        <v>15657</v>
      </c>
      <c r="O304" s="224" t="s">
        <v>2295</v>
      </c>
      <c r="P304" s="224" t="s">
        <v>698</v>
      </c>
      <c r="Q304" s="224" t="s">
        <v>730</v>
      </c>
      <c r="R304" s="224" t="s">
        <v>702</v>
      </c>
      <c r="S304" s="205">
        <v>35596</v>
      </c>
      <c r="T304" t="s">
        <v>1401</v>
      </c>
      <c r="U304" s="116"/>
    </row>
    <row r="305" spans="1:21" ht="18" customHeight="1" x14ac:dyDescent="0.2">
      <c r="A305" s="179">
        <v>5730</v>
      </c>
      <c r="B305" s="110" t="s">
        <v>1908</v>
      </c>
      <c r="C305" s="110" t="s">
        <v>463</v>
      </c>
      <c r="D305" s="110" t="s">
        <v>490</v>
      </c>
      <c r="E305" s="181">
        <v>24962</v>
      </c>
      <c r="F305" s="179" t="s">
        <v>1909</v>
      </c>
      <c r="G305" s="110" t="s">
        <v>903</v>
      </c>
      <c r="H305" s="110" t="s">
        <v>1700</v>
      </c>
      <c r="I305" s="207">
        <v>18</v>
      </c>
      <c r="J305" s="207">
        <v>22</v>
      </c>
      <c r="K305" s="53" t="s">
        <v>1591</v>
      </c>
      <c r="L305" s="53"/>
      <c r="M305" s="224"/>
      <c r="N305" s="224"/>
      <c r="O305" s="224"/>
      <c r="P305" s="224"/>
      <c r="Q305" s="224"/>
      <c r="R305" s="224"/>
      <c r="S305" s="205"/>
      <c r="T305"/>
      <c r="U305" s="116"/>
    </row>
    <row r="306" spans="1:21" ht="18" customHeight="1" x14ac:dyDescent="0.2">
      <c r="A306" s="179">
        <v>50126</v>
      </c>
      <c r="B306" s="112" t="s">
        <v>439</v>
      </c>
      <c r="C306" s="111" t="s">
        <v>1849</v>
      </c>
      <c r="D306" s="112" t="s">
        <v>543</v>
      </c>
      <c r="E306" s="180">
        <v>38546</v>
      </c>
      <c r="F306" s="113" t="s">
        <v>1924</v>
      </c>
      <c r="G306" s="110" t="s">
        <v>903</v>
      </c>
      <c r="H306" s="110" t="s">
        <v>1707</v>
      </c>
      <c r="I306" s="207">
        <v>6</v>
      </c>
      <c r="J306" s="207"/>
      <c r="K306" s="53"/>
      <c r="L306" s="53"/>
      <c r="M306" s="224"/>
      <c r="N306" s="224"/>
      <c r="O306" s="224"/>
      <c r="P306" s="224"/>
      <c r="Q306" s="224"/>
      <c r="R306" s="224"/>
      <c r="S306" s="205"/>
      <c r="T306"/>
      <c r="U306" s="116"/>
    </row>
    <row r="307" spans="1:21" ht="18" customHeight="1" x14ac:dyDescent="0.2">
      <c r="A307" s="221">
        <v>9985</v>
      </c>
      <c r="B307" s="222" t="s">
        <v>778</v>
      </c>
      <c r="C307" s="222" t="s">
        <v>921</v>
      </c>
      <c r="D307" s="222" t="s">
        <v>486</v>
      </c>
      <c r="E307" s="223">
        <v>35711</v>
      </c>
      <c r="F307" s="221" t="s">
        <v>1442</v>
      </c>
      <c r="G307" s="110" t="s">
        <v>903</v>
      </c>
      <c r="H307" s="110" t="s">
        <v>1710</v>
      </c>
      <c r="I307" s="207">
        <v>15</v>
      </c>
      <c r="J307" s="207">
        <v>22</v>
      </c>
      <c r="K307" s="53" t="s">
        <v>1591</v>
      </c>
      <c r="L307" s="53"/>
      <c r="M307" s="224" t="s">
        <v>903</v>
      </c>
      <c r="N307" s="224">
        <v>9985</v>
      </c>
      <c r="O307" s="224" t="s">
        <v>2295</v>
      </c>
      <c r="P307" s="224" t="s">
        <v>778</v>
      </c>
      <c r="Q307" s="224" t="s">
        <v>921</v>
      </c>
      <c r="R307" s="224" t="s">
        <v>486</v>
      </c>
      <c r="S307" s="205">
        <v>35711</v>
      </c>
      <c r="T307" t="s">
        <v>1442</v>
      </c>
      <c r="U307" s="116"/>
    </row>
    <row r="308" spans="1:21" ht="18" customHeight="1" x14ac:dyDescent="0.2">
      <c r="A308" s="221">
        <v>9965</v>
      </c>
      <c r="B308" s="222" t="s">
        <v>540</v>
      </c>
      <c r="C308" s="222" t="s">
        <v>540</v>
      </c>
      <c r="D308" s="222" t="s">
        <v>595</v>
      </c>
      <c r="E308" s="223">
        <v>32232</v>
      </c>
      <c r="F308" s="221" t="s">
        <v>992</v>
      </c>
      <c r="G308" s="110" t="s">
        <v>1633</v>
      </c>
      <c r="H308" s="110" t="s">
        <v>1796</v>
      </c>
      <c r="I308" s="207">
        <v>18</v>
      </c>
      <c r="J308" s="207">
        <v>22</v>
      </c>
      <c r="K308" s="53" t="s">
        <v>1591</v>
      </c>
      <c r="L308" s="53"/>
      <c r="M308" s="224" t="s">
        <v>1633</v>
      </c>
      <c r="N308" s="224">
        <v>9965</v>
      </c>
      <c r="O308" s="224" t="s">
        <v>2295</v>
      </c>
      <c r="P308" s="224" t="s">
        <v>540</v>
      </c>
      <c r="Q308" s="224" t="s">
        <v>540</v>
      </c>
      <c r="R308" s="224" t="s">
        <v>595</v>
      </c>
      <c r="S308" s="205">
        <v>32232</v>
      </c>
      <c r="T308" t="s">
        <v>992</v>
      </c>
      <c r="U308" s="116"/>
    </row>
    <row r="309" spans="1:21" ht="18" customHeight="1" x14ac:dyDescent="0.2">
      <c r="A309" s="221">
        <v>6137</v>
      </c>
      <c r="B309" s="222" t="s">
        <v>540</v>
      </c>
      <c r="C309" s="222" t="s">
        <v>506</v>
      </c>
      <c r="D309" s="222" t="s">
        <v>480</v>
      </c>
      <c r="E309" s="223">
        <v>22378</v>
      </c>
      <c r="F309" s="221" t="s">
        <v>994</v>
      </c>
      <c r="G309" s="110" t="s">
        <v>1633</v>
      </c>
      <c r="H309" s="110" t="s">
        <v>1700</v>
      </c>
      <c r="I309" s="207">
        <v>18</v>
      </c>
      <c r="J309" s="207">
        <v>22</v>
      </c>
      <c r="K309" s="53" t="s">
        <v>1591</v>
      </c>
      <c r="L309" s="53"/>
      <c r="M309" s="224" t="s">
        <v>1633</v>
      </c>
      <c r="N309" s="224">
        <v>6137</v>
      </c>
      <c r="O309" s="224" t="s">
        <v>2295</v>
      </c>
      <c r="P309" s="224" t="s">
        <v>540</v>
      </c>
      <c r="Q309" s="224" t="s">
        <v>506</v>
      </c>
      <c r="R309" s="224" t="s">
        <v>480</v>
      </c>
      <c r="S309" s="205">
        <v>22378</v>
      </c>
      <c r="T309" t="s">
        <v>994</v>
      </c>
      <c r="U309" s="116"/>
    </row>
    <row r="310" spans="1:21" ht="18" customHeight="1" x14ac:dyDescent="0.2">
      <c r="A310" s="221">
        <v>4937</v>
      </c>
      <c r="B310" s="222" t="s">
        <v>521</v>
      </c>
      <c r="C310" s="222" t="s">
        <v>478</v>
      </c>
      <c r="D310" s="222" t="s">
        <v>426</v>
      </c>
      <c r="E310" s="223">
        <v>23355</v>
      </c>
      <c r="F310" s="221" t="s">
        <v>1072</v>
      </c>
      <c r="G310" s="110" t="s">
        <v>1633</v>
      </c>
      <c r="H310" s="110" t="s">
        <v>1700</v>
      </c>
      <c r="I310" s="207">
        <v>18</v>
      </c>
      <c r="J310" s="207">
        <v>22</v>
      </c>
      <c r="K310" s="53" t="s">
        <v>1591</v>
      </c>
      <c r="L310" s="53"/>
      <c r="M310" s="224" t="s">
        <v>1633</v>
      </c>
      <c r="N310" s="224">
        <v>4937</v>
      </c>
      <c r="O310" s="224" t="s">
        <v>2295</v>
      </c>
      <c r="P310" s="224" t="s">
        <v>521</v>
      </c>
      <c r="Q310" s="224" t="s">
        <v>478</v>
      </c>
      <c r="R310" s="224" t="s">
        <v>426</v>
      </c>
      <c r="S310" s="205">
        <v>23355</v>
      </c>
      <c r="T310" t="s">
        <v>1072</v>
      </c>
      <c r="U310" s="116"/>
    </row>
    <row r="311" spans="1:21" ht="18" customHeight="1" x14ac:dyDescent="0.2">
      <c r="A311" s="221">
        <v>827</v>
      </c>
      <c r="B311" s="110" t="s">
        <v>618</v>
      </c>
      <c r="C311" s="222" t="s">
        <v>693</v>
      </c>
      <c r="D311" s="222" t="s">
        <v>616</v>
      </c>
      <c r="E311" s="223">
        <v>23019</v>
      </c>
      <c r="F311" s="221" t="s">
        <v>1133</v>
      </c>
      <c r="G311" s="110" t="s">
        <v>1633</v>
      </c>
      <c r="H311" s="110" t="s">
        <v>1700</v>
      </c>
      <c r="I311" s="207">
        <v>18</v>
      </c>
      <c r="J311" s="207">
        <v>22</v>
      </c>
      <c r="K311" s="53">
        <v>26</v>
      </c>
      <c r="L311" s="53"/>
      <c r="M311" s="224" t="s">
        <v>1633</v>
      </c>
      <c r="N311" s="224">
        <v>827</v>
      </c>
      <c r="O311" s="224" t="s">
        <v>2295</v>
      </c>
      <c r="P311" s="224" t="s">
        <v>478</v>
      </c>
      <c r="Q311" s="224" t="s">
        <v>693</v>
      </c>
      <c r="R311" s="224" t="s">
        <v>616</v>
      </c>
      <c r="S311" s="205">
        <v>23019</v>
      </c>
      <c r="T311" t="s">
        <v>1133</v>
      </c>
      <c r="U311" s="116"/>
    </row>
    <row r="312" spans="1:21" ht="18" customHeight="1" x14ac:dyDescent="0.2">
      <c r="A312" s="221">
        <v>9197</v>
      </c>
      <c r="B312" s="222" t="s">
        <v>29</v>
      </c>
      <c r="C312" s="222" t="s">
        <v>516</v>
      </c>
      <c r="D312" s="222" t="s">
        <v>2133</v>
      </c>
      <c r="E312" s="223">
        <v>24990</v>
      </c>
      <c r="F312" s="221" t="s">
        <v>1223</v>
      </c>
      <c r="G312" s="110" t="s">
        <v>1633</v>
      </c>
      <c r="H312" s="110" t="s">
        <v>1700</v>
      </c>
      <c r="I312" s="207">
        <v>18</v>
      </c>
      <c r="J312" s="207">
        <v>22</v>
      </c>
      <c r="K312" s="53">
        <v>22</v>
      </c>
      <c r="L312" s="53"/>
      <c r="M312" s="224" t="s">
        <v>1633</v>
      </c>
      <c r="N312" s="224">
        <v>9197</v>
      </c>
      <c r="O312" s="224" t="s">
        <v>2295</v>
      </c>
      <c r="P312" s="224" t="s">
        <v>29</v>
      </c>
      <c r="Q312" s="224" t="s">
        <v>516</v>
      </c>
      <c r="R312" s="224" t="s">
        <v>1647</v>
      </c>
      <c r="S312" s="205">
        <v>24990</v>
      </c>
      <c r="T312" t="s">
        <v>1223</v>
      </c>
      <c r="U312" s="116"/>
    </row>
    <row r="313" spans="1:21" ht="18" customHeight="1" x14ac:dyDescent="0.2">
      <c r="A313" s="221">
        <v>14446</v>
      </c>
      <c r="B313" s="222" t="s">
        <v>451</v>
      </c>
      <c r="C313" s="222" t="s">
        <v>514</v>
      </c>
      <c r="D313" s="222" t="s">
        <v>1464</v>
      </c>
      <c r="E313" s="223">
        <v>24658</v>
      </c>
      <c r="F313" s="221" t="s">
        <v>1450</v>
      </c>
      <c r="G313" s="110" t="s">
        <v>1633</v>
      </c>
      <c r="H313" s="110" t="s">
        <v>1700</v>
      </c>
      <c r="I313" s="207">
        <v>18</v>
      </c>
      <c r="J313" s="207">
        <v>22</v>
      </c>
      <c r="K313" s="53" t="s">
        <v>1591</v>
      </c>
      <c r="L313" s="53"/>
      <c r="M313" s="224" t="s">
        <v>1633</v>
      </c>
      <c r="N313" s="224">
        <v>14446</v>
      </c>
      <c r="O313" s="224" t="s">
        <v>2295</v>
      </c>
      <c r="P313" s="224" t="s">
        <v>451</v>
      </c>
      <c r="Q313" s="224" t="s">
        <v>514</v>
      </c>
      <c r="R313" s="224" t="s">
        <v>1464</v>
      </c>
      <c r="S313" s="205">
        <v>24658</v>
      </c>
      <c r="T313" t="s">
        <v>1450</v>
      </c>
      <c r="U313" s="116"/>
    </row>
    <row r="314" spans="1:21" ht="18" customHeight="1" x14ac:dyDescent="0.2">
      <c r="A314" s="221">
        <v>14746</v>
      </c>
      <c r="B314" s="222" t="s">
        <v>451</v>
      </c>
      <c r="C314" s="222" t="s">
        <v>640</v>
      </c>
      <c r="D314" s="222" t="s">
        <v>427</v>
      </c>
      <c r="E314" s="223">
        <v>36299</v>
      </c>
      <c r="F314" s="221" t="s">
        <v>1453</v>
      </c>
      <c r="G314" s="110" t="s">
        <v>1633</v>
      </c>
      <c r="H314" s="110" t="s">
        <v>1710</v>
      </c>
      <c r="I314" s="207">
        <v>15</v>
      </c>
      <c r="J314" s="207">
        <v>22</v>
      </c>
      <c r="K314" s="53" t="s">
        <v>1591</v>
      </c>
      <c r="L314" s="53"/>
      <c r="M314" s="224" t="s">
        <v>903</v>
      </c>
      <c r="N314" s="224">
        <v>14746</v>
      </c>
      <c r="O314" s="224" t="s">
        <v>2300</v>
      </c>
      <c r="P314" s="224" t="s">
        <v>451</v>
      </c>
      <c r="Q314" s="224" t="s">
        <v>640</v>
      </c>
      <c r="R314" s="224" t="s">
        <v>427</v>
      </c>
      <c r="S314" s="205">
        <v>36299</v>
      </c>
      <c r="T314" t="s">
        <v>1453</v>
      </c>
      <c r="U314" s="116"/>
    </row>
    <row r="315" spans="1:21" ht="18" customHeight="1" x14ac:dyDescent="0.2">
      <c r="A315" s="221">
        <v>19929</v>
      </c>
      <c r="B315" s="222" t="s">
        <v>451</v>
      </c>
      <c r="C315" s="222" t="s">
        <v>640</v>
      </c>
      <c r="D315" s="222" t="s">
        <v>595</v>
      </c>
      <c r="E315" s="223">
        <v>38443</v>
      </c>
      <c r="F315" s="221" t="s">
        <v>324</v>
      </c>
      <c r="G315" s="110" t="s">
        <v>1633</v>
      </c>
      <c r="H315" s="110" t="s">
        <v>1707</v>
      </c>
      <c r="I315" s="207">
        <v>12</v>
      </c>
      <c r="J315" s="207">
        <v>22</v>
      </c>
      <c r="K315" s="53" t="s">
        <v>1591</v>
      </c>
      <c r="L315" s="53"/>
      <c r="M315" s="224" t="s">
        <v>1633</v>
      </c>
      <c r="N315" s="224">
        <v>19929</v>
      </c>
      <c r="O315" s="224" t="s">
        <v>2299</v>
      </c>
      <c r="P315" s="224" t="s">
        <v>451</v>
      </c>
      <c r="Q315" s="224" t="s">
        <v>640</v>
      </c>
      <c r="R315" s="224" t="s">
        <v>595</v>
      </c>
      <c r="S315" s="205">
        <v>38443</v>
      </c>
      <c r="T315" t="s">
        <v>324</v>
      </c>
      <c r="U315" s="116"/>
    </row>
    <row r="316" spans="1:21" ht="18" customHeight="1" x14ac:dyDescent="0.2">
      <c r="A316" s="221">
        <v>5688</v>
      </c>
      <c r="B316" s="222" t="s">
        <v>641</v>
      </c>
      <c r="C316" s="222" t="s">
        <v>447</v>
      </c>
      <c r="D316" s="222" t="s">
        <v>776</v>
      </c>
      <c r="E316" s="223">
        <v>33893</v>
      </c>
      <c r="F316" s="221" t="s">
        <v>1012</v>
      </c>
      <c r="G316" s="110" t="s">
        <v>901</v>
      </c>
      <c r="H316" s="110" t="s">
        <v>1706</v>
      </c>
      <c r="I316" s="207">
        <v>18</v>
      </c>
      <c r="J316" s="207">
        <v>22</v>
      </c>
      <c r="K316" s="53" t="s">
        <v>1591</v>
      </c>
      <c r="L316" s="53"/>
      <c r="M316" s="224" t="s">
        <v>901</v>
      </c>
      <c r="N316" s="224">
        <v>5688</v>
      </c>
      <c r="O316" s="224" t="s">
        <v>2294</v>
      </c>
      <c r="P316" s="224" t="s">
        <v>641</v>
      </c>
      <c r="Q316" s="224" t="s">
        <v>447</v>
      </c>
      <c r="R316" s="224" t="s">
        <v>776</v>
      </c>
      <c r="S316" s="205">
        <v>33893</v>
      </c>
      <c r="T316" t="s">
        <v>1012</v>
      </c>
      <c r="U316" s="116"/>
    </row>
    <row r="317" spans="1:21" ht="18" customHeight="1" x14ac:dyDescent="0.2">
      <c r="A317" s="221">
        <v>1808</v>
      </c>
      <c r="B317" s="222" t="s">
        <v>537</v>
      </c>
      <c r="C317" s="222" t="s">
        <v>478</v>
      </c>
      <c r="D317" s="222" t="s">
        <v>707</v>
      </c>
      <c r="E317" s="223">
        <v>28483</v>
      </c>
      <c r="F317" s="221" t="s">
        <v>1034</v>
      </c>
      <c r="G317" s="110" t="s">
        <v>901</v>
      </c>
      <c r="H317" s="110" t="s">
        <v>1796</v>
      </c>
      <c r="I317" s="207">
        <v>18</v>
      </c>
      <c r="J317" s="207">
        <v>22</v>
      </c>
      <c r="K317" s="53" t="s">
        <v>1591</v>
      </c>
      <c r="L317" s="53"/>
      <c r="M317" s="224" t="s">
        <v>901</v>
      </c>
      <c r="N317" s="224">
        <v>1808</v>
      </c>
      <c r="O317" s="224" t="s">
        <v>2294</v>
      </c>
      <c r="P317" s="224" t="s">
        <v>537</v>
      </c>
      <c r="Q317" s="224" t="s">
        <v>478</v>
      </c>
      <c r="R317" s="224" t="s">
        <v>707</v>
      </c>
      <c r="S317" s="205">
        <v>28483</v>
      </c>
      <c r="T317" t="s">
        <v>1034</v>
      </c>
      <c r="U317" s="116"/>
    </row>
    <row r="318" spans="1:21" ht="18" customHeight="1" x14ac:dyDescent="0.2">
      <c r="A318" s="221">
        <v>6799</v>
      </c>
      <c r="B318" s="222" t="s">
        <v>537</v>
      </c>
      <c r="C318" s="222" t="s">
        <v>42</v>
      </c>
      <c r="D318" s="222" t="s">
        <v>465</v>
      </c>
      <c r="E318" s="223">
        <v>34222</v>
      </c>
      <c r="F318" s="221" t="s">
        <v>1036</v>
      </c>
      <c r="G318" s="110" t="s">
        <v>901</v>
      </c>
      <c r="H318" s="110" t="s">
        <v>1706</v>
      </c>
      <c r="I318" s="207">
        <v>18</v>
      </c>
      <c r="J318" s="207">
        <v>22</v>
      </c>
      <c r="K318" s="53" t="s">
        <v>1591</v>
      </c>
      <c r="L318" s="53"/>
      <c r="M318" s="224" t="s">
        <v>901</v>
      </c>
      <c r="N318" s="224">
        <v>6799</v>
      </c>
      <c r="O318" s="224" t="s">
        <v>2294</v>
      </c>
      <c r="P318" s="224" t="s">
        <v>537</v>
      </c>
      <c r="Q318" s="224" t="s">
        <v>42</v>
      </c>
      <c r="R318" s="224" t="s">
        <v>465</v>
      </c>
      <c r="S318" s="205">
        <v>34222</v>
      </c>
      <c r="T318" t="s">
        <v>1036</v>
      </c>
      <c r="U318" s="116"/>
    </row>
    <row r="319" spans="1:21" ht="18" customHeight="1" x14ac:dyDescent="0.2">
      <c r="A319" s="179">
        <v>190</v>
      </c>
      <c r="B319" s="110" t="s">
        <v>567</v>
      </c>
      <c r="C319" s="110" t="s">
        <v>468</v>
      </c>
      <c r="D319" s="110" t="s">
        <v>473</v>
      </c>
      <c r="E319" s="181">
        <v>18253</v>
      </c>
      <c r="F319" s="179" t="s">
        <v>224</v>
      </c>
      <c r="G319" s="110" t="s">
        <v>901</v>
      </c>
      <c r="H319" s="110" t="s">
        <v>1700</v>
      </c>
      <c r="I319" s="207">
        <v>18</v>
      </c>
      <c r="J319" s="207">
        <v>22</v>
      </c>
      <c r="K319" s="53">
        <v>26</v>
      </c>
      <c r="L319" s="53"/>
      <c r="M319" s="224"/>
      <c r="N319" s="224"/>
      <c r="O319" s="224"/>
      <c r="P319" s="224"/>
      <c r="Q319" s="224"/>
      <c r="R319" s="224"/>
      <c r="S319" s="205"/>
      <c r="T319"/>
      <c r="U319" s="116"/>
    </row>
    <row r="320" spans="1:21" ht="18" customHeight="1" x14ac:dyDescent="0.2">
      <c r="A320" s="221">
        <v>1563</v>
      </c>
      <c r="B320" s="222" t="s">
        <v>567</v>
      </c>
      <c r="C320" s="222" t="s">
        <v>63</v>
      </c>
      <c r="D320" s="222" t="s">
        <v>595</v>
      </c>
      <c r="E320" s="223">
        <v>27535</v>
      </c>
      <c r="F320" s="221" t="s">
        <v>1056</v>
      </c>
      <c r="G320" s="110" t="s">
        <v>901</v>
      </c>
      <c r="H320" s="110" t="s">
        <v>1700</v>
      </c>
      <c r="I320" s="207">
        <v>18</v>
      </c>
      <c r="J320" s="207">
        <v>22</v>
      </c>
      <c r="K320" s="53">
        <v>26</v>
      </c>
      <c r="L320" s="53"/>
      <c r="M320" s="224" t="s">
        <v>901</v>
      </c>
      <c r="N320" s="224">
        <v>1563</v>
      </c>
      <c r="O320" s="224" t="s">
        <v>2294</v>
      </c>
      <c r="P320" s="224" t="s">
        <v>567</v>
      </c>
      <c r="Q320" s="224" t="s">
        <v>63</v>
      </c>
      <c r="R320" s="224" t="s">
        <v>595</v>
      </c>
      <c r="S320" s="205">
        <v>27535</v>
      </c>
      <c r="T320" t="s">
        <v>1056</v>
      </c>
      <c r="U320" s="116"/>
    </row>
    <row r="321" spans="1:21" ht="18" customHeight="1" x14ac:dyDescent="0.2">
      <c r="A321" s="179">
        <v>231</v>
      </c>
      <c r="B321" s="110" t="s">
        <v>574</v>
      </c>
      <c r="C321" s="110" t="s">
        <v>556</v>
      </c>
      <c r="D321" s="110" t="s">
        <v>490</v>
      </c>
      <c r="E321" s="181">
        <v>18814</v>
      </c>
      <c r="F321" s="179" t="s">
        <v>1067</v>
      </c>
      <c r="G321" s="110" t="s">
        <v>901</v>
      </c>
      <c r="H321" s="110" t="s">
        <v>1700</v>
      </c>
      <c r="I321" s="207">
        <v>18</v>
      </c>
      <c r="J321" s="207">
        <v>22</v>
      </c>
      <c r="K321" s="53">
        <v>26</v>
      </c>
      <c r="L321" s="53"/>
      <c r="M321" s="224"/>
      <c r="N321" s="224"/>
      <c r="O321" s="224"/>
      <c r="P321" s="224"/>
      <c r="Q321" s="224"/>
      <c r="R321" s="224"/>
      <c r="S321" s="205"/>
      <c r="T321"/>
      <c r="U321" s="116"/>
    </row>
    <row r="322" spans="1:21" ht="18" customHeight="1" x14ac:dyDescent="0.2">
      <c r="A322" s="221">
        <v>2735</v>
      </c>
      <c r="B322" s="222" t="s">
        <v>783</v>
      </c>
      <c r="C322" s="222" t="s">
        <v>532</v>
      </c>
      <c r="D322" s="222" t="s">
        <v>648</v>
      </c>
      <c r="E322" s="223">
        <v>31426</v>
      </c>
      <c r="F322" s="221" t="s">
        <v>1084</v>
      </c>
      <c r="G322" s="110" t="s">
        <v>901</v>
      </c>
      <c r="H322" s="110" t="s">
        <v>1796</v>
      </c>
      <c r="I322" s="207">
        <v>18</v>
      </c>
      <c r="J322" s="207">
        <v>22</v>
      </c>
      <c r="K322" s="53" t="s">
        <v>1591</v>
      </c>
      <c r="L322" s="53"/>
      <c r="M322" s="224" t="s">
        <v>901</v>
      </c>
      <c r="N322" s="224">
        <v>2735</v>
      </c>
      <c r="O322" s="224" t="s">
        <v>2294</v>
      </c>
      <c r="P322" s="224" t="s">
        <v>783</v>
      </c>
      <c r="Q322" s="224" t="s">
        <v>532</v>
      </c>
      <c r="R322" s="224" t="s">
        <v>648</v>
      </c>
      <c r="S322" s="205">
        <v>31426</v>
      </c>
      <c r="T322" t="s">
        <v>1084</v>
      </c>
      <c r="U322" s="116"/>
    </row>
    <row r="323" spans="1:21" ht="18" customHeight="1" x14ac:dyDescent="0.2">
      <c r="A323" s="179">
        <v>16690</v>
      </c>
      <c r="B323" s="110" t="s">
        <v>1504</v>
      </c>
      <c r="C323" s="110" t="s">
        <v>1505</v>
      </c>
      <c r="D323" s="110" t="s">
        <v>1269</v>
      </c>
      <c r="E323" s="181">
        <v>36481</v>
      </c>
      <c r="F323" s="179" t="s">
        <v>1085</v>
      </c>
      <c r="G323" s="110" t="s">
        <v>901</v>
      </c>
      <c r="H323" s="110" t="s">
        <v>1710</v>
      </c>
      <c r="I323" s="207">
        <v>15</v>
      </c>
      <c r="J323" s="207">
        <v>22</v>
      </c>
      <c r="K323" s="53" t="s">
        <v>1591</v>
      </c>
      <c r="L323" s="53"/>
      <c r="M323" s="224"/>
      <c r="N323" s="224"/>
      <c r="O323" s="224"/>
      <c r="P323" s="224"/>
      <c r="Q323" s="224"/>
      <c r="R323" s="224"/>
      <c r="S323" s="205"/>
      <c r="T323"/>
      <c r="U323" s="116"/>
    </row>
    <row r="324" spans="1:21" ht="18" customHeight="1" x14ac:dyDescent="0.2">
      <c r="A324" s="221">
        <v>17803</v>
      </c>
      <c r="B324" s="222" t="s">
        <v>716</v>
      </c>
      <c r="C324" s="222" t="s">
        <v>685</v>
      </c>
      <c r="D324" s="222" t="s">
        <v>648</v>
      </c>
      <c r="E324" s="223">
        <v>37165</v>
      </c>
      <c r="F324" s="221" t="s">
        <v>1104</v>
      </c>
      <c r="G324" s="110" t="s">
        <v>901</v>
      </c>
      <c r="H324" s="110" t="s">
        <v>1709</v>
      </c>
      <c r="I324" s="207">
        <v>15</v>
      </c>
      <c r="J324" s="207">
        <v>22</v>
      </c>
      <c r="K324" s="53" t="s">
        <v>1591</v>
      </c>
      <c r="L324" s="53"/>
      <c r="M324" s="224" t="s">
        <v>901</v>
      </c>
      <c r="N324" s="224">
        <v>17803</v>
      </c>
      <c r="O324" s="224" t="s">
        <v>2294</v>
      </c>
      <c r="P324" s="224" t="s">
        <v>716</v>
      </c>
      <c r="Q324" s="224" t="s">
        <v>685</v>
      </c>
      <c r="R324" s="224" t="s">
        <v>648</v>
      </c>
      <c r="S324" s="205">
        <v>37165</v>
      </c>
      <c r="T324" t="s">
        <v>1104</v>
      </c>
      <c r="U324" s="116"/>
    </row>
    <row r="325" spans="1:21" ht="18" customHeight="1" x14ac:dyDescent="0.2">
      <c r="A325" s="179">
        <v>383</v>
      </c>
      <c r="B325" s="110" t="s">
        <v>621</v>
      </c>
      <c r="C325" s="110" t="s">
        <v>622</v>
      </c>
      <c r="D325" s="110" t="s">
        <v>517</v>
      </c>
      <c r="E325" s="181">
        <v>20265</v>
      </c>
      <c r="F325" s="179" t="s">
        <v>1106</v>
      </c>
      <c r="G325" s="110" t="s">
        <v>901</v>
      </c>
      <c r="H325" s="110" t="s">
        <v>1700</v>
      </c>
      <c r="I325" s="207">
        <v>18</v>
      </c>
      <c r="J325" s="207">
        <v>22</v>
      </c>
      <c r="K325" s="53" t="s">
        <v>1591</v>
      </c>
      <c r="L325" s="53"/>
      <c r="M325" s="224"/>
      <c r="N325" s="224"/>
      <c r="O325" s="224"/>
      <c r="P325" s="224"/>
      <c r="Q325" s="224"/>
      <c r="R325" s="224"/>
      <c r="S325" s="205"/>
      <c r="T325"/>
      <c r="U325" s="116"/>
    </row>
    <row r="326" spans="1:21" ht="18" customHeight="1" x14ac:dyDescent="0.2">
      <c r="A326" s="221">
        <v>1495</v>
      </c>
      <c r="B326" s="222" t="s">
        <v>54</v>
      </c>
      <c r="C326" s="222" t="s">
        <v>55</v>
      </c>
      <c r="D326" s="222" t="s">
        <v>473</v>
      </c>
      <c r="E326" s="223">
        <v>27204</v>
      </c>
      <c r="F326" s="221" t="s">
        <v>1119</v>
      </c>
      <c r="G326" s="110" t="s">
        <v>901</v>
      </c>
      <c r="H326" s="110" t="s">
        <v>1700</v>
      </c>
      <c r="I326" s="207">
        <v>18</v>
      </c>
      <c r="J326" s="207">
        <v>22</v>
      </c>
      <c r="K326" s="53" t="s">
        <v>1591</v>
      </c>
      <c r="L326" s="53"/>
      <c r="M326" s="224" t="s">
        <v>901</v>
      </c>
      <c r="N326" s="224">
        <v>1495</v>
      </c>
      <c r="O326" s="224" t="s">
        <v>2294</v>
      </c>
      <c r="P326" s="224" t="s">
        <v>54</v>
      </c>
      <c r="Q326" s="224" t="s">
        <v>55</v>
      </c>
      <c r="R326" s="224" t="s">
        <v>473</v>
      </c>
      <c r="S326" s="205">
        <v>27204</v>
      </c>
      <c r="T326" t="s">
        <v>1119</v>
      </c>
      <c r="U326" s="116"/>
    </row>
    <row r="327" spans="1:21" ht="18" customHeight="1" x14ac:dyDescent="0.2">
      <c r="A327" s="179">
        <v>50193</v>
      </c>
      <c r="B327" s="110" t="s">
        <v>618</v>
      </c>
      <c r="C327" s="111" t="s">
        <v>87</v>
      </c>
      <c r="D327" s="112" t="s">
        <v>691</v>
      </c>
      <c r="E327" s="180">
        <v>36275</v>
      </c>
      <c r="F327" s="113" t="s">
        <v>1141</v>
      </c>
      <c r="G327" s="110" t="s">
        <v>901</v>
      </c>
      <c r="H327" s="110" t="s">
        <v>1710</v>
      </c>
      <c r="I327" s="109">
        <v>15</v>
      </c>
      <c r="J327" s="43">
        <v>22</v>
      </c>
      <c r="K327" s="53" t="s">
        <v>1591</v>
      </c>
      <c r="L327" s="53"/>
      <c r="M327" s="224"/>
      <c r="N327" s="224"/>
      <c r="O327" s="224"/>
      <c r="P327" s="224"/>
      <c r="Q327" s="224"/>
      <c r="R327" s="224"/>
      <c r="S327" s="205"/>
      <c r="T327"/>
      <c r="U327" s="116"/>
    </row>
    <row r="328" spans="1:21" ht="18" customHeight="1" x14ac:dyDescent="0.2">
      <c r="A328" s="221">
        <v>9188</v>
      </c>
      <c r="B328" s="222" t="s">
        <v>777</v>
      </c>
      <c r="C328" s="222" t="s">
        <v>927</v>
      </c>
      <c r="D328" s="222" t="s">
        <v>528</v>
      </c>
      <c r="E328" s="223">
        <v>34980</v>
      </c>
      <c r="F328" s="221" t="s">
        <v>1183</v>
      </c>
      <c r="G328" s="110" t="s">
        <v>901</v>
      </c>
      <c r="H328" s="110" t="s">
        <v>1706</v>
      </c>
      <c r="I328" s="207">
        <v>18</v>
      </c>
      <c r="J328" s="207">
        <v>22</v>
      </c>
      <c r="K328" s="53" t="s">
        <v>1591</v>
      </c>
      <c r="L328" s="53"/>
      <c r="M328" s="224" t="s">
        <v>901</v>
      </c>
      <c r="N328" s="224">
        <v>9188</v>
      </c>
      <c r="O328" s="224" t="s">
        <v>2294</v>
      </c>
      <c r="P328" s="224" t="s">
        <v>516</v>
      </c>
      <c r="Q328" s="224" t="s">
        <v>927</v>
      </c>
      <c r="R328" s="224" t="s">
        <v>528</v>
      </c>
      <c r="S328" s="205">
        <v>34980</v>
      </c>
      <c r="T328" t="s">
        <v>1183</v>
      </c>
      <c r="U328" s="116"/>
    </row>
    <row r="329" spans="1:21" ht="18" customHeight="1" x14ac:dyDescent="0.2">
      <c r="A329" s="221">
        <v>18453</v>
      </c>
      <c r="B329" s="222" t="s">
        <v>518</v>
      </c>
      <c r="C329" s="222" t="s">
        <v>617</v>
      </c>
      <c r="D329" s="222" t="s">
        <v>543</v>
      </c>
      <c r="E329" s="223">
        <v>38247</v>
      </c>
      <c r="F329" s="221" t="s">
        <v>1213</v>
      </c>
      <c r="G329" s="110" t="s">
        <v>901</v>
      </c>
      <c r="H329" s="110" t="s">
        <v>1707</v>
      </c>
      <c r="I329" s="207">
        <v>12</v>
      </c>
      <c r="J329" s="207">
        <v>22</v>
      </c>
      <c r="K329" s="53" t="s">
        <v>1591</v>
      </c>
      <c r="L329" s="53"/>
      <c r="M329" s="224" t="s">
        <v>901</v>
      </c>
      <c r="N329" s="224">
        <v>18453</v>
      </c>
      <c r="O329" s="224" t="s">
        <v>2294</v>
      </c>
      <c r="P329" s="224" t="s">
        <v>518</v>
      </c>
      <c r="Q329" s="224" t="s">
        <v>617</v>
      </c>
      <c r="R329" s="224" t="s">
        <v>543</v>
      </c>
      <c r="S329" s="205">
        <v>38247</v>
      </c>
      <c r="T329" t="s">
        <v>1213</v>
      </c>
      <c r="U329" s="116"/>
    </row>
    <row r="330" spans="1:21" ht="18" customHeight="1" x14ac:dyDescent="0.2">
      <c r="A330" s="179">
        <v>4943</v>
      </c>
      <c r="B330" s="110" t="s">
        <v>518</v>
      </c>
      <c r="C330" s="111" t="s">
        <v>42</v>
      </c>
      <c r="D330" s="112" t="s">
        <v>428</v>
      </c>
      <c r="E330" s="180">
        <v>21559</v>
      </c>
      <c r="F330" s="179" t="s">
        <v>389</v>
      </c>
      <c r="G330" s="110" t="s">
        <v>901</v>
      </c>
      <c r="H330" s="110" t="s">
        <v>1700</v>
      </c>
      <c r="I330" s="207">
        <v>18</v>
      </c>
      <c r="J330" s="207">
        <v>22</v>
      </c>
      <c r="K330" s="53">
        <v>24</v>
      </c>
      <c r="L330" s="53"/>
      <c r="M330" s="224"/>
      <c r="N330" s="224"/>
      <c r="O330" s="224"/>
      <c r="P330" s="224"/>
      <c r="Q330" s="224"/>
      <c r="R330" s="224"/>
      <c r="S330" s="205"/>
      <c r="T330"/>
      <c r="U330" s="116"/>
    </row>
    <row r="331" spans="1:21" ht="18" customHeight="1" x14ac:dyDescent="0.2">
      <c r="A331" s="221">
        <v>2754</v>
      </c>
      <c r="B331" s="222" t="s">
        <v>518</v>
      </c>
      <c r="C331" s="222" t="s">
        <v>805</v>
      </c>
      <c r="D331" s="222" t="s">
        <v>800</v>
      </c>
      <c r="E331" s="223">
        <v>31475</v>
      </c>
      <c r="F331" s="221" t="s">
        <v>1214</v>
      </c>
      <c r="G331" s="110" t="s">
        <v>901</v>
      </c>
      <c r="H331" s="110" t="s">
        <v>1796</v>
      </c>
      <c r="I331" s="207">
        <v>18</v>
      </c>
      <c r="J331" s="207">
        <v>22</v>
      </c>
      <c r="K331" s="53" t="s">
        <v>1591</v>
      </c>
      <c r="L331" s="53"/>
      <c r="M331" s="224" t="s">
        <v>901</v>
      </c>
      <c r="N331" s="224">
        <v>2754</v>
      </c>
      <c r="O331" s="224" t="s">
        <v>2294</v>
      </c>
      <c r="P331" s="224" t="s">
        <v>518</v>
      </c>
      <c r="Q331" s="224" t="s">
        <v>805</v>
      </c>
      <c r="R331" s="224" t="s">
        <v>800</v>
      </c>
      <c r="S331" s="205">
        <v>31475</v>
      </c>
      <c r="T331" t="s">
        <v>1214</v>
      </c>
      <c r="U331" s="116"/>
    </row>
    <row r="332" spans="1:21" ht="18" customHeight="1" x14ac:dyDescent="0.2">
      <c r="A332" s="221">
        <v>20140</v>
      </c>
      <c r="B332" s="222" t="s">
        <v>533</v>
      </c>
      <c r="C332" s="222" t="s">
        <v>327</v>
      </c>
      <c r="D332" s="222" t="s">
        <v>578</v>
      </c>
      <c r="E332" s="223">
        <v>37977</v>
      </c>
      <c r="F332" s="221" t="s">
        <v>328</v>
      </c>
      <c r="G332" s="110" t="s">
        <v>901</v>
      </c>
      <c r="H332" s="110" t="s">
        <v>1709</v>
      </c>
      <c r="I332" s="109">
        <v>15</v>
      </c>
      <c r="J332" s="43">
        <v>22</v>
      </c>
      <c r="K332" s="53" t="s">
        <v>1591</v>
      </c>
      <c r="L332" s="53"/>
      <c r="M332" s="224" t="s">
        <v>901</v>
      </c>
      <c r="N332" s="224">
        <v>20140</v>
      </c>
      <c r="O332" s="224" t="s">
        <v>2294</v>
      </c>
      <c r="P332" s="224" t="s">
        <v>470</v>
      </c>
      <c r="Q332" s="224" t="s">
        <v>327</v>
      </c>
      <c r="R332" s="224" t="s">
        <v>578</v>
      </c>
      <c r="S332" s="205">
        <v>37977</v>
      </c>
      <c r="T332" t="s">
        <v>328</v>
      </c>
      <c r="U332" s="116"/>
    </row>
    <row r="333" spans="1:21" ht="18" customHeight="1" x14ac:dyDescent="0.2">
      <c r="A333" s="179">
        <v>50192</v>
      </c>
      <c r="B333" s="110" t="s">
        <v>533</v>
      </c>
      <c r="C333" s="111" t="s">
        <v>2247</v>
      </c>
      <c r="D333" s="112" t="s">
        <v>597</v>
      </c>
      <c r="E333" s="180">
        <v>36790</v>
      </c>
      <c r="F333" s="113" t="s">
        <v>2248</v>
      </c>
      <c r="G333" s="110" t="s">
        <v>901</v>
      </c>
      <c r="H333" s="110" t="s">
        <v>1700</v>
      </c>
      <c r="I333" s="207">
        <v>18</v>
      </c>
      <c r="J333" s="207">
        <v>22</v>
      </c>
      <c r="K333" s="53" t="s">
        <v>1591</v>
      </c>
      <c r="L333" s="53"/>
      <c r="M333" s="224"/>
      <c r="N333" s="224"/>
      <c r="O333" s="224"/>
      <c r="P333" s="224"/>
      <c r="Q333" s="224"/>
      <c r="R333" s="224"/>
      <c r="S333" s="205"/>
      <c r="T333"/>
      <c r="U333" s="116"/>
    </row>
    <row r="334" spans="1:21" ht="18" customHeight="1" x14ac:dyDescent="0.2">
      <c r="A334" s="221">
        <v>21026</v>
      </c>
      <c r="B334" s="222" t="s">
        <v>2088</v>
      </c>
      <c r="C334" s="222" t="s">
        <v>556</v>
      </c>
      <c r="D334" s="222" t="s">
        <v>2147</v>
      </c>
      <c r="E334" s="223">
        <v>38070</v>
      </c>
      <c r="F334" s="221" t="s">
        <v>2148</v>
      </c>
      <c r="G334" s="110" t="s">
        <v>901</v>
      </c>
      <c r="H334" s="110" t="s">
        <v>1707</v>
      </c>
      <c r="I334" s="207">
        <v>12</v>
      </c>
      <c r="J334" s="207">
        <v>22</v>
      </c>
      <c r="K334" s="53" t="s">
        <v>1591</v>
      </c>
      <c r="L334" s="53"/>
      <c r="M334" s="224" t="s">
        <v>901</v>
      </c>
      <c r="N334" s="224">
        <v>21026</v>
      </c>
      <c r="O334" s="224" t="s">
        <v>2300</v>
      </c>
      <c r="P334" s="224" t="s">
        <v>2088</v>
      </c>
      <c r="Q334" s="224" t="s">
        <v>556</v>
      </c>
      <c r="R334" s="224" t="s">
        <v>2147</v>
      </c>
      <c r="S334" s="205">
        <v>38070</v>
      </c>
      <c r="T334" t="s">
        <v>2148</v>
      </c>
      <c r="U334" s="116"/>
    </row>
    <row r="335" spans="1:21" ht="18" customHeight="1" x14ac:dyDescent="0.2">
      <c r="A335" s="179">
        <v>50198</v>
      </c>
      <c r="B335" s="111" t="s">
        <v>2263</v>
      </c>
      <c r="C335" s="112" t="s">
        <v>536</v>
      </c>
      <c r="D335" s="112" t="s">
        <v>2264</v>
      </c>
      <c r="E335" s="180">
        <v>38690</v>
      </c>
      <c r="F335" s="113" t="s">
        <v>2262</v>
      </c>
      <c r="G335" s="110" t="s">
        <v>901</v>
      </c>
      <c r="H335" s="110" t="s">
        <v>1796</v>
      </c>
      <c r="I335" s="207">
        <v>18</v>
      </c>
      <c r="J335" s="207">
        <v>22</v>
      </c>
      <c r="K335" s="53" t="s">
        <v>1591</v>
      </c>
      <c r="L335" s="53"/>
      <c r="M335" s="224"/>
      <c r="N335" s="224"/>
      <c r="O335" s="224"/>
      <c r="P335" s="224"/>
      <c r="Q335" s="224"/>
      <c r="R335" s="224"/>
      <c r="S335" s="205"/>
      <c r="T335"/>
      <c r="U335" s="116"/>
    </row>
    <row r="336" spans="1:21" ht="18" customHeight="1" x14ac:dyDescent="0.2">
      <c r="A336" s="221">
        <v>2164</v>
      </c>
      <c r="B336" s="222" t="s">
        <v>772</v>
      </c>
      <c r="C336" s="222" t="s">
        <v>773</v>
      </c>
      <c r="D336" s="222" t="s">
        <v>542</v>
      </c>
      <c r="E336" s="223">
        <v>29693</v>
      </c>
      <c r="F336" s="221" t="s">
        <v>329</v>
      </c>
      <c r="G336" s="110" t="s">
        <v>901</v>
      </c>
      <c r="H336" s="110" t="s">
        <v>1700</v>
      </c>
      <c r="I336" s="207">
        <v>18</v>
      </c>
      <c r="J336" s="207">
        <v>22</v>
      </c>
      <c r="K336" s="53" t="s">
        <v>1591</v>
      </c>
      <c r="L336" s="53"/>
      <c r="M336" s="224" t="s">
        <v>901</v>
      </c>
      <c r="N336" s="224">
        <v>2164</v>
      </c>
      <c r="O336" s="224" t="s">
        <v>2294</v>
      </c>
      <c r="P336" s="224" t="s">
        <v>772</v>
      </c>
      <c r="Q336" s="224" t="s">
        <v>773</v>
      </c>
      <c r="R336" s="224" t="s">
        <v>542</v>
      </c>
      <c r="S336" s="205">
        <v>29693</v>
      </c>
      <c r="T336" t="s">
        <v>329</v>
      </c>
      <c r="U336" s="116"/>
    </row>
    <row r="337" spans="1:21" ht="18" customHeight="1" x14ac:dyDescent="0.2">
      <c r="A337" s="221">
        <v>16636</v>
      </c>
      <c r="B337" s="222" t="s">
        <v>488</v>
      </c>
      <c r="C337" s="222" t="s">
        <v>963</v>
      </c>
      <c r="D337" s="222" t="s">
        <v>465</v>
      </c>
      <c r="E337" s="223">
        <v>35867</v>
      </c>
      <c r="F337" s="221" t="s">
        <v>1316</v>
      </c>
      <c r="G337" s="110" t="s">
        <v>901</v>
      </c>
      <c r="H337" s="110" t="s">
        <v>1710</v>
      </c>
      <c r="I337" s="207">
        <v>15</v>
      </c>
      <c r="J337" s="207">
        <v>22</v>
      </c>
      <c r="K337" s="53" t="s">
        <v>1591</v>
      </c>
      <c r="L337" s="53"/>
      <c r="M337" s="224" t="s">
        <v>901</v>
      </c>
      <c r="N337" s="224">
        <v>16636</v>
      </c>
      <c r="O337" s="224" t="s">
        <v>2294</v>
      </c>
      <c r="P337" s="224" t="s">
        <v>471</v>
      </c>
      <c r="Q337" s="224" t="s">
        <v>963</v>
      </c>
      <c r="R337" s="224" t="s">
        <v>465</v>
      </c>
      <c r="S337" s="205">
        <v>35867</v>
      </c>
      <c r="T337" t="s">
        <v>1316</v>
      </c>
      <c r="U337" s="116"/>
    </row>
    <row r="338" spans="1:21" ht="18" customHeight="1" x14ac:dyDescent="0.2">
      <c r="A338" s="221">
        <v>5084</v>
      </c>
      <c r="B338" s="222" t="s">
        <v>488</v>
      </c>
      <c r="C338" s="222" t="s">
        <v>97</v>
      </c>
      <c r="D338" s="222" t="s">
        <v>31</v>
      </c>
      <c r="E338" s="223">
        <v>33408</v>
      </c>
      <c r="F338" s="221" t="s">
        <v>1321</v>
      </c>
      <c r="G338" s="110" t="s">
        <v>901</v>
      </c>
      <c r="H338" s="110" t="s">
        <v>1706</v>
      </c>
      <c r="I338" s="207">
        <v>18</v>
      </c>
      <c r="J338" s="207">
        <v>22</v>
      </c>
      <c r="K338" s="53" t="s">
        <v>1591</v>
      </c>
      <c r="L338" s="53"/>
      <c r="M338" s="224" t="s">
        <v>901</v>
      </c>
      <c r="N338" s="224">
        <v>5084</v>
      </c>
      <c r="O338" s="224" t="s">
        <v>2294</v>
      </c>
      <c r="P338" s="224" t="s">
        <v>471</v>
      </c>
      <c r="Q338" s="224" t="s">
        <v>97</v>
      </c>
      <c r="R338" s="224" t="s">
        <v>31</v>
      </c>
      <c r="S338" s="205">
        <v>33408</v>
      </c>
      <c r="T338" t="s">
        <v>1321</v>
      </c>
      <c r="U338" s="116"/>
    </row>
    <row r="339" spans="1:21" ht="18" customHeight="1" x14ac:dyDescent="0.2">
      <c r="A339" s="221">
        <v>19635</v>
      </c>
      <c r="B339" s="222" t="s">
        <v>581</v>
      </c>
      <c r="C339" s="222" t="s">
        <v>708</v>
      </c>
      <c r="D339" s="222" t="s">
        <v>800</v>
      </c>
      <c r="E339" s="223">
        <v>37803</v>
      </c>
      <c r="F339" s="221" t="s">
        <v>330</v>
      </c>
      <c r="G339" s="110" t="s">
        <v>901</v>
      </c>
      <c r="H339" s="110" t="s">
        <v>1709</v>
      </c>
      <c r="I339" s="207">
        <v>15</v>
      </c>
      <c r="J339" s="207">
        <v>22</v>
      </c>
      <c r="K339" s="53" t="s">
        <v>1591</v>
      </c>
      <c r="L339" s="53"/>
      <c r="M339" s="224" t="s">
        <v>901</v>
      </c>
      <c r="N339" s="224">
        <v>19635</v>
      </c>
      <c r="O339" s="224" t="s">
        <v>2294</v>
      </c>
      <c r="P339" s="224" t="s">
        <v>581</v>
      </c>
      <c r="Q339" s="224" t="s">
        <v>708</v>
      </c>
      <c r="R339" s="224" t="s">
        <v>800</v>
      </c>
      <c r="S339" s="205">
        <v>37803</v>
      </c>
      <c r="T339" t="s">
        <v>330</v>
      </c>
      <c r="U339" s="116"/>
    </row>
    <row r="340" spans="1:21" ht="18" customHeight="1" x14ac:dyDescent="0.2">
      <c r="A340" s="221">
        <v>19230</v>
      </c>
      <c r="B340" s="222" t="s">
        <v>581</v>
      </c>
      <c r="C340" s="222" t="s">
        <v>708</v>
      </c>
      <c r="D340" s="222" t="s">
        <v>32</v>
      </c>
      <c r="E340" s="223">
        <v>36634</v>
      </c>
      <c r="F340" s="221" t="s">
        <v>1332</v>
      </c>
      <c r="G340" s="110" t="s">
        <v>901</v>
      </c>
      <c r="H340" s="110" t="s">
        <v>1707</v>
      </c>
      <c r="I340" s="207">
        <v>12</v>
      </c>
      <c r="J340" s="207">
        <v>22</v>
      </c>
      <c r="K340" s="53" t="s">
        <v>1591</v>
      </c>
      <c r="L340" s="53"/>
      <c r="M340" s="224" t="s">
        <v>901</v>
      </c>
      <c r="N340" s="224">
        <v>19230</v>
      </c>
      <c r="O340" s="224" t="s">
        <v>2294</v>
      </c>
      <c r="P340" s="224" t="s">
        <v>581</v>
      </c>
      <c r="Q340" s="224" t="s">
        <v>708</v>
      </c>
      <c r="R340" s="224" t="s">
        <v>32</v>
      </c>
      <c r="S340" s="205">
        <v>36634</v>
      </c>
      <c r="T340" t="s">
        <v>1332</v>
      </c>
      <c r="U340" s="116"/>
    </row>
    <row r="341" spans="1:21" ht="18" customHeight="1" x14ac:dyDescent="0.2">
      <c r="A341" s="221">
        <v>18410</v>
      </c>
      <c r="B341" s="222" t="s">
        <v>97</v>
      </c>
      <c r="C341" s="222" t="s">
        <v>781</v>
      </c>
      <c r="D341" s="222" t="s">
        <v>1338</v>
      </c>
      <c r="E341" s="223">
        <v>37597</v>
      </c>
      <c r="F341" s="221" t="s">
        <v>1346</v>
      </c>
      <c r="G341" s="110" t="s">
        <v>901</v>
      </c>
      <c r="H341" s="110" t="s">
        <v>1796</v>
      </c>
      <c r="I341" s="207">
        <v>18</v>
      </c>
      <c r="J341" s="207">
        <v>22</v>
      </c>
      <c r="K341" s="53" t="s">
        <v>1591</v>
      </c>
      <c r="L341" s="53"/>
      <c r="M341" s="224" t="s">
        <v>901</v>
      </c>
      <c r="N341" s="224">
        <v>18410</v>
      </c>
      <c r="O341" s="224" t="s">
        <v>2300</v>
      </c>
      <c r="P341" s="224" t="s">
        <v>97</v>
      </c>
      <c r="Q341" s="224" t="s">
        <v>781</v>
      </c>
      <c r="R341" s="224" t="s">
        <v>1338</v>
      </c>
      <c r="S341" s="205">
        <v>37597</v>
      </c>
      <c r="T341" t="s">
        <v>1346</v>
      </c>
      <c r="U341" s="116"/>
    </row>
    <row r="342" spans="1:21" ht="18" customHeight="1" x14ac:dyDescent="0.2">
      <c r="A342" s="221">
        <v>20548</v>
      </c>
      <c r="B342" s="222" t="s">
        <v>530</v>
      </c>
      <c r="C342" s="222" t="s">
        <v>571</v>
      </c>
      <c r="D342" s="222" t="s">
        <v>88</v>
      </c>
      <c r="E342" s="223">
        <v>38305</v>
      </c>
      <c r="F342" s="221" t="s">
        <v>331</v>
      </c>
      <c r="G342" s="110" t="s">
        <v>901</v>
      </c>
      <c r="H342" s="110" t="s">
        <v>1706</v>
      </c>
      <c r="I342" s="207">
        <v>18</v>
      </c>
      <c r="J342" s="207">
        <v>22</v>
      </c>
      <c r="K342" s="53" t="s">
        <v>1591</v>
      </c>
      <c r="L342" s="53"/>
      <c r="M342" s="224" t="s">
        <v>901</v>
      </c>
      <c r="N342" s="224">
        <v>20548</v>
      </c>
      <c r="O342" s="224" t="s">
        <v>2300</v>
      </c>
      <c r="P342" s="224" t="s">
        <v>530</v>
      </c>
      <c r="Q342" s="224" t="s">
        <v>571</v>
      </c>
      <c r="R342" s="224" t="s">
        <v>88</v>
      </c>
      <c r="S342" s="205">
        <v>38305</v>
      </c>
      <c r="T342" t="s">
        <v>331</v>
      </c>
      <c r="U342" s="116"/>
    </row>
    <row r="343" spans="1:21" ht="18" customHeight="1" x14ac:dyDescent="0.2">
      <c r="A343" s="221">
        <v>493</v>
      </c>
      <c r="B343" s="222" t="s">
        <v>548</v>
      </c>
      <c r="C343" s="222" t="s">
        <v>647</v>
      </c>
      <c r="D343" s="222" t="s">
        <v>646</v>
      </c>
      <c r="E343" s="223">
        <v>21022</v>
      </c>
      <c r="F343" s="221" t="s">
        <v>1355</v>
      </c>
      <c r="G343" s="110" t="s">
        <v>901</v>
      </c>
      <c r="H343" s="110" t="s">
        <v>1706</v>
      </c>
      <c r="I343" s="207">
        <v>18</v>
      </c>
      <c r="J343" s="207">
        <v>22</v>
      </c>
      <c r="K343" s="53" t="s">
        <v>1591</v>
      </c>
      <c r="L343" s="53"/>
      <c r="M343" s="224" t="s">
        <v>901</v>
      </c>
      <c r="N343" s="224">
        <v>493</v>
      </c>
      <c r="O343" s="224" t="s">
        <v>2294</v>
      </c>
      <c r="P343" s="224" t="s">
        <v>548</v>
      </c>
      <c r="Q343" s="224" t="s">
        <v>647</v>
      </c>
      <c r="R343" s="224" t="s">
        <v>646</v>
      </c>
      <c r="S343" s="205">
        <v>21022</v>
      </c>
      <c r="T343" t="s">
        <v>1355</v>
      </c>
      <c r="U343" s="116"/>
    </row>
    <row r="344" spans="1:21" ht="18" customHeight="1" x14ac:dyDescent="0.2">
      <c r="A344" s="221">
        <v>16657</v>
      </c>
      <c r="B344" s="222" t="s">
        <v>536</v>
      </c>
      <c r="C344" s="225" t="s">
        <v>631</v>
      </c>
      <c r="D344" s="226" t="s">
        <v>565</v>
      </c>
      <c r="E344" s="227">
        <v>37837</v>
      </c>
      <c r="F344" s="228" t="s">
        <v>1431</v>
      </c>
      <c r="G344" s="110" t="s">
        <v>901</v>
      </c>
      <c r="H344" s="110" t="s">
        <v>1708</v>
      </c>
      <c r="I344" s="207">
        <v>12</v>
      </c>
      <c r="J344" s="207">
        <v>22</v>
      </c>
      <c r="K344" s="53" t="s">
        <v>1591</v>
      </c>
      <c r="L344" s="53"/>
      <c r="M344" s="224" t="s">
        <v>901</v>
      </c>
      <c r="N344" s="224">
        <v>16657</v>
      </c>
      <c r="O344" s="224" t="s">
        <v>2294</v>
      </c>
      <c r="P344" s="224" t="s">
        <v>536</v>
      </c>
      <c r="Q344" s="224" t="s">
        <v>631</v>
      </c>
      <c r="R344" s="224" t="s">
        <v>565</v>
      </c>
      <c r="S344" s="205">
        <v>37837</v>
      </c>
      <c r="T344" t="s">
        <v>1431</v>
      </c>
      <c r="U344" s="116"/>
    </row>
    <row r="345" spans="1:21" ht="18" customHeight="1" x14ac:dyDescent="0.2">
      <c r="A345" s="179">
        <v>50067</v>
      </c>
      <c r="B345" s="112" t="s">
        <v>439</v>
      </c>
      <c r="C345" s="111" t="s">
        <v>514</v>
      </c>
      <c r="D345" s="112" t="s">
        <v>1686</v>
      </c>
      <c r="E345" s="180">
        <v>29459</v>
      </c>
      <c r="F345" s="113" t="s">
        <v>1687</v>
      </c>
      <c r="G345" s="110" t="s">
        <v>901</v>
      </c>
      <c r="H345" s="110" t="s">
        <v>1796</v>
      </c>
      <c r="I345" s="207">
        <v>18</v>
      </c>
      <c r="J345" s="207">
        <v>22</v>
      </c>
      <c r="K345" s="53" t="s">
        <v>1591</v>
      </c>
      <c r="L345" s="53"/>
      <c r="M345" s="224"/>
      <c r="N345" s="224"/>
      <c r="O345" s="224"/>
      <c r="P345" s="224"/>
      <c r="Q345" s="224"/>
      <c r="R345" s="224"/>
      <c r="S345" s="205"/>
      <c r="T345"/>
      <c r="U345" s="116"/>
    </row>
    <row r="346" spans="1:21" ht="18" customHeight="1" x14ac:dyDescent="0.2">
      <c r="A346" s="221">
        <v>838</v>
      </c>
      <c r="B346" s="222" t="s">
        <v>695</v>
      </c>
      <c r="C346" s="222"/>
      <c r="D346" s="222" t="s">
        <v>694</v>
      </c>
      <c r="E346" s="223">
        <v>23113</v>
      </c>
      <c r="F346" s="221" t="s">
        <v>1454</v>
      </c>
      <c r="G346" s="110" t="s">
        <v>901</v>
      </c>
      <c r="H346" s="110" t="s">
        <v>1700</v>
      </c>
      <c r="I346" s="207">
        <v>18</v>
      </c>
      <c r="J346" s="207">
        <v>22</v>
      </c>
      <c r="K346" s="53" t="s">
        <v>1591</v>
      </c>
      <c r="L346" s="53"/>
      <c r="M346" s="224" t="s">
        <v>901</v>
      </c>
      <c r="N346" s="224">
        <v>838</v>
      </c>
      <c r="O346" s="224" t="s">
        <v>2294</v>
      </c>
      <c r="P346" s="224" t="s">
        <v>695</v>
      </c>
      <c r="Q346" s="224"/>
      <c r="R346" s="224" t="s">
        <v>694</v>
      </c>
      <c r="S346" s="205">
        <v>23113</v>
      </c>
      <c r="T346" t="s">
        <v>1454</v>
      </c>
      <c r="U346" s="116"/>
    </row>
    <row r="347" spans="1:21" ht="18" customHeight="1" x14ac:dyDescent="0.2">
      <c r="A347" s="221">
        <v>7951</v>
      </c>
      <c r="B347" s="222" t="s">
        <v>425</v>
      </c>
      <c r="C347" s="222" t="s">
        <v>970</v>
      </c>
      <c r="D347" s="222" t="s">
        <v>1010</v>
      </c>
      <c r="E347" s="223">
        <v>23470</v>
      </c>
      <c r="F347" s="221" t="s">
        <v>983</v>
      </c>
      <c r="G347" s="110" t="s">
        <v>895</v>
      </c>
      <c r="H347" s="110" t="s">
        <v>1700</v>
      </c>
      <c r="I347" s="207">
        <v>18</v>
      </c>
      <c r="J347" s="207">
        <v>22</v>
      </c>
      <c r="K347" s="53" t="s">
        <v>1591</v>
      </c>
      <c r="L347" s="53"/>
      <c r="M347" s="224" t="s">
        <v>895</v>
      </c>
      <c r="N347" s="224">
        <v>7951</v>
      </c>
      <c r="O347" s="224" t="s">
        <v>2294</v>
      </c>
      <c r="P347" s="224" t="s">
        <v>425</v>
      </c>
      <c r="Q347" s="224" t="s">
        <v>970</v>
      </c>
      <c r="R347" s="224" t="s">
        <v>1010</v>
      </c>
      <c r="S347" s="205">
        <v>23470</v>
      </c>
      <c r="T347" t="s">
        <v>983</v>
      </c>
      <c r="U347" s="116"/>
    </row>
    <row r="348" spans="1:21" ht="18" customHeight="1" x14ac:dyDescent="0.2">
      <c r="A348" s="214">
        <v>10951</v>
      </c>
      <c r="B348" s="215" t="s">
        <v>1461</v>
      </c>
      <c r="C348" s="215" t="s">
        <v>577</v>
      </c>
      <c r="D348" s="215" t="s">
        <v>776</v>
      </c>
      <c r="E348" s="216">
        <v>34284</v>
      </c>
      <c r="F348" s="214" t="s">
        <v>984</v>
      </c>
      <c r="G348" s="110" t="s">
        <v>895</v>
      </c>
      <c r="H348" s="110" t="s">
        <v>1706</v>
      </c>
      <c r="I348" s="207">
        <v>18</v>
      </c>
      <c r="J348" s="207">
        <v>22</v>
      </c>
      <c r="K348" s="53" t="s">
        <v>1591</v>
      </c>
      <c r="L348" s="53"/>
      <c r="M348" s="224"/>
      <c r="N348" s="224"/>
      <c r="O348" s="224"/>
      <c r="P348" s="224"/>
      <c r="Q348" s="224"/>
      <c r="R348" s="224"/>
      <c r="S348" s="205"/>
      <c r="T348"/>
      <c r="U348" s="116"/>
    </row>
    <row r="349" spans="1:21" ht="18" customHeight="1" x14ac:dyDescent="0.2">
      <c r="A349" s="179">
        <v>1750</v>
      </c>
      <c r="B349" s="110" t="s">
        <v>540</v>
      </c>
      <c r="C349" s="110" t="s">
        <v>43</v>
      </c>
      <c r="D349" s="110" t="s">
        <v>606</v>
      </c>
      <c r="E349" s="181">
        <v>28318</v>
      </c>
      <c r="F349" s="179" t="s">
        <v>990</v>
      </c>
      <c r="G349" s="110" t="s">
        <v>895</v>
      </c>
      <c r="H349" s="110" t="s">
        <v>1796</v>
      </c>
      <c r="I349" s="207">
        <v>18</v>
      </c>
      <c r="J349" s="207">
        <v>22</v>
      </c>
      <c r="K349" s="53" t="s">
        <v>1591</v>
      </c>
      <c r="L349" s="53"/>
      <c r="M349" s="224"/>
      <c r="N349" s="224"/>
      <c r="O349" s="224"/>
      <c r="P349" s="224"/>
      <c r="Q349" s="224"/>
      <c r="R349" s="224"/>
      <c r="S349" s="205"/>
      <c r="T349"/>
      <c r="U349" s="116"/>
    </row>
    <row r="350" spans="1:21" ht="18" customHeight="1" x14ac:dyDescent="0.2">
      <c r="A350" s="221">
        <v>2453</v>
      </c>
      <c r="B350" s="110" t="s">
        <v>624</v>
      </c>
      <c r="C350" s="222" t="s">
        <v>792</v>
      </c>
      <c r="D350" s="222" t="s">
        <v>543</v>
      </c>
      <c r="E350" s="223">
        <v>30665</v>
      </c>
      <c r="F350" s="221" t="s">
        <v>999</v>
      </c>
      <c r="G350" s="110" t="s">
        <v>895</v>
      </c>
      <c r="H350" s="110" t="s">
        <v>1796</v>
      </c>
      <c r="I350" s="207">
        <v>18</v>
      </c>
      <c r="J350" s="207">
        <v>22</v>
      </c>
      <c r="K350" s="53" t="s">
        <v>1591</v>
      </c>
      <c r="L350" s="53"/>
      <c r="M350" s="224" t="s">
        <v>895</v>
      </c>
      <c r="N350" s="224">
        <v>2453</v>
      </c>
      <c r="O350" s="224" t="s">
        <v>2295</v>
      </c>
      <c r="P350" s="224" t="s">
        <v>550</v>
      </c>
      <c r="Q350" s="224" t="s">
        <v>792</v>
      </c>
      <c r="R350" s="224" t="s">
        <v>543</v>
      </c>
      <c r="S350" s="205">
        <v>30665</v>
      </c>
      <c r="T350" t="s">
        <v>999</v>
      </c>
      <c r="U350" s="116"/>
    </row>
    <row r="351" spans="1:21" ht="18" customHeight="1" x14ac:dyDescent="0.2">
      <c r="A351" s="179">
        <v>2683</v>
      </c>
      <c r="B351" s="110" t="s">
        <v>635</v>
      </c>
      <c r="C351" s="110" t="s">
        <v>799</v>
      </c>
      <c r="D351" s="110" t="s">
        <v>526</v>
      </c>
      <c r="E351" s="181">
        <v>31267</v>
      </c>
      <c r="F351" s="179" t="s">
        <v>1030</v>
      </c>
      <c r="G351" s="110" t="s">
        <v>895</v>
      </c>
      <c r="H351" s="110" t="s">
        <v>1796</v>
      </c>
      <c r="I351" s="207">
        <v>18</v>
      </c>
      <c r="J351" s="207">
        <v>22</v>
      </c>
      <c r="K351" s="53" t="s">
        <v>1591</v>
      </c>
      <c r="L351" s="53"/>
      <c r="M351" s="224"/>
      <c r="N351" s="224"/>
      <c r="O351" s="224"/>
      <c r="P351" s="224"/>
      <c r="Q351" s="224"/>
      <c r="R351" s="224"/>
      <c r="S351" s="205"/>
      <c r="T351"/>
      <c r="U351" s="116"/>
    </row>
    <row r="352" spans="1:21" ht="18" customHeight="1" x14ac:dyDescent="0.2">
      <c r="A352" s="221">
        <v>462</v>
      </c>
      <c r="B352" s="222" t="s">
        <v>635</v>
      </c>
      <c r="C352" s="222" t="s">
        <v>636</v>
      </c>
      <c r="D352" s="222" t="s">
        <v>1594</v>
      </c>
      <c r="E352" s="223">
        <v>20806</v>
      </c>
      <c r="F352" s="221" t="s">
        <v>244</v>
      </c>
      <c r="G352" s="110" t="s">
        <v>895</v>
      </c>
      <c r="H352" s="110" t="s">
        <v>1700</v>
      </c>
      <c r="I352" s="207">
        <v>18</v>
      </c>
      <c r="J352" s="207">
        <v>22</v>
      </c>
      <c r="K352" s="53">
        <v>24</v>
      </c>
      <c r="L352" s="53"/>
      <c r="M352" s="224" t="s">
        <v>895</v>
      </c>
      <c r="N352" s="224">
        <v>462</v>
      </c>
      <c r="O352" s="224" t="s">
        <v>2294</v>
      </c>
      <c r="P352" s="224" t="s">
        <v>635</v>
      </c>
      <c r="Q352" s="224" t="s">
        <v>636</v>
      </c>
      <c r="R352" s="224" t="s">
        <v>297</v>
      </c>
      <c r="S352" s="205">
        <v>20806</v>
      </c>
      <c r="T352" t="s">
        <v>244</v>
      </c>
      <c r="U352" s="116"/>
    </row>
    <row r="353" spans="1:21" ht="18" customHeight="1" x14ac:dyDescent="0.2">
      <c r="A353" s="179">
        <v>10952</v>
      </c>
      <c r="B353" s="110" t="s">
        <v>1462</v>
      </c>
      <c r="C353" s="110" t="s">
        <v>603</v>
      </c>
      <c r="D353" s="110" t="s">
        <v>502</v>
      </c>
      <c r="E353" s="181">
        <v>25915</v>
      </c>
      <c r="F353" s="179" t="s">
        <v>1040</v>
      </c>
      <c r="G353" s="110" t="s">
        <v>895</v>
      </c>
      <c r="H353" s="110" t="s">
        <v>1700</v>
      </c>
      <c r="I353" s="207">
        <v>18</v>
      </c>
      <c r="J353" s="207">
        <v>22</v>
      </c>
      <c r="K353" s="53" t="s">
        <v>1591</v>
      </c>
      <c r="L353" s="53"/>
      <c r="M353" s="224"/>
      <c r="N353" s="224"/>
      <c r="O353" s="224"/>
      <c r="P353" s="224"/>
      <c r="Q353" s="224"/>
      <c r="R353" s="224"/>
      <c r="S353" s="205"/>
      <c r="T353"/>
      <c r="U353" s="116"/>
    </row>
    <row r="354" spans="1:21" ht="18" customHeight="1" x14ac:dyDescent="0.2">
      <c r="A354" s="179">
        <v>15954</v>
      </c>
      <c r="B354" s="110" t="s">
        <v>1462</v>
      </c>
      <c r="C354" s="110" t="s">
        <v>484</v>
      </c>
      <c r="D354" s="110" t="s">
        <v>791</v>
      </c>
      <c r="E354" s="181">
        <v>36302</v>
      </c>
      <c r="F354" s="179" t="s">
        <v>333</v>
      </c>
      <c r="G354" s="110" t="s">
        <v>895</v>
      </c>
      <c r="H354" s="110" t="s">
        <v>1710</v>
      </c>
      <c r="I354" s="207">
        <v>15</v>
      </c>
      <c r="J354" s="207">
        <v>22</v>
      </c>
      <c r="K354" s="53" t="s">
        <v>1591</v>
      </c>
      <c r="L354" s="53"/>
      <c r="M354" s="224"/>
      <c r="N354" s="224"/>
      <c r="O354" s="224"/>
      <c r="P354" s="224"/>
      <c r="Q354" s="224"/>
      <c r="R354" s="224"/>
      <c r="S354" s="205"/>
      <c r="T354"/>
      <c r="U354" s="116"/>
    </row>
    <row r="355" spans="1:21" ht="18" customHeight="1" x14ac:dyDescent="0.2">
      <c r="A355" s="179">
        <v>115</v>
      </c>
      <c r="B355" s="110" t="s">
        <v>547</v>
      </c>
      <c r="C355" s="110" t="s">
        <v>468</v>
      </c>
      <c r="D355" s="110" t="s">
        <v>522</v>
      </c>
      <c r="E355" s="181">
        <v>16932</v>
      </c>
      <c r="F355" s="179" t="s">
        <v>1047</v>
      </c>
      <c r="G355" s="110" t="s">
        <v>895</v>
      </c>
      <c r="H355" s="110" t="s">
        <v>1700</v>
      </c>
      <c r="I355" s="207">
        <v>18</v>
      </c>
      <c r="J355" s="207">
        <v>22</v>
      </c>
      <c r="K355" s="53" t="s">
        <v>1591</v>
      </c>
      <c r="L355" s="53"/>
      <c r="M355" s="224"/>
      <c r="N355" s="224"/>
      <c r="O355" s="224"/>
      <c r="P355" s="224"/>
      <c r="Q355" s="224"/>
      <c r="R355" s="224"/>
      <c r="S355" s="205"/>
      <c r="T355"/>
      <c r="U355" s="116"/>
    </row>
    <row r="356" spans="1:21" ht="18" customHeight="1" x14ac:dyDescent="0.2">
      <c r="A356" s="179">
        <v>9946</v>
      </c>
      <c r="B356" s="110" t="s">
        <v>738</v>
      </c>
      <c r="C356" s="110" t="s">
        <v>451</v>
      </c>
      <c r="D356" s="110" t="s">
        <v>819</v>
      </c>
      <c r="E356" s="181">
        <v>35864</v>
      </c>
      <c r="F356" s="179" t="s">
        <v>1055</v>
      </c>
      <c r="G356" s="110" t="s">
        <v>895</v>
      </c>
      <c r="H356" s="110" t="s">
        <v>1710</v>
      </c>
      <c r="I356" s="207">
        <v>15</v>
      </c>
      <c r="J356" s="207">
        <v>22</v>
      </c>
      <c r="K356" s="53" t="s">
        <v>1591</v>
      </c>
      <c r="L356" s="53"/>
      <c r="M356" s="224"/>
      <c r="N356" s="224"/>
      <c r="O356" s="224"/>
      <c r="P356" s="224"/>
      <c r="Q356" s="224"/>
      <c r="R356" s="224"/>
      <c r="S356" s="205"/>
      <c r="T356"/>
      <c r="U356" s="116"/>
    </row>
    <row r="357" spans="1:21" ht="18" customHeight="1" x14ac:dyDescent="0.2">
      <c r="A357" s="179">
        <v>11082</v>
      </c>
      <c r="B357" s="110" t="s">
        <v>704</v>
      </c>
      <c r="C357" s="110" t="s">
        <v>558</v>
      </c>
      <c r="D357" s="110" t="s">
        <v>724</v>
      </c>
      <c r="E357" s="181">
        <v>35178</v>
      </c>
      <c r="F357" s="179"/>
      <c r="G357" s="110" t="s">
        <v>895</v>
      </c>
      <c r="H357" s="110" t="s">
        <v>1706</v>
      </c>
      <c r="I357" s="207">
        <v>18</v>
      </c>
      <c r="J357" s="207">
        <v>22</v>
      </c>
      <c r="K357" s="53" t="s">
        <v>1591</v>
      </c>
      <c r="L357" s="53"/>
      <c r="M357" s="224"/>
      <c r="N357" s="224"/>
      <c r="O357" s="224"/>
      <c r="P357" s="224"/>
      <c r="Q357" s="224"/>
      <c r="R357" s="224"/>
      <c r="S357" s="205"/>
      <c r="T357"/>
      <c r="U357" s="116"/>
    </row>
    <row r="358" spans="1:21" ht="18" customHeight="1" x14ac:dyDescent="0.2">
      <c r="A358" s="179">
        <v>19980</v>
      </c>
      <c r="B358" s="110" t="s">
        <v>41</v>
      </c>
      <c r="C358" s="110" t="s">
        <v>711</v>
      </c>
      <c r="D358" s="110" t="s">
        <v>989</v>
      </c>
      <c r="E358" s="181">
        <v>24089</v>
      </c>
      <c r="F358" s="179" t="s">
        <v>245</v>
      </c>
      <c r="G358" s="110" t="s">
        <v>895</v>
      </c>
      <c r="H358" s="110" t="s">
        <v>1700</v>
      </c>
      <c r="I358" s="207">
        <v>18</v>
      </c>
      <c r="J358" s="207">
        <v>22</v>
      </c>
      <c r="K358" s="53" t="s">
        <v>1591</v>
      </c>
      <c r="L358" s="53"/>
      <c r="M358" s="224"/>
      <c r="N358" s="224"/>
      <c r="O358" s="224"/>
      <c r="P358" s="224"/>
      <c r="Q358" s="224"/>
      <c r="R358" s="224"/>
      <c r="S358" s="205"/>
      <c r="T358"/>
      <c r="U358" s="116"/>
    </row>
    <row r="359" spans="1:21" ht="18" customHeight="1" x14ac:dyDescent="0.2">
      <c r="A359" s="179">
        <v>50146</v>
      </c>
      <c r="B359" s="110" t="s">
        <v>963</v>
      </c>
      <c r="C359" s="111" t="s">
        <v>463</v>
      </c>
      <c r="D359" s="112" t="s">
        <v>543</v>
      </c>
      <c r="E359" s="180">
        <v>34308</v>
      </c>
      <c r="F359" s="113" t="s">
        <v>1987</v>
      </c>
      <c r="G359" s="110" t="s">
        <v>895</v>
      </c>
      <c r="H359" s="110" t="s">
        <v>1706</v>
      </c>
      <c r="I359" s="207">
        <v>18</v>
      </c>
      <c r="J359" s="207">
        <v>22</v>
      </c>
      <c r="K359" s="53" t="s">
        <v>1591</v>
      </c>
      <c r="L359" s="53"/>
      <c r="M359" s="224"/>
      <c r="N359" s="224"/>
      <c r="O359" s="224"/>
      <c r="P359" s="224"/>
      <c r="Q359" s="224"/>
      <c r="R359" s="224"/>
      <c r="S359" s="205"/>
      <c r="T359"/>
      <c r="U359" s="116"/>
    </row>
    <row r="360" spans="1:21" ht="18" customHeight="1" x14ac:dyDescent="0.2">
      <c r="A360" s="221">
        <v>15938</v>
      </c>
      <c r="B360" s="222" t="s">
        <v>1984</v>
      </c>
      <c r="C360" s="225" t="s">
        <v>1985</v>
      </c>
      <c r="D360" s="226" t="s">
        <v>565</v>
      </c>
      <c r="E360" s="227">
        <v>30415</v>
      </c>
      <c r="F360" s="228" t="s">
        <v>1986</v>
      </c>
      <c r="G360" s="110" t="s">
        <v>895</v>
      </c>
      <c r="H360" s="110" t="s">
        <v>1700</v>
      </c>
      <c r="I360" s="207">
        <v>18</v>
      </c>
      <c r="J360" s="207">
        <v>22</v>
      </c>
      <c r="K360" s="53">
        <v>24</v>
      </c>
      <c r="L360" s="53"/>
      <c r="M360" s="224" t="s">
        <v>895</v>
      </c>
      <c r="N360" s="224">
        <v>15938</v>
      </c>
      <c r="O360" s="224" t="s">
        <v>2295</v>
      </c>
      <c r="P360" s="224" t="s">
        <v>1984</v>
      </c>
      <c r="Q360" s="224" t="s">
        <v>1985</v>
      </c>
      <c r="R360" s="224" t="s">
        <v>565</v>
      </c>
      <c r="S360" s="205">
        <v>30415</v>
      </c>
      <c r="T360" t="s">
        <v>1986</v>
      </c>
      <c r="U360" s="116"/>
    </row>
    <row r="361" spans="1:21" ht="18" customHeight="1" x14ac:dyDescent="0.2">
      <c r="A361" s="221">
        <v>75</v>
      </c>
      <c r="B361" s="222" t="s">
        <v>523</v>
      </c>
      <c r="C361" s="222" t="s">
        <v>524</v>
      </c>
      <c r="D361" s="222" t="s">
        <v>490</v>
      </c>
      <c r="E361" s="223">
        <v>15815</v>
      </c>
      <c r="F361" s="221" t="s">
        <v>1220</v>
      </c>
      <c r="G361" s="110" t="s">
        <v>895</v>
      </c>
      <c r="H361" s="110" t="s">
        <v>1708</v>
      </c>
      <c r="I361" s="207">
        <v>12</v>
      </c>
      <c r="J361" s="207">
        <v>22</v>
      </c>
      <c r="K361" s="53" t="s">
        <v>1591</v>
      </c>
      <c r="L361" s="53"/>
      <c r="M361" s="224" t="s">
        <v>895</v>
      </c>
      <c r="N361" s="224">
        <v>75</v>
      </c>
      <c r="O361" s="224" t="s">
        <v>2294</v>
      </c>
      <c r="P361" s="224" t="s">
        <v>523</v>
      </c>
      <c r="Q361" s="224" t="s">
        <v>524</v>
      </c>
      <c r="R361" s="224" t="s">
        <v>490</v>
      </c>
      <c r="S361" s="205">
        <v>15815</v>
      </c>
      <c r="T361" t="s">
        <v>1220</v>
      </c>
      <c r="U361" s="116"/>
    </row>
    <row r="362" spans="1:21" ht="18" customHeight="1" x14ac:dyDescent="0.2">
      <c r="A362" s="221">
        <v>8283</v>
      </c>
      <c r="B362" s="222" t="s">
        <v>533</v>
      </c>
      <c r="C362" s="222" t="s">
        <v>973</v>
      </c>
      <c r="D362" s="222" t="s">
        <v>552</v>
      </c>
      <c r="E362" s="223">
        <v>35577</v>
      </c>
      <c r="F362" s="221" t="s">
        <v>1229</v>
      </c>
      <c r="G362" s="110" t="s">
        <v>895</v>
      </c>
      <c r="H362" s="110" t="s">
        <v>1710</v>
      </c>
      <c r="I362" s="207">
        <v>15</v>
      </c>
      <c r="J362" s="207">
        <v>22</v>
      </c>
      <c r="K362" s="53" t="s">
        <v>1591</v>
      </c>
      <c r="L362" s="53"/>
      <c r="M362" s="224" t="s">
        <v>1632</v>
      </c>
      <c r="N362" s="224">
        <v>8283</v>
      </c>
      <c r="O362" s="224" t="s">
        <v>2294</v>
      </c>
      <c r="P362" s="224" t="s">
        <v>470</v>
      </c>
      <c r="Q362" s="224" t="s">
        <v>973</v>
      </c>
      <c r="R362" s="224" t="s">
        <v>552</v>
      </c>
      <c r="S362" s="205">
        <v>35577</v>
      </c>
      <c r="T362" t="s">
        <v>1229</v>
      </c>
      <c r="U362" s="116"/>
    </row>
    <row r="363" spans="1:21" ht="18" customHeight="1" x14ac:dyDescent="0.2">
      <c r="A363" s="221">
        <v>6008</v>
      </c>
      <c r="B363" s="222" t="s">
        <v>925</v>
      </c>
      <c r="C363" s="222" t="s">
        <v>680</v>
      </c>
      <c r="D363" s="222" t="s">
        <v>924</v>
      </c>
      <c r="E363" s="223">
        <v>18765</v>
      </c>
      <c r="F363" s="221" t="s">
        <v>1255</v>
      </c>
      <c r="G363" s="110" t="s">
        <v>895</v>
      </c>
      <c r="H363" s="110" t="s">
        <v>1796</v>
      </c>
      <c r="I363" s="229">
        <v>18</v>
      </c>
      <c r="J363" s="229">
        <v>22</v>
      </c>
      <c r="K363" s="230" t="s">
        <v>1591</v>
      </c>
      <c r="L363" s="53"/>
      <c r="M363" s="224" t="s">
        <v>895</v>
      </c>
      <c r="N363" s="224">
        <v>6008</v>
      </c>
      <c r="O363" s="224" t="s">
        <v>2295</v>
      </c>
      <c r="P363" s="224" t="s">
        <v>925</v>
      </c>
      <c r="Q363" s="224" t="s">
        <v>680</v>
      </c>
      <c r="R363" s="224" t="s">
        <v>924</v>
      </c>
      <c r="S363" s="205">
        <v>18765</v>
      </c>
      <c r="T363" t="s">
        <v>1255</v>
      </c>
      <c r="U363" s="116"/>
    </row>
    <row r="364" spans="1:21" ht="18" customHeight="1" x14ac:dyDescent="0.2">
      <c r="A364" s="179">
        <v>50059</v>
      </c>
      <c r="B364" s="110" t="s">
        <v>972</v>
      </c>
      <c r="C364" s="111"/>
      <c r="D364" s="112" t="s">
        <v>517</v>
      </c>
      <c r="E364" s="180"/>
      <c r="F364" s="113"/>
      <c r="G364" s="110" t="s">
        <v>895</v>
      </c>
      <c r="H364" s="110" t="s">
        <v>1796</v>
      </c>
      <c r="I364" s="207">
        <v>18</v>
      </c>
      <c r="J364" s="207">
        <v>22</v>
      </c>
      <c r="K364" s="53" t="s">
        <v>1591</v>
      </c>
      <c r="L364" s="53"/>
      <c r="Q364" s="206"/>
      <c r="T364" s="203"/>
      <c r="U364" s="116"/>
    </row>
    <row r="365" spans="1:21" ht="18" customHeight="1" x14ac:dyDescent="0.2">
      <c r="A365" s="221">
        <v>1452</v>
      </c>
      <c r="B365" s="222" t="s">
        <v>45</v>
      </c>
      <c r="C365" s="222" t="s">
        <v>46</v>
      </c>
      <c r="D365" s="222" t="s">
        <v>1594</v>
      </c>
      <c r="E365" s="223">
        <v>26959</v>
      </c>
      <c r="F365" s="221" t="s">
        <v>1281</v>
      </c>
      <c r="G365" s="110" t="s">
        <v>895</v>
      </c>
      <c r="H365" s="110" t="s">
        <v>1700</v>
      </c>
      <c r="I365" s="207">
        <v>18</v>
      </c>
      <c r="J365" s="207">
        <v>22</v>
      </c>
      <c r="K365" s="53" t="s">
        <v>1591</v>
      </c>
      <c r="L365" s="53"/>
      <c r="M365" s="224" t="s">
        <v>895</v>
      </c>
      <c r="N365" s="224">
        <v>1452</v>
      </c>
      <c r="O365" s="224" t="s">
        <v>2294</v>
      </c>
      <c r="P365" s="224" t="s">
        <v>45</v>
      </c>
      <c r="Q365" s="224" t="s">
        <v>46</v>
      </c>
      <c r="R365" s="224" t="s">
        <v>1785</v>
      </c>
      <c r="S365" s="205">
        <v>26959</v>
      </c>
      <c r="T365" t="s">
        <v>1281</v>
      </c>
      <c r="U365" s="116"/>
    </row>
    <row r="366" spans="1:21" ht="18" customHeight="1" x14ac:dyDescent="0.2">
      <c r="A366" s="221">
        <v>927</v>
      </c>
      <c r="B366" s="222" t="s">
        <v>711</v>
      </c>
      <c r="C366" s="222" t="s">
        <v>712</v>
      </c>
      <c r="D366" s="222" t="s">
        <v>489</v>
      </c>
      <c r="E366" s="223">
        <v>23643</v>
      </c>
      <c r="F366" s="221" t="s">
        <v>1330</v>
      </c>
      <c r="G366" s="110" t="s">
        <v>895</v>
      </c>
      <c r="H366" s="110" t="s">
        <v>1796</v>
      </c>
      <c r="I366" s="207">
        <v>18</v>
      </c>
      <c r="J366" s="207">
        <v>22</v>
      </c>
      <c r="K366" s="53" t="s">
        <v>1591</v>
      </c>
      <c r="L366" s="53"/>
      <c r="M366" s="224" t="s">
        <v>895</v>
      </c>
      <c r="N366" s="224">
        <v>927</v>
      </c>
      <c r="O366" s="224" t="s">
        <v>2294</v>
      </c>
      <c r="P366" s="224" t="s">
        <v>711</v>
      </c>
      <c r="Q366" s="224" t="s">
        <v>712</v>
      </c>
      <c r="R366" s="224" t="s">
        <v>489</v>
      </c>
      <c r="S366" s="205">
        <v>23643</v>
      </c>
      <c r="T366" t="s">
        <v>1330</v>
      </c>
      <c r="U366" s="116"/>
    </row>
    <row r="367" spans="1:21" ht="18" customHeight="1" x14ac:dyDescent="0.2">
      <c r="A367" s="179">
        <v>8278</v>
      </c>
      <c r="B367" s="110" t="s">
        <v>1628</v>
      </c>
      <c r="C367" s="110" t="s">
        <v>485</v>
      </c>
      <c r="D367" s="110" t="s">
        <v>606</v>
      </c>
      <c r="E367" s="181">
        <v>29598</v>
      </c>
      <c r="F367" s="179" t="s">
        <v>1331</v>
      </c>
      <c r="G367" s="110" t="s">
        <v>895</v>
      </c>
      <c r="H367" s="110" t="s">
        <v>1796</v>
      </c>
      <c r="I367" s="207">
        <v>18</v>
      </c>
      <c r="J367" s="207">
        <v>22</v>
      </c>
      <c r="K367" s="53" t="s">
        <v>1591</v>
      </c>
      <c r="L367" s="53"/>
      <c r="M367" s="224"/>
      <c r="N367" s="224"/>
      <c r="O367" s="224"/>
      <c r="P367" s="224"/>
      <c r="Q367" s="224"/>
      <c r="R367" s="224"/>
      <c r="S367" s="205"/>
      <c r="T367"/>
      <c r="U367" s="116"/>
    </row>
    <row r="368" spans="1:21" ht="18" customHeight="1" x14ac:dyDescent="0.2">
      <c r="A368" s="179">
        <v>940</v>
      </c>
      <c r="B368" s="110" t="s">
        <v>719</v>
      </c>
      <c r="C368" s="110" t="s">
        <v>591</v>
      </c>
      <c r="D368" s="110" t="s">
        <v>713</v>
      </c>
      <c r="E368" s="181">
        <v>23732</v>
      </c>
      <c r="F368" s="179" t="s">
        <v>1370</v>
      </c>
      <c r="G368" s="110" t="s">
        <v>895</v>
      </c>
      <c r="H368" s="110" t="s">
        <v>1700</v>
      </c>
      <c r="I368" s="207">
        <v>18</v>
      </c>
      <c r="J368" s="207">
        <v>22</v>
      </c>
      <c r="K368" s="53" t="s">
        <v>1591</v>
      </c>
      <c r="L368" s="53"/>
      <c r="M368" s="224"/>
      <c r="N368" s="224"/>
      <c r="O368" s="224"/>
      <c r="P368" s="224"/>
      <c r="Q368" s="224"/>
      <c r="R368" s="224"/>
      <c r="S368" s="205"/>
      <c r="T368"/>
      <c r="U368" s="116"/>
    </row>
    <row r="369" spans="1:21" ht="18" customHeight="1" x14ac:dyDescent="0.2">
      <c r="A369" s="179">
        <v>9945</v>
      </c>
      <c r="B369" s="110" t="s">
        <v>451</v>
      </c>
      <c r="C369" s="110" t="s">
        <v>506</v>
      </c>
      <c r="D369" s="110" t="s">
        <v>807</v>
      </c>
      <c r="E369" s="181">
        <v>28015</v>
      </c>
      <c r="F369" s="179" t="s">
        <v>248</v>
      </c>
      <c r="G369" s="110" t="s">
        <v>895</v>
      </c>
      <c r="H369" s="110" t="s">
        <v>1796</v>
      </c>
      <c r="I369" s="207">
        <v>18</v>
      </c>
      <c r="J369" s="207">
        <v>22</v>
      </c>
      <c r="K369" s="53" t="s">
        <v>1591</v>
      </c>
      <c r="L369" s="53"/>
      <c r="M369" s="224"/>
      <c r="N369" s="224"/>
      <c r="O369" s="224"/>
      <c r="P369" s="224"/>
      <c r="Q369" s="224"/>
      <c r="R369" s="224"/>
      <c r="S369" s="205"/>
      <c r="T369"/>
      <c r="U369" s="116"/>
    </row>
    <row r="370" spans="1:21" ht="18" customHeight="1" x14ac:dyDescent="0.2">
      <c r="A370" s="221">
        <v>4442</v>
      </c>
      <c r="B370" s="222" t="s">
        <v>540</v>
      </c>
      <c r="C370" s="222" t="s">
        <v>478</v>
      </c>
      <c r="D370" s="222" t="s">
        <v>496</v>
      </c>
      <c r="E370" s="223">
        <v>18901</v>
      </c>
      <c r="F370" s="221" t="s">
        <v>993</v>
      </c>
      <c r="G370" s="110" t="s">
        <v>902</v>
      </c>
      <c r="H370" s="110" t="s">
        <v>1700</v>
      </c>
      <c r="I370" s="207">
        <v>18</v>
      </c>
      <c r="J370" s="207">
        <v>22</v>
      </c>
      <c r="K370" s="53" t="s">
        <v>1591</v>
      </c>
      <c r="L370" s="53"/>
      <c r="M370" s="224" t="s">
        <v>902</v>
      </c>
      <c r="N370" s="224">
        <v>4442</v>
      </c>
      <c r="O370" s="224" t="s">
        <v>2294</v>
      </c>
      <c r="P370" s="224" t="s">
        <v>540</v>
      </c>
      <c r="Q370" s="224" t="s">
        <v>478</v>
      </c>
      <c r="R370" s="224" t="s">
        <v>496</v>
      </c>
      <c r="S370" s="205">
        <v>18901</v>
      </c>
      <c r="T370" t="s">
        <v>993</v>
      </c>
      <c r="U370" s="116"/>
    </row>
    <row r="371" spans="1:21" ht="18" customHeight="1" x14ac:dyDescent="0.2">
      <c r="A371" s="221">
        <v>20938</v>
      </c>
      <c r="B371" s="222" t="s">
        <v>540</v>
      </c>
      <c r="C371" s="225" t="s">
        <v>771</v>
      </c>
      <c r="D371" s="226" t="s">
        <v>595</v>
      </c>
      <c r="E371" s="227">
        <v>37537</v>
      </c>
      <c r="F371" s="228" t="s">
        <v>1774</v>
      </c>
      <c r="G371" s="110" t="s">
        <v>902</v>
      </c>
      <c r="H371" s="110" t="s">
        <v>1708</v>
      </c>
      <c r="I371" s="207">
        <v>12</v>
      </c>
      <c r="J371" s="207">
        <v>22</v>
      </c>
      <c r="K371" s="53" t="s">
        <v>1591</v>
      </c>
      <c r="L371" s="53"/>
      <c r="M371" s="224" t="s">
        <v>902</v>
      </c>
      <c r="N371" s="224">
        <v>20938</v>
      </c>
      <c r="O371" s="224" t="s">
        <v>2299</v>
      </c>
      <c r="P371" s="224" t="s">
        <v>540</v>
      </c>
      <c r="Q371" s="224" t="s">
        <v>771</v>
      </c>
      <c r="R371" s="224" t="s">
        <v>595</v>
      </c>
      <c r="S371" s="205">
        <v>37537</v>
      </c>
      <c r="T371" t="s">
        <v>1774</v>
      </c>
      <c r="U371" s="116"/>
    </row>
    <row r="372" spans="1:21" ht="18" customHeight="1" x14ac:dyDescent="0.2">
      <c r="A372" s="179">
        <v>1725</v>
      </c>
      <c r="B372" s="110" t="s">
        <v>624</v>
      </c>
      <c r="C372" s="110" t="s">
        <v>75</v>
      </c>
      <c r="D372" s="110" t="s">
        <v>552</v>
      </c>
      <c r="E372" s="181">
        <v>28216</v>
      </c>
      <c r="F372" s="179" t="s">
        <v>272</v>
      </c>
      <c r="G372" s="110" t="s">
        <v>902</v>
      </c>
      <c r="H372" s="110" t="s">
        <v>1796</v>
      </c>
      <c r="I372" s="207">
        <v>18</v>
      </c>
      <c r="J372" s="207">
        <v>22</v>
      </c>
      <c r="K372" s="53">
        <v>24</v>
      </c>
      <c r="L372" s="53"/>
      <c r="M372" s="224"/>
      <c r="N372" s="224"/>
      <c r="O372" s="224"/>
      <c r="P372" s="224"/>
      <c r="Q372" s="224"/>
      <c r="R372" s="224"/>
      <c r="S372" s="205"/>
      <c r="T372"/>
      <c r="U372" s="116"/>
    </row>
    <row r="373" spans="1:21" ht="18" customHeight="1" x14ac:dyDescent="0.2">
      <c r="A373" s="179">
        <v>16933</v>
      </c>
      <c r="B373" s="110" t="s">
        <v>624</v>
      </c>
      <c r="C373" s="110" t="s">
        <v>661</v>
      </c>
      <c r="D373" s="110" t="s">
        <v>757</v>
      </c>
      <c r="E373" s="181">
        <v>38892</v>
      </c>
      <c r="F373" s="179" t="s">
        <v>1000</v>
      </c>
      <c r="G373" s="110" t="s">
        <v>902</v>
      </c>
      <c r="H373" s="110" t="s">
        <v>1707</v>
      </c>
      <c r="I373" s="207">
        <v>12</v>
      </c>
      <c r="J373" s="207">
        <v>22</v>
      </c>
      <c r="K373" s="53" t="s">
        <v>1591</v>
      </c>
      <c r="L373" s="53"/>
      <c r="M373" s="224"/>
      <c r="N373" s="224"/>
      <c r="O373" s="224"/>
      <c r="P373" s="224"/>
      <c r="Q373" s="224"/>
      <c r="R373" s="224"/>
      <c r="S373" s="205"/>
      <c r="T373"/>
      <c r="U373" s="116"/>
    </row>
    <row r="374" spans="1:21" ht="18" customHeight="1" x14ac:dyDescent="0.2">
      <c r="A374" s="221">
        <v>3745</v>
      </c>
      <c r="B374" s="110" t="s">
        <v>624</v>
      </c>
      <c r="C374" s="222" t="s">
        <v>484</v>
      </c>
      <c r="D374" s="222" t="s">
        <v>803</v>
      </c>
      <c r="E374" s="223">
        <v>33437</v>
      </c>
      <c r="F374" s="221" t="s">
        <v>998</v>
      </c>
      <c r="G374" s="110" t="s">
        <v>902</v>
      </c>
      <c r="H374" s="110" t="s">
        <v>1796</v>
      </c>
      <c r="I374" s="207">
        <v>18</v>
      </c>
      <c r="J374" s="207">
        <v>22</v>
      </c>
      <c r="K374" s="53" t="s">
        <v>1591</v>
      </c>
      <c r="L374" s="53"/>
      <c r="M374" s="224" t="s">
        <v>902</v>
      </c>
      <c r="N374" s="224">
        <v>3745</v>
      </c>
      <c r="O374" s="224" t="s">
        <v>2295</v>
      </c>
      <c r="P374" s="224" t="s">
        <v>550</v>
      </c>
      <c r="Q374" s="224" t="s">
        <v>484</v>
      </c>
      <c r="R374" s="224" t="s">
        <v>803</v>
      </c>
      <c r="S374" s="205">
        <v>33437</v>
      </c>
      <c r="T374" t="s">
        <v>998</v>
      </c>
      <c r="U374" s="116"/>
    </row>
    <row r="375" spans="1:21" ht="18" customHeight="1" x14ac:dyDescent="0.2">
      <c r="A375" s="179">
        <v>194</v>
      </c>
      <c r="B375" s="110" t="s">
        <v>624</v>
      </c>
      <c r="C375" s="110" t="s">
        <v>569</v>
      </c>
      <c r="D375" s="110" t="s">
        <v>512</v>
      </c>
      <c r="E375" s="181">
        <v>18302</v>
      </c>
      <c r="F375" s="179" t="s">
        <v>1000</v>
      </c>
      <c r="G375" s="110" t="s">
        <v>902</v>
      </c>
      <c r="H375" s="110" t="s">
        <v>1700</v>
      </c>
      <c r="I375" s="207">
        <v>18</v>
      </c>
      <c r="J375" s="207">
        <v>22</v>
      </c>
      <c r="K375" s="53">
        <v>22</v>
      </c>
      <c r="L375" s="53"/>
      <c r="M375" s="224"/>
      <c r="N375" s="224"/>
      <c r="O375" s="224"/>
      <c r="P375" s="224"/>
      <c r="Q375" s="224"/>
      <c r="R375" s="224"/>
      <c r="S375" s="205"/>
      <c r="T375"/>
      <c r="U375" s="116"/>
    </row>
    <row r="376" spans="1:21" ht="18" customHeight="1" x14ac:dyDescent="0.2">
      <c r="A376" s="221">
        <v>18409</v>
      </c>
      <c r="B376" s="222" t="s">
        <v>51</v>
      </c>
      <c r="C376" s="222" t="s">
        <v>865</v>
      </c>
      <c r="D376" s="222" t="s">
        <v>926</v>
      </c>
      <c r="E376" s="223">
        <v>37592</v>
      </c>
      <c r="F376" s="221" t="s">
        <v>1033</v>
      </c>
      <c r="G376" s="110" t="s">
        <v>902</v>
      </c>
      <c r="H376" s="110" t="s">
        <v>1708</v>
      </c>
      <c r="I376" s="207">
        <v>12</v>
      </c>
      <c r="J376" s="207">
        <v>22</v>
      </c>
      <c r="K376" s="53" t="s">
        <v>1591</v>
      </c>
      <c r="L376" s="53"/>
      <c r="M376" s="224" t="s">
        <v>902</v>
      </c>
      <c r="N376" s="224">
        <v>18409</v>
      </c>
      <c r="O376" s="224" t="s">
        <v>2300</v>
      </c>
      <c r="P376" s="224" t="s">
        <v>51</v>
      </c>
      <c r="Q376" s="224" t="s">
        <v>865</v>
      </c>
      <c r="R376" s="224" t="s">
        <v>926</v>
      </c>
      <c r="S376" s="205">
        <v>37592</v>
      </c>
      <c r="T376" t="s">
        <v>1033</v>
      </c>
      <c r="U376" s="116"/>
    </row>
    <row r="377" spans="1:21" ht="18" customHeight="1" x14ac:dyDescent="0.2">
      <c r="A377" s="221">
        <v>3414</v>
      </c>
      <c r="B377" s="222" t="s">
        <v>837</v>
      </c>
      <c r="C377" s="222" t="s">
        <v>778</v>
      </c>
      <c r="D377" s="222" t="s">
        <v>89</v>
      </c>
      <c r="E377" s="223">
        <v>32766</v>
      </c>
      <c r="F377" s="221" t="s">
        <v>1045</v>
      </c>
      <c r="G377" s="110" t="s">
        <v>902</v>
      </c>
      <c r="H377" s="110" t="s">
        <v>1796</v>
      </c>
      <c r="I377" s="207">
        <v>18</v>
      </c>
      <c r="J377" s="207">
        <v>22</v>
      </c>
      <c r="K377" s="53" t="s">
        <v>1591</v>
      </c>
      <c r="L377" s="53"/>
      <c r="M377" s="224" t="s">
        <v>902</v>
      </c>
      <c r="N377" s="224">
        <v>3414</v>
      </c>
      <c r="O377" s="224" t="s">
        <v>2300</v>
      </c>
      <c r="P377" s="224" t="s">
        <v>837</v>
      </c>
      <c r="Q377" s="224" t="s">
        <v>778</v>
      </c>
      <c r="R377" s="224" t="s">
        <v>89</v>
      </c>
      <c r="S377" s="205">
        <v>32766</v>
      </c>
      <c r="T377" t="s">
        <v>1045</v>
      </c>
      <c r="U377" s="116"/>
    </row>
    <row r="378" spans="1:21" ht="18" customHeight="1" x14ac:dyDescent="0.2">
      <c r="A378" s="221">
        <v>3416</v>
      </c>
      <c r="B378" s="222" t="s">
        <v>837</v>
      </c>
      <c r="C378" s="222" t="s">
        <v>778</v>
      </c>
      <c r="D378" s="222" t="s">
        <v>809</v>
      </c>
      <c r="E378" s="223">
        <v>32766</v>
      </c>
      <c r="F378" s="221" t="s">
        <v>1046</v>
      </c>
      <c r="G378" s="110" t="s">
        <v>902</v>
      </c>
      <c r="H378" s="110" t="s">
        <v>1796</v>
      </c>
      <c r="I378" s="207">
        <v>18</v>
      </c>
      <c r="J378" s="207">
        <v>22</v>
      </c>
      <c r="K378" s="53" t="s">
        <v>1591</v>
      </c>
      <c r="L378" s="53"/>
      <c r="M378" s="224" t="s">
        <v>902</v>
      </c>
      <c r="N378" s="224">
        <v>3416</v>
      </c>
      <c r="O378" s="224" t="s">
        <v>2300</v>
      </c>
      <c r="P378" s="224" t="s">
        <v>837</v>
      </c>
      <c r="Q378" s="224" t="s">
        <v>778</v>
      </c>
      <c r="R378" s="224" t="s">
        <v>809</v>
      </c>
      <c r="S378" s="205">
        <v>32766</v>
      </c>
      <c r="T378" t="s">
        <v>1046</v>
      </c>
      <c r="U378" s="116"/>
    </row>
    <row r="379" spans="1:21" ht="18" customHeight="1" x14ac:dyDescent="0.2">
      <c r="A379" s="221">
        <v>8943</v>
      </c>
      <c r="B379" s="222" t="s">
        <v>531</v>
      </c>
      <c r="C379" s="222" t="s">
        <v>797</v>
      </c>
      <c r="D379" s="222" t="s">
        <v>947</v>
      </c>
      <c r="E379" s="223">
        <v>36419</v>
      </c>
      <c r="F379" s="221" t="s">
        <v>1062</v>
      </c>
      <c r="G379" s="110" t="s">
        <v>902</v>
      </c>
      <c r="H379" s="110" t="s">
        <v>1710</v>
      </c>
      <c r="I379" s="207">
        <v>15</v>
      </c>
      <c r="J379" s="207">
        <v>22</v>
      </c>
      <c r="K379" s="53" t="s">
        <v>1591</v>
      </c>
      <c r="L379" s="53"/>
      <c r="M379" s="224" t="s">
        <v>902</v>
      </c>
      <c r="N379" s="224">
        <v>8943</v>
      </c>
      <c r="O379" s="224" t="s">
        <v>2300</v>
      </c>
      <c r="P379" s="224" t="s">
        <v>531</v>
      </c>
      <c r="Q379" s="224" t="s">
        <v>797</v>
      </c>
      <c r="R379" s="224" t="s">
        <v>947</v>
      </c>
      <c r="S379" s="205">
        <v>36419</v>
      </c>
      <c r="T379" t="s">
        <v>1062</v>
      </c>
      <c r="U379" s="116"/>
    </row>
    <row r="380" spans="1:21" ht="18" customHeight="1" x14ac:dyDescent="0.2">
      <c r="A380" s="221">
        <v>14467</v>
      </c>
      <c r="B380" s="222" t="s">
        <v>531</v>
      </c>
      <c r="C380" s="222" t="s">
        <v>797</v>
      </c>
      <c r="D380" s="222" t="s">
        <v>543</v>
      </c>
      <c r="E380" s="223">
        <v>35582</v>
      </c>
      <c r="F380" s="221" t="s">
        <v>1060</v>
      </c>
      <c r="G380" s="110" t="s">
        <v>902</v>
      </c>
      <c r="H380" s="110" t="s">
        <v>1710</v>
      </c>
      <c r="I380" s="207">
        <v>15</v>
      </c>
      <c r="J380" s="207">
        <v>22</v>
      </c>
      <c r="K380" s="53" t="s">
        <v>1591</v>
      </c>
      <c r="L380" s="53"/>
      <c r="M380" s="224" t="s">
        <v>902</v>
      </c>
      <c r="N380" s="224">
        <v>14467</v>
      </c>
      <c r="O380" s="224" t="s">
        <v>2294</v>
      </c>
      <c r="P380" s="224" t="s">
        <v>531</v>
      </c>
      <c r="Q380" s="224" t="s">
        <v>797</v>
      </c>
      <c r="R380" s="224" t="s">
        <v>543</v>
      </c>
      <c r="S380" s="205">
        <v>35582</v>
      </c>
      <c r="T380" t="s">
        <v>1060</v>
      </c>
    </row>
    <row r="381" spans="1:21" ht="18" customHeight="1" x14ac:dyDescent="0.2">
      <c r="A381" s="179">
        <v>50060</v>
      </c>
      <c r="B381" s="110" t="s">
        <v>531</v>
      </c>
      <c r="C381" s="111" t="s">
        <v>1622</v>
      </c>
      <c r="D381" s="112" t="s">
        <v>1623</v>
      </c>
      <c r="E381" s="180">
        <v>35240</v>
      </c>
      <c r="F381" s="113" t="s">
        <v>1680</v>
      </c>
      <c r="G381" s="110" t="s">
        <v>902</v>
      </c>
      <c r="H381" s="110" t="s">
        <v>1706</v>
      </c>
      <c r="I381" s="207">
        <v>18</v>
      </c>
      <c r="J381" s="207">
        <v>22</v>
      </c>
      <c r="K381" s="53" t="s">
        <v>1591</v>
      </c>
      <c r="L381" s="53"/>
      <c r="M381" s="224"/>
      <c r="N381" s="224"/>
      <c r="O381" s="224"/>
      <c r="P381" s="224"/>
      <c r="Q381" s="224"/>
      <c r="R381" s="224"/>
      <c r="S381" s="205"/>
      <c r="T381"/>
      <c r="U381" s="116"/>
    </row>
    <row r="382" spans="1:21" ht="18" customHeight="1" x14ac:dyDescent="0.2">
      <c r="A382" s="221">
        <v>4411</v>
      </c>
      <c r="B382" s="222" t="s">
        <v>1790</v>
      </c>
      <c r="C382" s="222" t="s">
        <v>532</v>
      </c>
      <c r="D382" s="222" t="s">
        <v>526</v>
      </c>
      <c r="E382" s="223">
        <v>34065</v>
      </c>
      <c r="F382" s="221" t="s">
        <v>1064</v>
      </c>
      <c r="G382" s="110" t="s">
        <v>902</v>
      </c>
      <c r="H382" s="110" t="s">
        <v>1706</v>
      </c>
      <c r="I382" s="207">
        <v>18</v>
      </c>
      <c r="J382" s="207">
        <v>22</v>
      </c>
      <c r="K382" s="53" t="s">
        <v>1591</v>
      </c>
      <c r="L382" s="53"/>
      <c r="M382" s="224" t="s">
        <v>902</v>
      </c>
      <c r="N382" s="224">
        <v>4411</v>
      </c>
      <c r="O382" s="224" t="s">
        <v>2294</v>
      </c>
      <c r="P382" s="224" t="s">
        <v>1643</v>
      </c>
      <c r="Q382" s="224" t="s">
        <v>532</v>
      </c>
      <c r="R382" s="224" t="s">
        <v>526</v>
      </c>
      <c r="S382" s="205">
        <v>34065</v>
      </c>
      <c r="T382" t="s">
        <v>1064</v>
      </c>
      <c r="U382" s="116"/>
    </row>
    <row r="383" spans="1:21" ht="18" customHeight="1" x14ac:dyDescent="0.2">
      <c r="A383" s="221">
        <v>3784</v>
      </c>
      <c r="B383" s="222" t="s">
        <v>1790</v>
      </c>
      <c r="C383" s="222" t="s">
        <v>532</v>
      </c>
      <c r="D383" s="222" t="s">
        <v>53</v>
      </c>
      <c r="E383" s="223">
        <v>33553</v>
      </c>
      <c r="F383" s="221" t="s">
        <v>1065</v>
      </c>
      <c r="G383" s="110" t="s">
        <v>902</v>
      </c>
      <c r="H383" s="110" t="s">
        <v>1796</v>
      </c>
      <c r="I383" s="207">
        <v>18</v>
      </c>
      <c r="J383" s="207">
        <v>22</v>
      </c>
      <c r="K383" s="53" t="s">
        <v>1591</v>
      </c>
      <c r="L383" s="53"/>
      <c r="M383" s="224" t="s">
        <v>902</v>
      </c>
      <c r="N383" s="224">
        <v>3784</v>
      </c>
      <c r="O383" s="224" t="s">
        <v>2294</v>
      </c>
      <c r="P383" s="224" t="s">
        <v>1643</v>
      </c>
      <c r="Q383" s="224" t="s">
        <v>532</v>
      </c>
      <c r="R383" s="224" t="s">
        <v>53</v>
      </c>
      <c r="S383" s="205">
        <v>33553</v>
      </c>
      <c r="T383" t="s">
        <v>1065</v>
      </c>
      <c r="U383" s="116"/>
    </row>
    <row r="384" spans="1:21" ht="18" customHeight="1" x14ac:dyDescent="0.2">
      <c r="A384" s="221">
        <v>16998</v>
      </c>
      <c r="B384" s="222" t="s">
        <v>1513</v>
      </c>
      <c r="C384" s="222"/>
      <c r="D384" s="222" t="s">
        <v>526</v>
      </c>
      <c r="E384" s="223">
        <v>31544</v>
      </c>
      <c r="F384" s="221"/>
      <c r="G384" s="110" t="s">
        <v>902</v>
      </c>
      <c r="H384" s="110" t="s">
        <v>1796</v>
      </c>
      <c r="I384" s="207">
        <v>18</v>
      </c>
      <c r="J384" s="207">
        <v>22</v>
      </c>
      <c r="K384" s="53" t="s">
        <v>1591</v>
      </c>
      <c r="L384" s="53"/>
      <c r="M384" s="224" t="s">
        <v>902</v>
      </c>
      <c r="N384" s="224">
        <v>16998</v>
      </c>
      <c r="O384" s="224" t="s">
        <v>2294</v>
      </c>
      <c r="P384" s="224" t="s">
        <v>1513</v>
      </c>
      <c r="Q384" s="224"/>
      <c r="R384" s="224" t="s">
        <v>526</v>
      </c>
      <c r="S384" s="205">
        <v>31544</v>
      </c>
      <c r="T384" t="s">
        <v>1095</v>
      </c>
      <c r="U384" s="116"/>
    </row>
    <row r="385" spans="1:21" ht="18" customHeight="1" x14ac:dyDescent="0.2">
      <c r="A385" s="221">
        <v>6157</v>
      </c>
      <c r="B385" s="222" t="s">
        <v>854</v>
      </c>
      <c r="C385" s="222" t="s">
        <v>516</v>
      </c>
      <c r="D385" s="222" t="s">
        <v>490</v>
      </c>
      <c r="E385" s="223">
        <v>34097</v>
      </c>
      <c r="F385" s="221" t="s">
        <v>1000</v>
      </c>
      <c r="G385" s="110" t="s">
        <v>902</v>
      </c>
      <c r="H385" s="110" t="s">
        <v>1706</v>
      </c>
      <c r="I385" s="207">
        <v>18</v>
      </c>
      <c r="J385" s="207">
        <v>22</v>
      </c>
      <c r="K385" s="53" t="s">
        <v>1591</v>
      </c>
      <c r="L385" s="53"/>
      <c r="M385" s="224" t="s">
        <v>902</v>
      </c>
      <c r="N385" s="224">
        <v>6157</v>
      </c>
      <c r="O385" s="224" t="s">
        <v>2295</v>
      </c>
      <c r="P385" s="224" t="s">
        <v>854</v>
      </c>
      <c r="Q385" s="224" t="s">
        <v>516</v>
      </c>
      <c r="R385" s="224" t="s">
        <v>490</v>
      </c>
      <c r="S385" s="205">
        <v>34097</v>
      </c>
      <c r="T385" t="s">
        <v>1000</v>
      </c>
      <c r="U385" s="116"/>
    </row>
    <row r="386" spans="1:21" ht="18" customHeight="1" x14ac:dyDescent="0.2">
      <c r="A386" s="221">
        <v>19588</v>
      </c>
      <c r="B386" s="222" t="s">
        <v>873</v>
      </c>
      <c r="C386" s="222" t="s">
        <v>874</v>
      </c>
      <c r="D386" s="222" t="s">
        <v>495</v>
      </c>
      <c r="E386" s="223">
        <v>36978</v>
      </c>
      <c r="F386" s="221" t="s">
        <v>1094</v>
      </c>
      <c r="G386" s="110" t="s">
        <v>902</v>
      </c>
      <c r="H386" s="110" t="s">
        <v>1709</v>
      </c>
      <c r="I386" s="207">
        <v>15</v>
      </c>
      <c r="J386" s="207">
        <v>22</v>
      </c>
      <c r="K386" s="53" t="s">
        <v>1591</v>
      </c>
      <c r="L386" s="53"/>
      <c r="M386" s="224" t="s">
        <v>902</v>
      </c>
      <c r="N386" s="224">
        <v>19588</v>
      </c>
      <c r="O386" s="224" t="s">
        <v>2294</v>
      </c>
      <c r="P386" s="224" t="s">
        <v>873</v>
      </c>
      <c r="Q386" s="224" t="s">
        <v>874</v>
      </c>
      <c r="R386" s="224" t="s">
        <v>495</v>
      </c>
      <c r="S386" s="205">
        <v>36978</v>
      </c>
      <c r="T386" t="s">
        <v>1094</v>
      </c>
      <c r="U386" s="116"/>
    </row>
    <row r="387" spans="1:21" ht="18" customHeight="1" x14ac:dyDescent="0.2">
      <c r="A387" s="231">
        <v>20946</v>
      </c>
      <c r="B387" s="222" t="s">
        <v>873</v>
      </c>
      <c r="C387" s="225" t="s">
        <v>874</v>
      </c>
      <c r="D387" s="226" t="s">
        <v>1639</v>
      </c>
      <c r="E387" s="227">
        <v>39032</v>
      </c>
      <c r="F387" s="228" t="s">
        <v>1775</v>
      </c>
      <c r="G387" s="110" t="s">
        <v>902</v>
      </c>
      <c r="H387" s="110" t="s">
        <v>1707</v>
      </c>
      <c r="I387" s="207">
        <v>12</v>
      </c>
      <c r="J387" s="207">
        <v>22</v>
      </c>
      <c r="K387" s="53" t="s">
        <v>1591</v>
      </c>
      <c r="L387" s="53"/>
      <c r="M387" s="224" t="s">
        <v>902</v>
      </c>
      <c r="N387" s="224">
        <v>20946</v>
      </c>
      <c r="O387" s="224" t="s">
        <v>2299</v>
      </c>
      <c r="P387" s="224" t="s">
        <v>873</v>
      </c>
      <c r="Q387" s="224" t="s">
        <v>874</v>
      </c>
      <c r="R387" s="224" t="s">
        <v>489</v>
      </c>
      <c r="S387" s="205">
        <v>39032</v>
      </c>
      <c r="T387" t="s">
        <v>1775</v>
      </c>
      <c r="U387" s="116"/>
    </row>
    <row r="388" spans="1:21" ht="18" customHeight="1" x14ac:dyDescent="0.2">
      <c r="A388" s="221">
        <v>18480</v>
      </c>
      <c r="B388" s="222" t="s">
        <v>873</v>
      </c>
      <c r="C388" s="222" t="s">
        <v>874</v>
      </c>
      <c r="D388" s="222" t="s">
        <v>490</v>
      </c>
      <c r="E388" s="223">
        <v>36342</v>
      </c>
      <c r="F388" s="221" t="s">
        <v>1093</v>
      </c>
      <c r="G388" s="110" t="s">
        <v>902</v>
      </c>
      <c r="H388" s="110" t="s">
        <v>1710</v>
      </c>
      <c r="I388" s="207">
        <v>15</v>
      </c>
      <c r="J388" s="207">
        <v>22</v>
      </c>
      <c r="K388" s="53" t="s">
        <v>1591</v>
      </c>
      <c r="L388" s="53"/>
      <c r="M388" s="224" t="s">
        <v>902</v>
      </c>
      <c r="N388" s="224">
        <v>18480</v>
      </c>
      <c r="O388" s="224" t="s">
        <v>2297</v>
      </c>
      <c r="P388" s="224" t="s">
        <v>873</v>
      </c>
      <c r="Q388" s="224" t="s">
        <v>874</v>
      </c>
      <c r="R388" s="224" t="s">
        <v>490</v>
      </c>
      <c r="S388" s="205">
        <v>36342</v>
      </c>
      <c r="T388" t="s">
        <v>1093</v>
      </c>
      <c r="U388" s="116"/>
    </row>
    <row r="389" spans="1:21" ht="18" customHeight="1" x14ac:dyDescent="0.2">
      <c r="A389" s="221">
        <v>19722</v>
      </c>
      <c r="B389" s="222" t="s">
        <v>873</v>
      </c>
      <c r="C389" s="222" t="s">
        <v>11</v>
      </c>
      <c r="D389" s="222" t="s">
        <v>489</v>
      </c>
      <c r="E389" s="223">
        <v>24046</v>
      </c>
      <c r="F389" s="221" t="s">
        <v>273</v>
      </c>
      <c r="G389" s="110" t="s">
        <v>902</v>
      </c>
      <c r="H389" s="110" t="s">
        <v>1700</v>
      </c>
      <c r="I389" s="207">
        <v>18</v>
      </c>
      <c r="J389" s="207">
        <v>22</v>
      </c>
      <c r="K389" s="53" t="s">
        <v>1591</v>
      </c>
      <c r="L389" s="53"/>
      <c r="M389" s="224" t="s">
        <v>902</v>
      </c>
      <c r="N389" s="224">
        <v>19722</v>
      </c>
      <c r="O389" s="224" t="s">
        <v>2297</v>
      </c>
      <c r="P389" s="224" t="s">
        <v>873</v>
      </c>
      <c r="Q389" s="224" t="s">
        <v>11</v>
      </c>
      <c r="R389" s="224" t="s">
        <v>489</v>
      </c>
      <c r="S389" s="205">
        <v>24046</v>
      </c>
      <c r="T389" t="s">
        <v>273</v>
      </c>
      <c r="U389" s="116"/>
    </row>
    <row r="390" spans="1:21" ht="18" customHeight="1" x14ac:dyDescent="0.2">
      <c r="A390" s="221">
        <v>7583</v>
      </c>
      <c r="B390" s="110" t="s">
        <v>618</v>
      </c>
      <c r="C390" s="222" t="s">
        <v>520</v>
      </c>
      <c r="D390" s="222" t="s">
        <v>542</v>
      </c>
      <c r="E390" s="223">
        <v>36590</v>
      </c>
      <c r="F390" s="221" t="s">
        <v>1140</v>
      </c>
      <c r="G390" s="110" t="s">
        <v>902</v>
      </c>
      <c r="H390" s="110" t="s">
        <v>1709</v>
      </c>
      <c r="I390" s="207">
        <v>15</v>
      </c>
      <c r="J390" s="207">
        <v>22</v>
      </c>
      <c r="K390" s="53" t="s">
        <v>1591</v>
      </c>
      <c r="L390" s="53"/>
      <c r="M390" s="224" t="s">
        <v>902</v>
      </c>
      <c r="N390" s="224">
        <v>7583</v>
      </c>
      <c r="O390" s="224" t="s">
        <v>2294</v>
      </c>
      <c r="P390" s="224" t="s">
        <v>478</v>
      </c>
      <c r="Q390" s="224" t="s">
        <v>520</v>
      </c>
      <c r="R390" s="224" t="s">
        <v>542</v>
      </c>
      <c r="S390" s="205">
        <v>36590</v>
      </c>
      <c r="T390" t="s">
        <v>1140</v>
      </c>
      <c r="U390" s="116"/>
    </row>
    <row r="391" spans="1:21" ht="18" customHeight="1" x14ac:dyDescent="0.2">
      <c r="A391" s="221">
        <v>5013</v>
      </c>
      <c r="B391" s="110" t="s">
        <v>618</v>
      </c>
      <c r="C391" s="222" t="s">
        <v>429</v>
      </c>
      <c r="D391" s="222" t="s">
        <v>92</v>
      </c>
      <c r="E391" s="223">
        <v>33592</v>
      </c>
      <c r="F391" s="221" t="s">
        <v>1128</v>
      </c>
      <c r="G391" s="110" t="s">
        <v>902</v>
      </c>
      <c r="H391" s="110" t="s">
        <v>1796</v>
      </c>
      <c r="I391" s="207">
        <v>18</v>
      </c>
      <c r="J391" s="207">
        <v>22</v>
      </c>
      <c r="K391" s="53" t="s">
        <v>1591</v>
      </c>
      <c r="L391" s="53"/>
      <c r="M391" s="224" t="s">
        <v>902</v>
      </c>
      <c r="N391" s="224">
        <v>5013</v>
      </c>
      <c r="O391" s="224" t="s">
        <v>2294</v>
      </c>
      <c r="P391" s="224" t="s">
        <v>478</v>
      </c>
      <c r="Q391" s="224" t="s">
        <v>429</v>
      </c>
      <c r="R391" s="224" t="s">
        <v>92</v>
      </c>
      <c r="S391" s="205">
        <v>33592</v>
      </c>
      <c r="T391" t="s">
        <v>1128</v>
      </c>
      <c r="U391" s="116"/>
    </row>
    <row r="392" spans="1:21" ht="18" customHeight="1" x14ac:dyDescent="0.2">
      <c r="A392" s="179">
        <v>18481</v>
      </c>
      <c r="B392" s="110" t="s">
        <v>875</v>
      </c>
      <c r="C392" s="110" t="s">
        <v>437</v>
      </c>
      <c r="D392" s="110" t="s">
        <v>1360</v>
      </c>
      <c r="E392" s="181">
        <v>33532</v>
      </c>
      <c r="F392" s="179" t="s">
        <v>1155</v>
      </c>
      <c r="G392" s="110" t="s">
        <v>902</v>
      </c>
      <c r="H392" s="110" t="s">
        <v>1796</v>
      </c>
      <c r="I392" s="207">
        <v>18</v>
      </c>
      <c r="J392" s="207">
        <v>22</v>
      </c>
      <c r="K392" s="53" t="s">
        <v>1591</v>
      </c>
      <c r="L392" s="53"/>
      <c r="M392" s="224"/>
      <c r="N392" s="224"/>
      <c r="O392" s="224"/>
      <c r="P392" s="224"/>
      <c r="Q392" s="224"/>
      <c r="R392" s="224"/>
      <c r="S392" s="205"/>
      <c r="T392"/>
      <c r="U392" s="116"/>
    </row>
    <row r="393" spans="1:21" ht="18" customHeight="1" x14ac:dyDescent="0.2">
      <c r="A393" s="221">
        <v>20941</v>
      </c>
      <c r="B393" s="222" t="s">
        <v>777</v>
      </c>
      <c r="C393" s="225" t="s">
        <v>1681</v>
      </c>
      <c r="D393" s="226" t="s">
        <v>486</v>
      </c>
      <c r="E393" s="227">
        <v>38419</v>
      </c>
      <c r="F393" s="228" t="s">
        <v>1724</v>
      </c>
      <c r="G393" s="110" t="s">
        <v>902</v>
      </c>
      <c r="H393" s="110" t="s">
        <v>1707</v>
      </c>
      <c r="I393" s="207">
        <v>12</v>
      </c>
      <c r="J393" s="207">
        <v>22</v>
      </c>
      <c r="K393" s="53" t="s">
        <v>1591</v>
      </c>
      <c r="L393" s="53"/>
      <c r="M393" s="224" t="s">
        <v>902</v>
      </c>
      <c r="N393" s="224">
        <v>20941</v>
      </c>
      <c r="O393" s="224" t="s">
        <v>2299</v>
      </c>
      <c r="P393" s="224" t="s">
        <v>516</v>
      </c>
      <c r="Q393" s="224" t="s">
        <v>2201</v>
      </c>
      <c r="R393" s="224" t="s">
        <v>486</v>
      </c>
      <c r="S393" s="205">
        <v>38419</v>
      </c>
      <c r="T393" t="s">
        <v>1724</v>
      </c>
      <c r="U393" s="116"/>
    </row>
    <row r="394" spans="1:21" ht="18" customHeight="1" x14ac:dyDescent="0.2">
      <c r="A394" s="221">
        <v>20942</v>
      </c>
      <c r="B394" s="222" t="s">
        <v>777</v>
      </c>
      <c r="C394" s="225" t="s">
        <v>1681</v>
      </c>
      <c r="D394" s="226" t="s">
        <v>800</v>
      </c>
      <c r="E394" s="227">
        <v>39792</v>
      </c>
      <c r="F394" s="228" t="s">
        <v>1778</v>
      </c>
      <c r="G394" s="110" t="s">
        <v>902</v>
      </c>
      <c r="H394" s="110" t="s">
        <v>1707</v>
      </c>
      <c r="I394" s="207">
        <v>12</v>
      </c>
      <c r="J394" s="207">
        <v>22</v>
      </c>
      <c r="K394" s="53" t="s">
        <v>1591</v>
      </c>
      <c r="L394" s="53"/>
      <c r="M394" s="224" t="s">
        <v>902</v>
      </c>
      <c r="N394" s="224">
        <v>20942</v>
      </c>
      <c r="O394" s="224" t="s">
        <v>2299</v>
      </c>
      <c r="P394" s="224" t="s">
        <v>516</v>
      </c>
      <c r="Q394" s="224" t="s">
        <v>2201</v>
      </c>
      <c r="R394" s="224" t="s">
        <v>800</v>
      </c>
      <c r="S394" s="205">
        <v>39792</v>
      </c>
      <c r="T394" t="s">
        <v>1778</v>
      </c>
      <c r="U394" s="116"/>
    </row>
    <row r="395" spans="1:21" ht="18" customHeight="1" x14ac:dyDescent="0.2">
      <c r="A395" s="221">
        <v>20944</v>
      </c>
      <c r="B395" s="222" t="s">
        <v>1776</v>
      </c>
      <c r="C395" s="225" t="s">
        <v>537</v>
      </c>
      <c r="D395" s="226" t="s">
        <v>1777</v>
      </c>
      <c r="E395" s="227">
        <v>36953</v>
      </c>
      <c r="F395" s="228" t="s">
        <v>1781</v>
      </c>
      <c r="G395" s="110" t="s">
        <v>902</v>
      </c>
      <c r="H395" s="110" t="s">
        <v>1709</v>
      </c>
      <c r="I395" s="207">
        <v>15</v>
      </c>
      <c r="J395" s="207">
        <v>22</v>
      </c>
      <c r="K395" s="53" t="s">
        <v>1591</v>
      </c>
      <c r="L395" s="53"/>
      <c r="M395" s="224" t="s">
        <v>902</v>
      </c>
      <c r="N395" s="224">
        <v>20944</v>
      </c>
      <c r="O395" s="224" t="s">
        <v>2303</v>
      </c>
      <c r="P395" s="224" t="s">
        <v>1776</v>
      </c>
      <c r="Q395" s="224" t="s">
        <v>537</v>
      </c>
      <c r="R395" s="224" t="s">
        <v>1777</v>
      </c>
      <c r="S395" s="205">
        <v>36953</v>
      </c>
      <c r="T395" t="s">
        <v>1781</v>
      </c>
      <c r="U395" s="116"/>
    </row>
    <row r="396" spans="1:21" ht="18" customHeight="1" x14ac:dyDescent="0.2">
      <c r="A396" s="179">
        <v>6021</v>
      </c>
      <c r="B396" s="110" t="s">
        <v>927</v>
      </c>
      <c r="C396" s="110" t="s">
        <v>506</v>
      </c>
      <c r="D396" s="110" t="s">
        <v>926</v>
      </c>
      <c r="E396" s="181">
        <v>33395</v>
      </c>
      <c r="F396" s="179" t="s">
        <v>1260</v>
      </c>
      <c r="G396" s="110" t="s">
        <v>902</v>
      </c>
      <c r="H396" s="110" t="s">
        <v>1708</v>
      </c>
      <c r="I396" s="207">
        <v>12</v>
      </c>
      <c r="J396" s="207">
        <v>22</v>
      </c>
      <c r="K396" s="53" t="s">
        <v>1591</v>
      </c>
      <c r="L396" s="53"/>
      <c r="M396" s="224"/>
      <c r="N396" s="224"/>
      <c r="O396" s="224"/>
      <c r="P396" s="224"/>
      <c r="Q396" s="224"/>
      <c r="R396" s="224"/>
      <c r="S396" s="205"/>
      <c r="T396"/>
      <c r="U396" s="116"/>
    </row>
    <row r="397" spans="1:21" ht="18" customHeight="1" x14ac:dyDescent="0.2">
      <c r="A397" s="179">
        <v>18444</v>
      </c>
      <c r="B397" s="110" t="s">
        <v>872</v>
      </c>
      <c r="C397" s="110" t="s">
        <v>618</v>
      </c>
      <c r="D397" s="110" t="s">
        <v>526</v>
      </c>
      <c r="E397" s="181">
        <v>37348</v>
      </c>
      <c r="F397" s="179" t="s">
        <v>1035</v>
      </c>
      <c r="G397" s="110" t="s">
        <v>902</v>
      </c>
      <c r="H397" s="110" t="s">
        <v>1709</v>
      </c>
      <c r="I397" s="207">
        <v>15</v>
      </c>
      <c r="J397" s="207">
        <v>22</v>
      </c>
      <c r="K397" s="53" t="s">
        <v>1591</v>
      </c>
      <c r="L397" s="53"/>
      <c r="M397" s="224"/>
      <c r="N397" s="224"/>
      <c r="O397" s="224"/>
      <c r="P397" s="224"/>
      <c r="Q397" s="224"/>
      <c r="R397" s="224"/>
      <c r="S397" s="205"/>
      <c r="T397"/>
      <c r="U397" s="116"/>
    </row>
    <row r="398" spans="1:21" ht="18" customHeight="1" x14ac:dyDescent="0.2">
      <c r="A398" s="221">
        <v>19720</v>
      </c>
      <c r="B398" s="222" t="s">
        <v>509</v>
      </c>
      <c r="C398" s="222" t="s">
        <v>274</v>
      </c>
      <c r="D398" s="222" t="s">
        <v>31</v>
      </c>
      <c r="E398" s="223">
        <v>28142</v>
      </c>
      <c r="F398" s="221" t="s">
        <v>275</v>
      </c>
      <c r="G398" s="110" t="s">
        <v>902</v>
      </c>
      <c r="H398" s="110" t="s">
        <v>1700</v>
      </c>
      <c r="I398" s="207">
        <v>18</v>
      </c>
      <c r="J398" s="207">
        <v>22</v>
      </c>
      <c r="K398" s="53" t="s">
        <v>1591</v>
      </c>
      <c r="L398" s="53"/>
      <c r="M398" s="224" t="s">
        <v>902</v>
      </c>
      <c r="N398" s="224">
        <v>19720</v>
      </c>
      <c r="O398" s="224" t="s">
        <v>2297</v>
      </c>
      <c r="P398" s="224" t="s">
        <v>509</v>
      </c>
      <c r="Q398" s="224" t="s">
        <v>274</v>
      </c>
      <c r="R398" s="224" t="s">
        <v>31</v>
      </c>
      <c r="S398" s="205">
        <v>28142</v>
      </c>
      <c r="T398" t="s">
        <v>275</v>
      </c>
      <c r="U398" s="116"/>
    </row>
    <row r="399" spans="1:21" ht="18" customHeight="1" x14ac:dyDescent="0.2">
      <c r="A399" s="221">
        <v>20940</v>
      </c>
      <c r="B399" s="222" t="s">
        <v>509</v>
      </c>
      <c r="C399" s="225" t="s">
        <v>618</v>
      </c>
      <c r="D399" s="226" t="s">
        <v>758</v>
      </c>
      <c r="E399" s="227">
        <v>39568</v>
      </c>
      <c r="F399" s="228" t="s">
        <v>1773</v>
      </c>
      <c r="G399" s="110" t="s">
        <v>902</v>
      </c>
      <c r="H399" s="110" t="s">
        <v>1707</v>
      </c>
      <c r="I399" s="207">
        <v>12</v>
      </c>
      <c r="J399" s="207">
        <v>22</v>
      </c>
      <c r="K399" s="53" t="s">
        <v>1591</v>
      </c>
      <c r="L399" s="53"/>
      <c r="M399" s="224" t="s">
        <v>902</v>
      </c>
      <c r="N399" s="224">
        <v>20940</v>
      </c>
      <c r="O399" s="224" t="s">
        <v>2299</v>
      </c>
      <c r="P399" s="224" t="s">
        <v>509</v>
      </c>
      <c r="Q399" s="224" t="s">
        <v>478</v>
      </c>
      <c r="R399" s="224" t="s">
        <v>776</v>
      </c>
      <c r="S399" s="205">
        <v>39568</v>
      </c>
      <c r="T399" t="s">
        <v>1773</v>
      </c>
      <c r="U399" s="116"/>
    </row>
    <row r="400" spans="1:21" ht="18" customHeight="1" x14ac:dyDescent="0.2">
      <c r="A400" s="221">
        <v>20939</v>
      </c>
      <c r="B400" s="222" t="s">
        <v>509</v>
      </c>
      <c r="C400" s="225" t="s">
        <v>618</v>
      </c>
      <c r="D400" s="226" t="s">
        <v>1677</v>
      </c>
      <c r="E400" s="227">
        <v>38948</v>
      </c>
      <c r="F400" s="228" t="s">
        <v>1678</v>
      </c>
      <c r="G400" s="110" t="s">
        <v>902</v>
      </c>
      <c r="H400" s="110" t="s">
        <v>1700</v>
      </c>
      <c r="I400" s="207">
        <v>18</v>
      </c>
      <c r="J400" s="207">
        <v>22</v>
      </c>
      <c r="K400" s="53">
        <v>22</v>
      </c>
      <c r="L400" s="53"/>
      <c r="M400" s="224" t="s">
        <v>902</v>
      </c>
      <c r="N400" s="224">
        <v>20939</v>
      </c>
      <c r="O400" s="224" t="s">
        <v>2301</v>
      </c>
      <c r="P400" s="224" t="s">
        <v>509</v>
      </c>
      <c r="Q400" s="224" t="s">
        <v>478</v>
      </c>
      <c r="R400" s="224" t="s">
        <v>1677</v>
      </c>
      <c r="S400" s="205">
        <v>38948</v>
      </c>
      <c r="T400" t="s">
        <v>1678</v>
      </c>
      <c r="U400" s="116"/>
    </row>
    <row r="401" spans="1:21" ht="18" customHeight="1" x14ac:dyDescent="0.2">
      <c r="A401" s="221">
        <v>2294</v>
      </c>
      <c r="B401" s="222" t="s">
        <v>488</v>
      </c>
      <c r="C401" s="222" t="s">
        <v>468</v>
      </c>
      <c r="D401" s="222" t="s">
        <v>671</v>
      </c>
      <c r="E401" s="223">
        <v>30176</v>
      </c>
      <c r="F401" s="221" t="s">
        <v>1317</v>
      </c>
      <c r="G401" s="110" t="s">
        <v>902</v>
      </c>
      <c r="H401" s="110" t="s">
        <v>1708</v>
      </c>
      <c r="I401" s="207">
        <v>12</v>
      </c>
      <c r="J401" s="207">
        <v>22</v>
      </c>
      <c r="K401" s="53" t="s">
        <v>1591</v>
      </c>
      <c r="L401" s="53"/>
      <c r="M401" s="224" t="s">
        <v>902</v>
      </c>
      <c r="N401" s="224">
        <v>2294</v>
      </c>
      <c r="O401" s="224" t="s">
        <v>2300</v>
      </c>
      <c r="P401" s="224" t="s">
        <v>471</v>
      </c>
      <c r="Q401" s="224" t="s">
        <v>468</v>
      </c>
      <c r="R401" s="224" t="s">
        <v>671</v>
      </c>
      <c r="S401" s="205">
        <v>30176</v>
      </c>
      <c r="T401" t="s">
        <v>1317</v>
      </c>
      <c r="U401" s="116"/>
    </row>
    <row r="402" spans="1:21" ht="18" customHeight="1" x14ac:dyDescent="0.2">
      <c r="A402" s="221">
        <v>7508</v>
      </c>
      <c r="B402" s="222" t="s">
        <v>515</v>
      </c>
      <c r="C402" s="222" t="s">
        <v>516</v>
      </c>
      <c r="D402" s="222" t="s">
        <v>484</v>
      </c>
      <c r="E402" s="223">
        <v>35818</v>
      </c>
      <c r="F402" s="221" t="s">
        <v>1339</v>
      </c>
      <c r="G402" s="110" t="s">
        <v>902</v>
      </c>
      <c r="H402" s="110" t="s">
        <v>1796</v>
      </c>
      <c r="I402" s="207">
        <v>18</v>
      </c>
      <c r="J402" s="207">
        <v>22</v>
      </c>
      <c r="K402" s="53" t="s">
        <v>1591</v>
      </c>
      <c r="L402" s="53"/>
      <c r="M402" s="224" t="s">
        <v>902</v>
      </c>
      <c r="N402" s="224">
        <v>7508</v>
      </c>
      <c r="O402" s="224" t="s">
        <v>2294</v>
      </c>
      <c r="P402" s="224" t="s">
        <v>515</v>
      </c>
      <c r="Q402" s="224" t="s">
        <v>516</v>
      </c>
      <c r="R402" s="224" t="s">
        <v>484</v>
      </c>
      <c r="S402" s="205">
        <v>35818</v>
      </c>
      <c r="T402" t="s">
        <v>1339</v>
      </c>
      <c r="U402" s="116"/>
    </row>
    <row r="403" spans="1:21" ht="18" customHeight="1" x14ac:dyDescent="0.2">
      <c r="A403" s="221">
        <v>19723</v>
      </c>
      <c r="B403" s="222" t="s">
        <v>684</v>
      </c>
      <c r="C403" s="222" t="s">
        <v>872</v>
      </c>
      <c r="D403" s="222" t="s">
        <v>495</v>
      </c>
      <c r="E403" s="223">
        <v>24634</v>
      </c>
      <c r="F403" s="221" t="s">
        <v>276</v>
      </c>
      <c r="G403" s="110" t="s">
        <v>902</v>
      </c>
      <c r="H403" s="110" t="s">
        <v>1709</v>
      </c>
      <c r="I403" s="207">
        <v>15</v>
      </c>
      <c r="J403" s="207">
        <v>22</v>
      </c>
      <c r="K403" s="53" t="s">
        <v>1591</v>
      </c>
      <c r="L403" s="53"/>
      <c r="M403" s="224" t="s">
        <v>902</v>
      </c>
      <c r="N403" s="224">
        <v>19723</v>
      </c>
      <c r="O403" s="224" t="s">
        <v>2297</v>
      </c>
      <c r="P403" s="224" t="s">
        <v>684</v>
      </c>
      <c r="Q403" s="224" t="s">
        <v>872</v>
      </c>
      <c r="R403" s="224" t="s">
        <v>495</v>
      </c>
      <c r="S403" s="205">
        <v>24634</v>
      </c>
      <c r="T403" t="s">
        <v>276</v>
      </c>
      <c r="U403" s="116"/>
    </row>
    <row r="404" spans="1:21" ht="18" customHeight="1" x14ac:dyDescent="0.2">
      <c r="A404" s="221">
        <v>19437</v>
      </c>
      <c r="B404" s="222" t="s">
        <v>684</v>
      </c>
      <c r="C404" s="222" t="s">
        <v>966</v>
      </c>
      <c r="D404" s="222" t="s">
        <v>1477</v>
      </c>
      <c r="E404" s="223">
        <v>37018</v>
      </c>
      <c r="F404" s="221" t="s">
        <v>1341</v>
      </c>
      <c r="G404" s="110" t="s">
        <v>902</v>
      </c>
      <c r="H404" s="110" t="s">
        <v>1708</v>
      </c>
      <c r="I404" s="207">
        <v>12</v>
      </c>
      <c r="J404" s="207">
        <v>22</v>
      </c>
      <c r="K404" s="53" t="s">
        <v>1591</v>
      </c>
      <c r="L404" s="53"/>
      <c r="M404" s="224" t="s">
        <v>902</v>
      </c>
      <c r="N404" s="224">
        <v>19437</v>
      </c>
      <c r="O404" s="224" t="s">
        <v>2300</v>
      </c>
      <c r="P404" s="224" t="s">
        <v>684</v>
      </c>
      <c r="Q404" s="224" t="s">
        <v>966</v>
      </c>
      <c r="R404" s="224" t="s">
        <v>1477</v>
      </c>
      <c r="S404" s="205">
        <v>37018</v>
      </c>
      <c r="T404" t="s">
        <v>1341</v>
      </c>
      <c r="U404" s="116"/>
    </row>
    <row r="405" spans="1:21" ht="18" customHeight="1" x14ac:dyDescent="0.2">
      <c r="A405" s="221">
        <v>19423</v>
      </c>
      <c r="B405" s="222" t="s">
        <v>684</v>
      </c>
      <c r="C405" s="222" t="s">
        <v>966</v>
      </c>
      <c r="D405" s="222" t="s">
        <v>80</v>
      </c>
      <c r="E405" s="223">
        <v>37551</v>
      </c>
      <c r="F405" s="221" t="s">
        <v>1340</v>
      </c>
      <c r="G405" s="110" t="s">
        <v>902</v>
      </c>
      <c r="H405" s="110" t="s">
        <v>1709</v>
      </c>
      <c r="I405" s="207">
        <v>15</v>
      </c>
      <c r="J405" s="207">
        <v>22</v>
      </c>
      <c r="K405" s="53" t="s">
        <v>1591</v>
      </c>
      <c r="L405" s="53"/>
      <c r="M405" s="224" t="s">
        <v>902</v>
      </c>
      <c r="N405" s="224">
        <v>19423</v>
      </c>
      <c r="O405" s="224" t="s">
        <v>2294</v>
      </c>
      <c r="P405" s="224" t="s">
        <v>684</v>
      </c>
      <c r="Q405" s="224" t="s">
        <v>966</v>
      </c>
      <c r="R405" s="224" t="s">
        <v>80</v>
      </c>
      <c r="S405" s="205">
        <v>37551</v>
      </c>
      <c r="T405" t="s">
        <v>1340</v>
      </c>
      <c r="U405" s="116"/>
    </row>
    <row r="406" spans="1:21" ht="18" customHeight="1" x14ac:dyDescent="0.2">
      <c r="A406" s="221">
        <v>18482</v>
      </c>
      <c r="B406" s="222" t="s">
        <v>827</v>
      </c>
      <c r="C406" s="222" t="s">
        <v>828</v>
      </c>
      <c r="D406" s="222" t="s">
        <v>989</v>
      </c>
      <c r="E406" s="223">
        <v>32262</v>
      </c>
      <c r="F406" s="221" t="s">
        <v>1347</v>
      </c>
      <c r="G406" s="110" t="s">
        <v>902</v>
      </c>
      <c r="H406" s="110" t="s">
        <v>1700</v>
      </c>
      <c r="I406" s="207">
        <v>18</v>
      </c>
      <c r="J406" s="207">
        <v>22</v>
      </c>
      <c r="K406" s="53" t="s">
        <v>1591</v>
      </c>
      <c r="L406" s="53"/>
      <c r="M406" s="224" t="s">
        <v>902</v>
      </c>
      <c r="N406" s="224">
        <v>18482</v>
      </c>
      <c r="O406" s="224" t="s">
        <v>2294</v>
      </c>
      <c r="P406" s="224" t="s">
        <v>827</v>
      </c>
      <c r="Q406" s="224" t="s">
        <v>828</v>
      </c>
      <c r="R406" s="224" t="s">
        <v>989</v>
      </c>
      <c r="S406" s="205">
        <v>32262</v>
      </c>
      <c r="T406" t="s">
        <v>1347</v>
      </c>
      <c r="U406" s="116"/>
    </row>
    <row r="407" spans="1:21" ht="18" customHeight="1" x14ac:dyDescent="0.2">
      <c r="A407" s="221">
        <v>15530</v>
      </c>
      <c r="B407" s="222" t="s">
        <v>412</v>
      </c>
      <c r="C407" s="222" t="s">
        <v>516</v>
      </c>
      <c r="D407" s="222" t="s">
        <v>76</v>
      </c>
      <c r="E407" s="223">
        <v>36570</v>
      </c>
      <c r="F407" s="221" t="s">
        <v>1363</v>
      </c>
      <c r="G407" s="110" t="s">
        <v>902</v>
      </c>
      <c r="H407" s="110" t="s">
        <v>1796</v>
      </c>
      <c r="I407" s="109">
        <v>18</v>
      </c>
      <c r="J407" s="43">
        <v>22</v>
      </c>
      <c r="K407" s="53" t="s">
        <v>1591</v>
      </c>
      <c r="L407" s="53"/>
      <c r="M407" s="224" t="s">
        <v>902</v>
      </c>
      <c r="N407" s="224">
        <v>15530</v>
      </c>
      <c r="O407" s="224" t="s">
        <v>2300</v>
      </c>
      <c r="P407" s="224" t="s">
        <v>412</v>
      </c>
      <c r="Q407" s="224" t="s">
        <v>516</v>
      </c>
      <c r="R407" s="224" t="s">
        <v>76</v>
      </c>
      <c r="S407" s="205">
        <v>36570</v>
      </c>
      <c r="T407" t="s">
        <v>1363</v>
      </c>
      <c r="U407" s="116"/>
    </row>
    <row r="408" spans="1:21" ht="18" customHeight="1" x14ac:dyDescent="0.2">
      <c r="A408" s="221">
        <v>1811</v>
      </c>
      <c r="B408" s="222" t="s">
        <v>506</v>
      </c>
      <c r="C408" s="222" t="s">
        <v>516</v>
      </c>
      <c r="D408" s="222" t="s">
        <v>626</v>
      </c>
      <c r="E408" s="223">
        <v>28511</v>
      </c>
      <c r="F408" s="221" t="s">
        <v>1374</v>
      </c>
      <c r="G408" s="110" t="s">
        <v>902</v>
      </c>
      <c r="H408" s="110" t="s">
        <v>1796</v>
      </c>
      <c r="I408" s="109">
        <v>18</v>
      </c>
      <c r="J408" s="43">
        <v>22</v>
      </c>
      <c r="K408" s="53" t="s">
        <v>1591</v>
      </c>
      <c r="L408" s="53"/>
      <c r="M408" s="224" t="s">
        <v>902</v>
      </c>
      <c r="N408" s="224">
        <v>1811</v>
      </c>
      <c r="O408" s="224" t="s">
        <v>2295</v>
      </c>
      <c r="P408" s="224" t="s">
        <v>506</v>
      </c>
      <c r="Q408" s="224" t="s">
        <v>516</v>
      </c>
      <c r="R408" s="224" t="s">
        <v>626</v>
      </c>
      <c r="S408" s="205">
        <v>28511</v>
      </c>
      <c r="T408" t="s">
        <v>1374</v>
      </c>
      <c r="U408" s="116"/>
    </row>
    <row r="409" spans="1:21" ht="18" customHeight="1" x14ac:dyDescent="0.2">
      <c r="A409" s="221">
        <v>7492</v>
      </c>
      <c r="B409" s="222" t="s">
        <v>719</v>
      </c>
      <c r="C409" s="222" t="s">
        <v>550</v>
      </c>
      <c r="D409" s="222" t="s">
        <v>924</v>
      </c>
      <c r="E409" s="223">
        <v>37531</v>
      </c>
      <c r="F409" s="221" t="s">
        <v>1377</v>
      </c>
      <c r="G409" s="110" t="s">
        <v>902</v>
      </c>
      <c r="H409" s="110" t="s">
        <v>1710</v>
      </c>
      <c r="I409" s="207">
        <v>15</v>
      </c>
      <c r="J409" s="207">
        <v>22</v>
      </c>
      <c r="K409" s="53" t="s">
        <v>1591</v>
      </c>
      <c r="L409" s="53"/>
      <c r="M409" s="224" t="s">
        <v>902</v>
      </c>
      <c r="N409" s="224">
        <v>7492</v>
      </c>
      <c r="O409" s="224" t="s">
        <v>2294</v>
      </c>
      <c r="P409" s="224" t="s">
        <v>506</v>
      </c>
      <c r="Q409" s="224" t="s">
        <v>550</v>
      </c>
      <c r="R409" s="224" t="s">
        <v>924</v>
      </c>
      <c r="S409" s="205">
        <v>37531</v>
      </c>
      <c r="T409" t="s">
        <v>1377</v>
      </c>
      <c r="U409" s="116"/>
    </row>
    <row r="410" spans="1:21" ht="18" customHeight="1" x14ac:dyDescent="0.2">
      <c r="A410" s="221">
        <v>10558</v>
      </c>
      <c r="B410" s="222" t="s">
        <v>719</v>
      </c>
      <c r="C410" s="222" t="s">
        <v>756</v>
      </c>
      <c r="D410" s="222" t="s">
        <v>755</v>
      </c>
      <c r="E410" s="223">
        <v>35320</v>
      </c>
      <c r="F410" s="221" t="s">
        <v>1384</v>
      </c>
      <c r="G410" s="110" t="s">
        <v>902</v>
      </c>
      <c r="H410" s="110" t="s">
        <v>1706</v>
      </c>
      <c r="I410" s="207">
        <v>18</v>
      </c>
      <c r="J410" s="207">
        <v>22</v>
      </c>
      <c r="K410" s="53" t="s">
        <v>1591</v>
      </c>
      <c r="L410" s="53"/>
      <c r="M410" s="224" t="s">
        <v>902</v>
      </c>
      <c r="N410" s="224">
        <v>10558</v>
      </c>
      <c r="O410" s="224" t="s">
        <v>2294</v>
      </c>
      <c r="P410" s="224" t="s">
        <v>719</v>
      </c>
      <c r="Q410" s="224" t="s">
        <v>756</v>
      </c>
      <c r="R410" s="224" t="s">
        <v>755</v>
      </c>
      <c r="S410" s="205">
        <v>35320</v>
      </c>
      <c r="T410" t="s">
        <v>1384</v>
      </c>
      <c r="U410" s="116"/>
    </row>
    <row r="411" spans="1:21" ht="18" customHeight="1" x14ac:dyDescent="0.2">
      <c r="A411" s="221">
        <v>20943</v>
      </c>
      <c r="B411" s="222" t="s">
        <v>719</v>
      </c>
      <c r="C411" s="225" t="s">
        <v>756</v>
      </c>
      <c r="D411" s="226" t="s">
        <v>543</v>
      </c>
      <c r="E411" s="227">
        <v>38300</v>
      </c>
      <c r="F411" s="228" t="s">
        <v>1679</v>
      </c>
      <c r="G411" s="110" t="s">
        <v>902</v>
      </c>
      <c r="H411" s="110" t="s">
        <v>1796</v>
      </c>
      <c r="I411" s="207">
        <v>18</v>
      </c>
      <c r="J411" s="207">
        <v>22</v>
      </c>
      <c r="K411" s="53" t="s">
        <v>1591</v>
      </c>
      <c r="L411" s="53"/>
      <c r="M411" s="224" t="s">
        <v>902</v>
      </c>
      <c r="N411" s="224">
        <v>20943</v>
      </c>
      <c r="O411" s="224" t="s">
        <v>2299</v>
      </c>
      <c r="P411" s="224" t="s">
        <v>506</v>
      </c>
      <c r="Q411" s="224" t="s">
        <v>756</v>
      </c>
      <c r="R411" s="224" t="s">
        <v>543</v>
      </c>
      <c r="S411" s="205">
        <v>38300</v>
      </c>
      <c r="T411" t="s">
        <v>1679</v>
      </c>
      <c r="U411" s="116"/>
    </row>
    <row r="412" spans="1:21" ht="18" customHeight="1" x14ac:dyDescent="0.2">
      <c r="A412" s="221">
        <v>3587</v>
      </c>
      <c r="B412" s="222" t="s">
        <v>846</v>
      </c>
      <c r="C412" s="222" t="s">
        <v>703</v>
      </c>
      <c r="D412" s="222" t="s">
        <v>24</v>
      </c>
      <c r="E412" s="223">
        <v>33072</v>
      </c>
      <c r="F412" s="221" t="s">
        <v>1391</v>
      </c>
      <c r="G412" s="110" t="s">
        <v>902</v>
      </c>
      <c r="H412" s="110" t="s">
        <v>1796</v>
      </c>
      <c r="I412" s="207">
        <v>18</v>
      </c>
      <c r="J412" s="207">
        <v>22</v>
      </c>
      <c r="K412" s="53" t="s">
        <v>1591</v>
      </c>
      <c r="L412" s="53"/>
      <c r="M412" s="224" t="s">
        <v>902</v>
      </c>
      <c r="N412" s="224">
        <v>3587</v>
      </c>
      <c r="O412" s="224" t="s">
        <v>2303</v>
      </c>
      <c r="P412" s="224" t="s">
        <v>846</v>
      </c>
      <c r="Q412" s="224" t="s">
        <v>703</v>
      </c>
      <c r="R412" s="224" t="s">
        <v>24</v>
      </c>
      <c r="S412" s="205">
        <v>33072</v>
      </c>
      <c r="T412" t="s">
        <v>1391</v>
      </c>
      <c r="U412" s="116"/>
    </row>
    <row r="413" spans="1:21" ht="18" customHeight="1" x14ac:dyDescent="0.2">
      <c r="A413" s="221">
        <v>5716</v>
      </c>
      <c r="B413" s="222" t="s">
        <v>484</v>
      </c>
      <c r="C413" s="222" t="s">
        <v>481</v>
      </c>
      <c r="D413" s="222" t="s">
        <v>448</v>
      </c>
      <c r="E413" s="223">
        <v>35228</v>
      </c>
      <c r="F413" s="221" t="s">
        <v>1400</v>
      </c>
      <c r="G413" s="110" t="s">
        <v>902</v>
      </c>
      <c r="H413" s="110" t="s">
        <v>1706</v>
      </c>
      <c r="I413" s="207">
        <v>18</v>
      </c>
      <c r="J413" s="207">
        <v>22</v>
      </c>
      <c r="K413" s="53" t="s">
        <v>1591</v>
      </c>
      <c r="L413" s="53"/>
      <c r="M413" s="224" t="s">
        <v>902</v>
      </c>
      <c r="N413" s="224">
        <v>5716</v>
      </c>
      <c r="O413" s="224" t="s">
        <v>2294</v>
      </c>
      <c r="P413" s="224" t="s">
        <v>484</v>
      </c>
      <c r="Q413" s="224" t="s">
        <v>481</v>
      </c>
      <c r="R413" s="224" t="s">
        <v>448</v>
      </c>
      <c r="S413" s="205">
        <v>35228</v>
      </c>
      <c r="T413" t="s">
        <v>1400</v>
      </c>
      <c r="U413" s="116"/>
    </row>
    <row r="414" spans="1:21" ht="18" customHeight="1" x14ac:dyDescent="0.2">
      <c r="A414" s="221">
        <v>20945</v>
      </c>
      <c r="B414" s="222" t="s">
        <v>484</v>
      </c>
      <c r="C414" s="222" t="s">
        <v>481</v>
      </c>
      <c r="D414" s="222" t="s">
        <v>768</v>
      </c>
      <c r="E414" s="223">
        <v>38227</v>
      </c>
      <c r="F414" s="221" t="s">
        <v>2202</v>
      </c>
      <c r="G414" s="110" t="s">
        <v>902</v>
      </c>
      <c r="H414" s="110" t="s">
        <v>1707</v>
      </c>
      <c r="I414" s="207">
        <v>12</v>
      </c>
      <c r="J414" s="207">
        <v>22</v>
      </c>
      <c r="K414" s="53" t="s">
        <v>1591</v>
      </c>
      <c r="L414" s="53"/>
      <c r="M414" s="224" t="s">
        <v>902</v>
      </c>
      <c r="N414" s="224">
        <v>20945</v>
      </c>
      <c r="O414" s="224" t="s">
        <v>2301</v>
      </c>
      <c r="P414" s="224" t="s">
        <v>484</v>
      </c>
      <c r="Q414" s="224" t="s">
        <v>481</v>
      </c>
      <c r="R414" s="224" t="s">
        <v>768</v>
      </c>
      <c r="S414" s="205">
        <v>38227</v>
      </c>
      <c r="T414" t="s">
        <v>2202</v>
      </c>
      <c r="U414" s="116"/>
    </row>
    <row r="415" spans="1:21" ht="18" customHeight="1" x14ac:dyDescent="0.2">
      <c r="A415" s="221">
        <v>10552</v>
      </c>
      <c r="B415" s="222" t="s">
        <v>484</v>
      </c>
      <c r="C415" s="222" t="s">
        <v>481</v>
      </c>
      <c r="D415" s="222" t="s">
        <v>91</v>
      </c>
      <c r="E415" s="223">
        <v>37079</v>
      </c>
      <c r="F415" s="221" t="s">
        <v>1399</v>
      </c>
      <c r="G415" s="110" t="s">
        <v>902</v>
      </c>
      <c r="H415" s="110" t="s">
        <v>1709</v>
      </c>
      <c r="I415" s="207">
        <v>15</v>
      </c>
      <c r="J415" s="207">
        <v>22</v>
      </c>
      <c r="K415" s="53" t="s">
        <v>1591</v>
      </c>
      <c r="L415" s="53"/>
      <c r="M415" s="224" t="s">
        <v>902</v>
      </c>
      <c r="N415" s="224">
        <v>10552</v>
      </c>
      <c r="O415" s="224" t="s">
        <v>2300</v>
      </c>
      <c r="P415" s="224" t="s">
        <v>484</v>
      </c>
      <c r="Q415" s="224" t="s">
        <v>481</v>
      </c>
      <c r="R415" s="224" t="s">
        <v>91</v>
      </c>
      <c r="S415" s="205">
        <v>37079</v>
      </c>
      <c r="T415" t="s">
        <v>1399</v>
      </c>
      <c r="U415" s="116"/>
    </row>
    <row r="416" spans="1:21" ht="18" customHeight="1" x14ac:dyDescent="0.2">
      <c r="A416" s="221">
        <v>16934</v>
      </c>
      <c r="B416" s="222" t="s">
        <v>1779</v>
      </c>
      <c r="C416" s="225" t="s">
        <v>1780</v>
      </c>
      <c r="D416" s="226" t="s">
        <v>634</v>
      </c>
      <c r="E416" s="227">
        <v>37700</v>
      </c>
      <c r="F416" s="228" t="s">
        <v>1000</v>
      </c>
      <c r="G416" s="110" t="s">
        <v>902</v>
      </c>
      <c r="H416" s="110" t="s">
        <v>1708</v>
      </c>
      <c r="I416" s="207">
        <v>12</v>
      </c>
      <c r="J416" s="207">
        <v>22</v>
      </c>
      <c r="K416" s="53" t="s">
        <v>1591</v>
      </c>
      <c r="L416" s="53"/>
      <c r="M416" s="224" t="s">
        <v>902</v>
      </c>
      <c r="N416" s="224">
        <v>16934</v>
      </c>
      <c r="O416" s="224" t="s">
        <v>2299</v>
      </c>
      <c r="P416" s="224" t="s">
        <v>1779</v>
      </c>
      <c r="Q416" s="224" t="s">
        <v>1780</v>
      </c>
      <c r="R416" s="224" t="s">
        <v>634</v>
      </c>
      <c r="S416" s="205">
        <v>37700</v>
      </c>
      <c r="T416" t="s">
        <v>1000</v>
      </c>
      <c r="U416" s="116"/>
    </row>
    <row r="417" spans="1:21" ht="18" customHeight="1" x14ac:dyDescent="0.2">
      <c r="A417" s="221">
        <v>6020</v>
      </c>
      <c r="B417" s="222" t="s">
        <v>11</v>
      </c>
      <c r="C417" s="222" t="s">
        <v>28</v>
      </c>
      <c r="D417" s="222" t="s">
        <v>679</v>
      </c>
      <c r="E417" s="223">
        <v>33253</v>
      </c>
      <c r="F417" s="221" t="s">
        <v>1406</v>
      </c>
      <c r="G417" s="110" t="s">
        <v>902</v>
      </c>
      <c r="H417" s="110" t="s">
        <v>1796</v>
      </c>
      <c r="I417" s="207">
        <v>18</v>
      </c>
      <c r="J417" s="207">
        <v>22</v>
      </c>
      <c r="K417" s="53" t="s">
        <v>1591</v>
      </c>
      <c r="L417" s="53"/>
      <c r="M417" s="224" t="s">
        <v>902</v>
      </c>
      <c r="N417" s="224">
        <v>6020</v>
      </c>
      <c r="O417" s="224" t="s">
        <v>2300</v>
      </c>
      <c r="P417" s="224" t="s">
        <v>11</v>
      </c>
      <c r="Q417" s="224" t="s">
        <v>28</v>
      </c>
      <c r="R417" s="224" t="s">
        <v>679</v>
      </c>
      <c r="S417" s="205">
        <v>33253</v>
      </c>
      <c r="T417" t="s">
        <v>1406</v>
      </c>
      <c r="U417" s="116"/>
    </row>
    <row r="418" spans="1:21" ht="18" customHeight="1" x14ac:dyDescent="0.2">
      <c r="A418" s="179">
        <v>3275</v>
      </c>
      <c r="B418" s="110" t="s">
        <v>11</v>
      </c>
      <c r="C418" s="110" t="s">
        <v>506</v>
      </c>
      <c r="D418" s="110" t="s">
        <v>254</v>
      </c>
      <c r="E418" s="181">
        <v>32501</v>
      </c>
      <c r="F418" s="179" t="s">
        <v>1408</v>
      </c>
      <c r="G418" s="110" t="s">
        <v>902</v>
      </c>
      <c r="H418" s="110" t="s">
        <v>1796</v>
      </c>
      <c r="I418" s="207">
        <v>18</v>
      </c>
      <c r="J418" s="207">
        <v>22</v>
      </c>
      <c r="K418" s="53" t="s">
        <v>1591</v>
      </c>
      <c r="L418" s="53"/>
      <c r="M418" s="224"/>
      <c r="N418" s="224"/>
      <c r="O418" s="224"/>
      <c r="P418" s="224"/>
      <c r="Q418" s="224"/>
      <c r="R418" s="224"/>
      <c r="S418" s="205"/>
      <c r="T418"/>
      <c r="U418" s="116"/>
    </row>
    <row r="419" spans="1:21" ht="18" customHeight="1" x14ac:dyDescent="0.2">
      <c r="A419" s="221">
        <v>19424</v>
      </c>
      <c r="B419" s="222" t="s">
        <v>2203</v>
      </c>
      <c r="C419" s="222" t="s">
        <v>537</v>
      </c>
      <c r="D419" s="222" t="s">
        <v>483</v>
      </c>
      <c r="E419" s="223">
        <v>36758</v>
      </c>
      <c r="F419" s="221" t="s">
        <v>1410</v>
      </c>
      <c r="G419" s="110" t="s">
        <v>902</v>
      </c>
      <c r="H419" s="110" t="s">
        <v>1709</v>
      </c>
      <c r="I419" s="207">
        <v>15</v>
      </c>
      <c r="J419" s="207">
        <v>22</v>
      </c>
      <c r="K419" s="53" t="s">
        <v>1591</v>
      </c>
      <c r="L419" s="53"/>
      <c r="M419" s="224" t="s">
        <v>902</v>
      </c>
      <c r="N419" s="224">
        <v>19424</v>
      </c>
      <c r="O419" s="224" t="s">
        <v>2297</v>
      </c>
      <c r="P419" s="224" t="s">
        <v>2203</v>
      </c>
      <c r="Q419" s="224" t="s">
        <v>537</v>
      </c>
      <c r="R419" s="224" t="s">
        <v>989</v>
      </c>
      <c r="S419" s="205">
        <v>36758</v>
      </c>
      <c r="T419" t="s">
        <v>1410</v>
      </c>
      <c r="U419" s="116"/>
    </row>
    <row r="420" spans="1:21" ht="18" customHeight="1" x14ac:dyDescent="0.2">
      <c r="A420" s="221">
        <v>14634</v>
      </c>
      <c r="B420" s="222" t="s">
        <v>535</v>
      </c>
      <c r="C420" s="222" t="s">
        <v>777</v>
      </c>
      <c r="D420" s="222" t="s">
        <v>826</v>
      </c>
      <c r="E420" s="223">
        <v>36527</v>
      </c>
      <c r="F420" s="221" t="s">
        <v>1423</v>
      </c>
      <c r="G420" s="110" t="s">
        <v>902</v>
      </c>
      <c r="H420" s="110" t="s">
        <v>1709</v>
      </c>
      <c r="I420" s="207">
        <v>15</v>
      </c>
      <c r="J420" s="207">
        <v>22</v>
      </c>
      <c r="K420" s="53" t="s">
        <v>1591</v>
      </c>
      <c r="L420" s="53"/>
      <c r="M420" s="224" t="s">
        <v>902</v>
      </c>
      <c r="N420" s="224">
        <v>14634</v>
      </c>
      <c r="O420" s="224" t="s">
        <v>2300</v>
      </c>
      <c r="P420" s="224" t="s">
        <v>535</v>
      </c>
      <c r="Q420" s="224" t="s">
        <v>777</v>
      </c>
      <c r="R420" s="224" t="s">
        <v>826</v>
      </c>
      <c r="S420" s="205">
        <v>36527</v>
      </c>
      <c r="T420" t="s">
        <v>1423</v>
      </c>
      <c r="U420" s="116"/>
    </row>
    <row r="421" spans="1:21" ht="18" customHeight="1" x14ac:dyDescent="0.2">
      <c r="A421" s="221">
        <v>19286</v>
      </c>
      <c r="B421" s="222" t="s">
        <v>666</v>
      </c>
      <c r="C421" s="222" t="s">
        <v>719</v>
      </c>
      <c r="D421" s="222" t="s">
        <v>763</v>
      </c>
      <c r="E421" s="223">
        <v>35449</v>
      </c>
      <c r="F421" s="221" t="s">
        <v>1439</v>
      </c>
      <c r="G421" s="110" t="s">
        <v>902</v>
      </c>
      <c r="H421" s="110" t="s">
        <v>1710</v>
      </c>
      <c r="I421" s="207">
        <v>15</v>
      </c>
      <c r="J421" s="207">
        <v>22</v>
      </c>
      <c r="K421" s="53" t="s">
        <v>1591</v>
      </c>
      <c r="L421" s="53"/>
      <c r="M421" s="224" t="s">
        <v>902</v>
      </c>
      <c r="N421" s="224">
        <v>19286</v>
      </c>
      <c r="O421" s="224" t="s">
        <v>2297</v>
      </c>
      <c r="P421" s="224" t="s">
        <v>666</v>
      </c>
      <c r="Q421" s="224" t="s">
        <v>719</v>
      </c>
      <c r="R421" s="224" t="s">
        <v>763</v>
      </c>
      <c r="S421" s="205">
        <v>35449</v>
      </c>
      <c r="T421" t="s">
        <v>1439</v>
      </c>
      <c r="U421" s="116"/>
    </row>
    <row r="422" spans="1:21" ht="18" customHeight="1" x14ac:dyDescent="0.2">
      <c r="A422" s="221">
        <v>17426</v>
      </c>
      <c r="B422" s="222" t="s">
        <v>769</v>
      </c>
      <c r="C422" s="222" t="s">
        <v>1521</v>
      </c>
      <c r="D422" s="222" t="s">
        <v>1520</v>
      </c>
      <c r="E422" s="223">
        <v>34523</v>
      </c>
      <c r="F422" s="221" t="s">
        <v>270</v>
      </c>
      <c r="G422" s="110" t="s">
        <v>1631</v>
      </c>
      <c r="H422" s="110" t="s">
        <v>1706</v>
      </c>
      <c r="I422" s="207">
        <v>18</v>
      </c>
      <c r="J422" s="207">
        <v>22</v>
      </c>
      <c r="K422" s="53" t="s">
        <v>1591</v>
      </c>
      <c r="L422" s="53"/>
      <c r="M422" s="224" t="s">
        <v>1631</v>
      </c>
      <c r="N422" s="224">
        <v>17426</v>
      </c>
      <c r="O422" s="224" t="s">
        <v>2294</v>
      </c>
      <c r="P422" s="224" t="s">
        <v>769</v>
      </c>
      <c r="Q422" s="224" t="s">
        <v>1521</v>
      </c>
      <c r="R422" s="224" t="s">
        <v>1520</v>
      </c>
      <c r="S422" s="205">
        <v>34523</v>
      </c>
      <c r="T422" t="s">
        <v>270</v>
      </c>
      <c r="U422" s="116"/>
    </row>
    <row r="423" spans="1:21" ht="18" customHeight="1" x14ac:dyDescent="0.2">
      <c r="A423" s="221">
        <v>9200</v>
      </c>
      <c r="B423" s="110" t="s">
        <v>624</v>
      </c>
      <c r="C423" s="222" t="s">
        <v>12</v>
      </c>
      <c r="D423" s="222" t="s">
        <v>659</v>
      </c>
      <c r="E423" s="223">
        <v>36244</v>
      </c>
      <c r="F423" s="221" t="s">
        <v>1014</v>
      </c>
      <c r="G423" s="110" t="s">
        <v>1631</v>
      </c>
      <c r="H423" s="110" t="s">
        <v>1710</v>
      </c>
      <c r="I423" s="207">
        <v>15</v>
      </c>
      <c r="J423" s="207">
        <v>22</v>
      </c>
      <c r="K423" s="53" t="s">
        <v>1591</v>
      </c>
      <c r="L423" s="53"/>
      <c r="M423" s="224" t="s">
        <v>1631</v>
      </c>
      <c r="N423" s="224">
        <v>9200</v>
      </c>
      <c r="O423" s="224" t="s">
        <v>2300</v>
      </c>
      <c r="P423" s="224" t="s">
        <v>624</v>
      </c>
      <c r="Q423" s="224" t="s">
        <v>12</v>
      </c>
      <c r="R423" s="224" t="s">
        <v>659</v>
      </c>
      <c r="S423" s="205">
        <v>36244</v>
      </c>
      <c r="T423" t="s">
        <v>1014</v>
      </c>
      <c r="U423" s="116"/>
    </row>
    <row r="424" spans="1:21" ht="18" customHeight="1" x14ac:dyDescent="0.2">
      <c r="A424" s="221">
        <v>2726</v>
      </c>
      <c r="B424" s="222" t="s">
        <v>1868</v>
      </c>
      <c r="C424" s="222" t="s">
        <v>719</v>
      </c>
      <c r="D424" s="222" t="s">
        <v>648</v>
      </c>
      <c r="E424" s="223">
        <v>35038</v>
      </c>
      <c r="F424" s="221" t="s">
        <v>2305</v>
      </c>
      <c r="G424" s="110" t="s">
        <v>1631</v>
      </c>
      <c r="H424" s="110" t="s">
        <v>1706</v>
      </c>
      <c r="I424" s="207">
        <v>18</v>
      </c>
      <c r="J424" s="207">
        <v>22</v>
      </c>
      <c r="K424" s="53" t="s">
        <v>1591</v>
      </c>
      <c r="L424" s="53"/>
      <c r="M424" s="224" t="s">
        <v>1631</v>
      </c>
      <c r="N424" s="224">
        <v>2726</v>
      </c>
      <c r="O424" s="224" t="s">
        <v>2294</v>
      </c>
      <c r="P424" s="224" t="s">
        <v>1868</v>
      </c>
      <c r="Q424" s="224" t="s">
        <v>719</v>
      </c>
      <c r="R424" s="224" t="s">
        <v>648</v>
      </c>
      <c r="S424" s="205">
        <v>35038</v>
      </c>
      <c r="T424" t="s">
        <v>2305</v>
      </c>
      <c r="U424" s="116"/>
    </row>
    <row r="425" spans="1:21" ht="18" customHeight="1" x14ac:dyDescent="0.2">
      <c r="A425" s="179">
        <v>50122</v>
      </c>
      <c r="B425" s="110" t="s">
        <v>775</v>
      </c>
      <c r="C425" s="110" t="s">
        <v>1894</v>
      </c>
      <c r="D425" s="110" t="s">
        <v>1895</v>
      </c>
      <c r="E425" s="181">
        <v>39069</v>
      </c>
      <c r="F425" s="179" t="s">
        <v>1896</v>
      </c>
      <c r="G425" s="110" t="s">
        <v>1631</v>
      </c>
      <c r="H425" s="110" t="s">
        <v>1707</v>
      </c>
      <c r="I425" s="207">
        <v>12</v>
      </c>
      <c r="J425" s="207">
        <v>22</v>
      </c>
      <c r="K425" s="53" t="s">
        <v>1591</v>
      </c>
      <c r="L425" s="53"/>
      <c r="M425" s="224"/>
      <c r="N425" s="224"/>
      <c r="O425" s="224"/>
      <c r="P425" s="224"/>
      <c r="Q425" s="224"/>
      <c r="R425" s="224"/>
      <c r="S425" s="205"/>
      <c r="T425"/>
      <c r="U425" s="116"/>
    </row>
    <row r="426" spans="1:21" ht="18" customHeight="1" x14ac:dyDescent="0.2">
      <c r="A426" s="221">
        <v>17161</v>
      </c>
      <c r="B426" s="222" t="s">
        <v>617</v>
      </c>
      <c r="C426" s="222" t="s">
        <v>485</v>
      </c>
      <c r="D426" s="222" t="s">
        <v>922</v>
      </c>
      <c r="E426" s="223">
        <v>37417</v>
      </c>
      <c r="F426" s="221" t="s">
        <v>1050</v>
      </c>
      <c r="G426" s="110" t="s">
        <v>1631</v>
      </c>
      <c r="H426" s="110" t="s">
        <v>1708</v>
      </c>
      <c r="I426" s="207">
        <v>12</v>
      </c>
      <c r="J426" s="207">
        <v>22</v>
      </c>
      <c r="K426" s="53" t="s">
        <v>1591</v>
      </c>
      <c r="L426" s="53"/>
      <c r="M426" s="224" t="s">
        <v>1631</v>
      </c>
      <c r="N426" s="224">
        <v>17161</v>
      </c>
      <c r="O426" s="224" t="s">
        <v>2299</v>
      </c>
      <c r="P426" s="224" t="s">
        <v>617</v>
      </c>
      <c r="Q426" s="224" t="s">
        <v>485</v>
      </c>
      <c r="R426" s="224" t="s">
        <v>922</v>
      </c>
      <c r="S426" s="205">
        <v>37417</v>
      </c>
      <c r="T426" t="s">
        <v>1050</v>
      </c>
      <c r="U426" s="116"/>
    </row>
    <row r="427" spans="1:21" ht="18" customHeight="1" x14ac:dyDescent="0.2">
      <c r="A427" s="179">
        <v>1818</v>
      </c>
      <c r="B427" s="110" t="s">
        <v>521</v>
      </c>
      <c r="C427" s="110" t="s">
        <v>518</v>
      </c>
      <c r="D427" s="110" t="s">
        <v>86</v>
      </c>
      <c r="E427" s="181">
        <v>28542</v>
      </c>
      <c r="F427" s="179" t="s">
        <v>1071</v>
      </c>
      <c r="G427" s="110" t="s">
        <v>1631</v>
      </c>
      <c r="H427" s="110" t="s">
        <v>1796</v>
      </c>
      <c r="I427" s="207">
        <v>18</v>
      </c>
      <c r="J427" s="207">
        <v>22</v>
      </c>
      <c r="K427" s="53">
        <v>24</v>
      </c>
      <c r="L427" s="53"/>
      <c r="M427" s="224"/>
      <c r="N427" s="224"/>
      <c r="O427" s="224"/>
      <c r="P427" s="224"/>
      <c r="Q427" s="224"/>
      <c r="R427" s="224"/>
      <c r="S427" s="205"/>
      <c r="T427"/>
    </row>
    <row r="428" spans="1:21" ht="18" customHeight="1" x14ac:dyDescent="0.2">
      <c r="A428" s="221">
        <v>5085</v>
      </c>
      <c r="B428" s="222" t="s">
        <v>851</v>
      </c>
      <c r="C428" s="222" t="s">
        <v>436</v>
      </c>
      <c r="D428" s="222" t="s">
        <v>435</v>
      </c>
      <c r="E428" s="223">
        <v>33989</v>
      </c>
      <c r="F428" s="221" t="s">
        <v>271</v>
      </c>
      <c r="G428" s="110" t="s">
        <v>1631</v>
      </c>
      <c r="H428" s="110" t="s">
        <v>1706</v>
      </c>
      <c r="I428" s="207">
        <v>18</v>
      </c>
      <c r="J428" s="207">
        <v>22</v>
      </c>
      <c r="K428" s="53" t="s">
        <v>1591</v>
      </c>
      <c r="L428" s="53"/>
      <c r="M428" s="224" t="s">
        <v>1631</v>
      </c>
      <c r="N428" s="224">
        <v>5085</v>
      </c>
      <c r="O428" s="224" t="s">
        <v>2300</v>
      </c>
      <c r="P428" s="224" t="s">
        <v>851</v>
      </c>
      <c r="Q428" s="224" t="s">
        <v>436</v>
      </c>
      <c r="R428" s="224" t="s">
        <v>435</v>
      </c>
      <c r="S428" s="205">
        <v>33989</v>
      </c>
      <c r="T428" t="s">
        <v>271</v>
      </c>
    </row>
    <row r="429" spans="1:21" ht="18" customHeight="1" x14ac:dyDescent="0.2">
      <c r="A429" s="221">
        <v>17183</v>
      </c>
      <c r="B429" s="222" t="s">
        <v>751</v>
      </c>
      <c r="C429" s="222" t="s">
        <v>1516</v>
      </c>
      <c r="D429" s="222" t="s">
        <v>1498</v>
      </c>
      <c r="E429" s="223">
        <v>38234</v>
      </c>
      <c r="F429" s="221" t="s">
        <v>1090</v>
      </c>
      <c r="G429" s="110" t="s">
        <v>1631</v>
      </c>
      <c r="H429" s="110" t="s">
        <v>1707</v>
      </c>
      <c r="I429" s="207">
        <v>12</v>
      </c>
      <c r="J429" s="207">
        <v>22</v>
      </c>
      <c r="K429" s="53" t="s">
        <v>1591</v>
      </c>
      <c r="L429" s="53"/>
      <c r="M429" s="224" t="s">
        <v>1631</v>
      </c>
      <c r="N429" s="224">
        <v>17183</v>
      </c>
      <c r="O429" s="224" t="s">
        <v>2301</v>
      </c>
      <c r="P429" s="224" t="s">
        <v>751</v>
      </c>
      <c r="Q429" s="224" t="s">
        <v>1516</v>
      </c>
      <c r="R429" s="224" t="s">
        <v>1498</v>
      </c>
      <c r="S429" s="205">
        <v>38234</v>
      </c>
      <c r="T429" t="s">
        <v>1090</v>
      </c>
    </row>
    <row r="430" spans="1:21" ht="18" customHeight="1" x14ac:dyDescent="0.2">
      <c r="A430" s="221">
        <v>3885</v>
      </c>
      <c r="B430" s="112" t="s">
        <v>23</v>
      </c>
      <c r="C430" s="222" t="s">
        <v>628</v>
      </c>
      <c r="D430" s="222" t="s">
        <v>795</v>
      </c>
      <c r="E430" s="223">
        <v>33864</v>
      </c>
      <c r="F430" s="221" t="s">
        <v>1101</v>
      </c>
      <c r="G430" s="110" t="s">
        <v>1631</v>
      </c>
      <c r="H430" s="110" t="s">
        <v>1706</v>
      </c>
      <c r="I430" s="207">
        <v>18</v>
      </c>
      <c r="J430" s="207">
        <v>22</v>
      </c>
      <c r="K430" s="53" t="s">
        <v>1591</v>
      </c>
      <c r="L430" s="53"/>
      <c r="M430" s="224" t="s">
        <v>1631</v>
      </c>
      <c r="N430" s="224">
        <v>3885</v>
      </c>
      <c r="O430" s="224" t="s">
        <v>2303</v>
      </c>
      <c r="P430" s="224" t="s">
        <v>532</v>
      </c>
      <c r="Q430" s="224" t="s">
        <v>628</v>
      </c>
      <c r="R430" s="224" t="s">
        <v>795</v>
      </c>
      <c r="S430" s="205">
        <v>33864</v>
      </c>
      <c r="T430" t="s">
        <v>1101</v>
      </c>
    </row>
    <row r="431" spans="1:21" ht="18" customHeight="1" x14ac:dyDescent="0.2">
      <c r="A431" s="221">
        <v>1584</v>
      </c>
      <c r="B431" s="222" t="s">
        <v>54</v>
      </c>
      <c r="C431" s="222" t="s">
        <v>55</v>
      </c>
      <c r="D431" s="222" t="s">
        <v>335</v>
      </c>
      <c r="E431" s="223">
        <v>27628</v>
      </c>
      <c r="F431" s="221" t="s">
        <v>1120</v>
      </c>
      <c r="G431" s="110" t="s">
        <v>1631</v>
      </c>
      <c r="H431" s="110" t="s">
        <v>1700</v>
      </c>
      <c r="I431" s="207">
        <v>18</v>
      </c>
      <c r="J431" s="207">
        <v>22</v>
      </c>
      <c r="K431" s="53" t="s">
        <v>1591</v>
      </c>
      <c r="L431" s="53"/>
      <c r="M431" s="224" t="s">
        <v>1631</v>
      </c>
      <c r="N431" s="224">
        <v>1584</v>
      </c>
      <c r="O431" s="224" t="s">
        <v>2294</v>
      </c>
      <c r="P431" s="224" t="s">
        <v>54</v>
      </c>
      <c r="Q431" s="224" t="s">
        <v>55</v>
      </c>
      <c r="R431" s="224" t="s">
        <v>335</v>
      </c>
      <c r="S431" s="205">
        <v>27628</v>
      </c>
      <c r="T431" t="s">
        <v>1120</v>
      </c>
    </row>
    <row r="432" spans="1:21" ht="18" customHeight="1" x14ac:dyDescent="0.2">
      <c r="A432" s="179">
        <v>50230</v>
      </c>
      <c r="B432" s="110" t="s">
        <v>2376</v>
      </c>
      <c r="C432" s="111" t="s">
        <v>1681</v>
      </c>
      <c r="D432" s="112" t="s">
        <v>2377</v>
      </c>
      <c r="E432" s="180">
        <v>28774</v>
      </c>
      <c r="F432" s="113" t="s">
        <v>2378</v>
      </c>
      <c r="G432" s="110" t="s">
        <v>1631</v>
      </c>
      <c r="H432" s="110" t="s">
        <v>1796</v>
      </c>
      <c r="I432" s="207">
        <v>18</v>
      </c>
      <c r="J432" s="207">
        <v>22</v>
      </c>
      <c r="K432" s="53" t="s">
        <v>1591</v>
      </c>
      <c r="L432" s="53"/>
      <c r="T432" s="203">
        <v>18513</v>
      </c>
    </row>
    <row r="433" spans="1:20" ht="18" customHeight="1" x14ac:dyDescent="0.2">
      <c r="A433" s="221">
        <v>2046</v>
      </c>
      <c r="B433" s="110" t="s">
        <v>618</v>
      </c>
      <c r="C433" s="225" t="s">
        <v>571</v>
      </c>
      <c r="D433" s="226" t="s">
        <v>2314</v>
      </c>
      <c r="E433" s="227">
        <v>29375</v>
      </c>
      <c r="F433" s="228" t="s">
        <v>2315</v>
      </c>
      <c r="G433" s="110" t="s">
        <v>1631</v>
      </c>
      <c r="H433" s="110" t="s">
        <v>1796</v>
      </c>
      <c r="I433" s="207">
        <v>18</v>
      </c>
      <c r="J433" s="207">
        <v>22</v>
      </c>
      <c r="K433" s="53" t="s">
        <v>1591</v>
      </c>
      <c r="L433" s="53"/>
      <c r="M433" s="224" t="s">
        <v>1631</v>
      </c>
      <c r="N433" s="224">
        <v>2046</v>
      </c>
      <c r="O433" s="224" t="s">
        <v>2300</v>
      </c>
      <c r="P433" s="224" t="s">
        <v>478</v>
      </c>
      <c r="Q433" s="224" t="s">
        <v>571</v>
      </c>
      <c r="R433" s="224" t="s">
        <v>2314</v>
      </c>
      <c r="S433" s="205">
        <v>29375</v>
      </c>
      <c r="T433" t="s">
        <v>2315</v>
      </c>
    </row>
    <row r="434" spans="1:20" ht="18" customHeight="1" x14ac:dyDescent="0.2">
      <c r="A434" s="179">
        <v>17861</v>
      </c>
      <c r="B434" s="110" t="s">
        <v>657</v>
      </c>
      <c r="C434" s="110" t="s">
        <v>1516</v>
      </c>
      <c r="D434" s="110" t="s">
        <v>442</v>
      </c>
      <c r="E434" s="181">
        <v>34613</v>
      </c>
      <c r="F434" s="179" t="s">
        <v>1154</v>
      </c>
      <c r="G434" s="110" t="s">
        <v>1631</v>
      </c>
      <c r="H434" s="110" t="s">
        <v>1706</v>
      </c>
      <c r="I434" s="207">
        <v>18</v>
      </c>
      <c r="J434" s="207">
        <v>22</v>
      </c>
      <c r="K434" s="53" t="s">
        <v>1591</v>
      </c>
      <c r="L434" s="53"/>
      <c r="M434" s="224"/>
      <c r="N434" s="224"/>
      <c r="O434" s="224"/>
      <c r="P434" s="224"/>
      <c r="Q434" s="224"/>
      <c r="R434" s="224"/>
      <c r="S434" s="205"/>
      <c r="T434"/>
    </row>
    <row r="435" spans="1:20" ht="18" customHeight="1" x14ac:dyDescent="0.2">
      <c r="A435" s="179">
        <v>18068</v>
      </c>
      <c r="B435" s="110" t="s">
        <v>661</v>
      </c>
      <c r="C435" s="110" t="s">
        <v>661</v>
      </c>
      <c r="D435" s="110" t="s">
        <v>1561</v>
      </c>
      <c r="E435" s="181">
        <v>24684</v>
      </c>
      <c r="F435" s="179" t="s">
        <v>1640</v>
      </c>
      <c r="G435" s="110" t="s">
        <v>1631</v>
      </c>
      <c r="H435" s="110" t="s">
        <v>1700</v>
      </c>
      <c r="I435" s="207">
        <v>18</v>
      </c>
      <c r="J435" s="207">
        <v>22</v>
      </c>
      <c r="K435" s="53" t="s">
        <v>1591</v>
      </c>
      <c r="L435" s="53"/>
      <c r="M435" s="224"/>
      <c r="N435" s="224"/>
      <c r="O435" s="224"/>
      <c r="P435" s="224"/>
      <c r="Q435" s="224"/>
      <c r="R435" s="224"/>
      <c r="S435" s="205"/>
      <c r="T435"/>
    </row>
    <row r="436" spans="1:20" ht="18" customHeight="1" x14ac:dyDescent="0.2">
      <c r="A436" s="179">
        <v>15574</v>
      </c>
      <c r="B436" s="110" t="s">
        <v>437</v>
      </c>
      <c r="C436" s="110" t="s">
        <v>766</v>
      </c>
      <c r="D436" s="110" t="s">
        <v>549</v>
      </c>
      <c r="E436" s="181">
        <v>34497</v>
      </c>
      <c r="F436" s="179" t="s">
        <v>1178</v>
      </c>
      <c r="G436" s="110" t="s">
        <v>1631</v>
      </c>
      <c r="H436" s="110" t="s">
        <v>1706</v>
      </c>
      <c r="I436" s="207">
        <v>18</v>
      </c>
      <c r="J436" s="207">
        <v>22</v>
      </c>
      <c r="K436" s="53" t="s">
        <v>1591</v>
      </c>
      <c r="L436" s="53"/>
      <c r="M436" s="224"/>
      <c r="N436" s="224"/>
      <c r="O436" s="224"/>
      <c r="P436" s="224"/>
      <c r="Q436" s="224"/>
      <c r="R436" s="224"/>
      <c r="S436" s="205"/>
      <c r="T436"/>
    </row>
    <row r="437" spans="1:20" ht="18" customHeight="1" x14ac:dyDescent="0.2">
      <c r="A437" s="179">
        <v>17015</v>
      </c>
      <c r="B437" s="110" t="s">
        <v>437</v>
      </c>
      <c r="C437" s="110" t="s">
        <v>1514</v>
      </c>
      <c r="D437" s="110" t="s">
        <v>705</v>
      </c>
      <c r="E437" s="181">
        <v>30756</v>
      </c>
      <c r="F437" s="179" t="s">
        <v>1176</v>
      </c>
      <c r="G437" s="110" t="s">
        <v>1631</v>
      </c>
      <c r="H437" s="110" t="s">
        <v>1796</v>
      </c>
      <c r="I437" s="207">
        <v>18</v>
      </c>
      <c r="J437" s="207">
        <v>22</v>
      </c>
      <c r="K437" s="53" t="s">
        <v>1591</v>
      </c>
      <c r="L437" s="53"/>
      <c r="M437" s="224"/>
      <c r="N437" s="224"/>
      <c r="O437" s="224"/>
      <c r="P437" s="224"/>
      <c r="Q437" s="224"/>
      <c r="R437" s="224"/>
      <c r="S437" s="205"/>
      <c r="T437"/>
    </row>
    <row r="438" spans="1:20" ht="18" customHeight="1" x14ac:dyDescent="0.2">
      <c r="A438" s="221">
        <v>18133</v>
      </c>
      <c r="B438" s="222" t="s">
        <v>777</v>
      </c>
      <c r="C438" s="222" t="s">
        <v>43</v>
      </c>
      <c r="D438" s="222" t="s">
        <v>573</v>
      </c>
      <c r="E438" s="223">
        <v>38175</v>
      </c>
      <c r="F438" s="221" t="s">
        <v>1192</v>
      </c>
      <c r="G438" s="110" t="s">
        <v>1631</v>
      </c>
      <c r="H438" s="110" t="s">
        <v>1707</v>
      </c>
      <c r="I438" s="207">
        <v>12</v>
      </c>
      <c r="J438" s="207">
        <v>22</v>
      </c>
      <c r="K438" s="53" t="s">
        <v>1591</v>
      </c>
      <c r="L438" s="53"/>
      <c r="M438" s="224" t="s">
        <v>1631</v>
      </c>
      <c r="N438" s="224">
        <v>18133</v>
      </c>
      <c r="O438" s="224" t="s">
        <v>2301</v>
      </c>
      <c r="P438" s="224" t="s">
        <v>777</v>
      </c>
      <c r="Q438" s="224" t="s">
        <v>43</v>
      </c>
      <c r="R438" s="224" t="s">
        <v>573</v>
      </c>
      <c r="S438" s="205">
        <v>38175</v>
      </c>
      <c r="T438" t="s">
        <v>1192</v>
      </c>
    </row>
    <row r="439" spans="1:20" ht="18" customHeight="1" x14ac:dyDescent="0.2">
      <c r="A439" s="179">
        <v>10745</v>
      </c>
      <c r="B439" s="110" t="s">
        <v>777</v>
      </c>
      <c r="C439" s="110" t="s">
        <v>43</v>
      </c>
      <c r="D439" s="110" t="s">
        <v>746</v>
      </c>
      <c r="E439" s="181">
        <v>36607</v>
      </c>
      <c r="F439" s="179" t="s">
        <v>1194</v>
      </c>
      <c r="G439" s="110" t="s">
        <v>1631</v>
      </c>
      <c r="H439" s="110" t="s">
        <v>1709</v>
      </c>
      <c r="I439" s="207">
        <v>15</v>
      </c>
      <c r="J439" s="207">
        <v>22</v>
      </c>
      <c r="K439" s="53" t="s">
        <v>1591</v>
      </c>
      <c r="L439" s="53"/>
      <c r="M439" s="224"/>
      <c r="N439" s="224"/>
      <c r="O439" s="224"/>
      <c r="P439" s="224"/>
      <c r="Q439" s="224"/>
      <c r="R439" s="224"/>
      <c r="S439" s="205"/>
      <c r="T439"/>
    </row>
    <row r="440" spans="1:20" ht="18" customHeight="1" x14ac:dyDescent="0.2">
      <c r="A440" s="221">
        <v>10745</v>
      </c>
      <c r="B440" s="222" t="s">
        <v>777</v>
      </c>
      <c r="C440" s="222" t="s">
        <v>43</v>
      </c>
      <c r="D440" s="222" t="s">
        <v>746</v>
      </c>
      <c r="E440" s="223">
        <v>36607</v>
      </c>
      <c r="F440" s="221" t="s">
        <v>1194</v>
      </c>
      <c r="G440" s="110" t="s">
        <v>1631</v>
      </c>
      <c r="H440" s="110" t="s">
        <v>1709</v>
      </c>
      <c r="I440" s="207">
        <v>15</v>
      </c>
      <c r="J440" s="207">
        <v>22</v>
      </c>
      <c r="K440" s="53" t="s">
        <v>1591</v>
      </c>
      <c r="L440" s="53"/>
      <c r="M440" s="224" t="s">
        <v>1631</v>
      </c>
      <c r="N440" s="224">
        <v>10745</v>
      </c>
      <c r="O440" s="224" t="s">
        <v>2297</v>
      </c>
      <c r="P440" s="224" t="s">
        <v>777</v>
      </c>
      <c r="Q440" s="224" t="s">
        <v>43</v>
      </c>
      <c r="R440" s="224" t="s">
        <v>746</v>
      </c>
      <c r="S440" s="205">
        <v>36607</v>
      </c>
      <c r="T440" t="s">
        <v>1194</v>
      </c>
    </row>
    <row r="441" spans="1:20" ht="18" customHeight="1" x14ac:dyDescent="0.2">
      <c r="A441" s="221">
        <v>18782</v>
      </c>
      <c r="B441" s="222" t="s">
        <v>518</v>
      </c>
      <c r="C441" s="222" t="s">
        <v>963</v>
      </c>
      <c r="D441" s="222" t="s">
        <v>770</v>
      </c>
      <c r="E441" s="223">
        <v>37596</v>
      </c>
      <c r="F441" s="221" t="s">
        <v>1211</v>
      </c>
      <c r="G441" s="110" t="s">
        <v>1631</v>
      </c>
      <c r="H441" s="110" t="s">
        <v>1708</v>
      </c>
      <c r="I441" s="207">
        <v>12</v>
      </c>
      <c r="J441" s="207">
        <v>22</v>
      </c>
      <c r="K441" s="53" t="s">
        <v>1591</v>
      </c>
      <c r="L441" s="53"/>
      <c r="M441" s="224" t="s">
        <v>1631</v>
      </c>
      <c r="N441" s="224">
        <v>18782</v>
      </c>
      <c r="O441" s="224" t="s">
        <v>2299</v>
      </c>
      <c r="P441" s="224" t="s">
        <v>518</v>
      </c>
      <c r="Q441" s="224" t="s">
        <v>963</v>
      </c>
      <c r="R441" s="224" t="s">
        <v>770</v>
      </c>
      <c r="S441" s="205">
        <v>37596</v>
      </c>
      <c r="T441" t="s">
        <v>1211</v>
      </c>
    </row>
    <row r="442" spans="1:20" ht="18" customHeight="1" x14ac:dyDescent="0.2">
      <c r="A442" s="179">
        <v>6852</v>
      </c>
      <c r="B442" s="110" t="s">
        <v>533</v>
      </c>
      <c r="C442" s="110" t="s">
        <v>953</v>
      </c>
      <c r="D442" s="110" t="s">
        <v>952</v>
      </c>
      <c r="E442" s="181">
        <v>35325</v>
      </c>
      <c r="F442" s="179" t="s">
        <v>1225</v>
      </c>
      <c r="G442" s="110" t="s">
        <v>1631</v>
      </c>
      <c r="H442" s="110" t="s">
        <v>1706</v>
      </c>
      <c r="I442" s="207">
        <v>18</v>
      </c>
      <c r="J442" s="207">
        <v>22</v>
      </c>
      <c r="K442" s="53" t="s">
        <v>1591</v>
      </c>
      <c r="L442" s="53"/>
      <c r="M442" s="224"/>
      <c r="N442" s="224"/>
      <c r="O442" s="224"/>
      <c r="P442" s="224"/>
      <c r="Q442" s="224"/>
      <c r="R442" s="224"/>
      <c r="S442" s="205"/>
      <c r="T442"/>
    </row>
    <row r="443" spans="1:20" ht="18" customHeight="1" x14ac:dyDescent="0.2">
      <c r="A443" s="221">
        <v>6856</v>
      </c>
      <c r="B443" s="222" t="s">
        <v>533</v>
      </c>
      <c r="C443" s="222" t="s">
        <v>953</v>
      </c>
      <c r="D443" s="222" t="s">
        <v>2134</v>
      </c>
      <c r="E443" s="223">
        <v>35325</v>
      </c>
      <c r="F443" s="221" t="s">
        <v>1231</v>
      </c>
      <c r="G443" s="110" t="s">
        <v>1631</v>
      </c>
      <c r="H443" s="110" t="s">
        <v>1708</v>
      </c>
      <c r="I443" s="207">
        <v>12</v>
      </c>
      <c r="J443" s="207">
        <v>22</v>
      </c>
      <c r="K443" s="53" t="s">
        <v>1591</v>
      </c>
      <c r="L443" s="53"/>
      <c r="M443" s="224" t="s">
        <v>1631</v>
      </c>
      <c r="N443" s="224">
        <v>6856</v>
      </c>
      <c r="O443" s="224" t="s">
        <v>2300</v>
      </c>
      <c r="P443" s="224" t="s">
        <v>470</v>
      </c>
      <c r="Q443" s="224" t="s">
        <v>953</v>
      </c>
      <c r="R443" s="224" t="s">
        <v>336</v>
      </c>
      <c r="S443" s="205">
        <v>35325</v>
      </c>
      <c r="T443" t="s">
        <v>1231</v>
      </c>
    </row>
    <row r="444" spans="1:20" ht="18" customHeight="1" x14ac:dyDescent="0.2">
      <c r="A444" s="221">
        <v>1812</v>
      </c>
      <c r="B444" s="222" t="s">
        <v>85</v>
      </c>
      <c r="C444" s="222" t="s">
        <v>85</v>
      </c>
      <c r="D444" s="222" t="s">
        <v>84</v>
      </c>
      <c r="E444" s="223">
        <v>28513</v>
      </c>
      <c r="F444" s="221" t="s">
        <v>1242</v>
      </c>
      <c r="G444" s="110" t="s">
        <v>1631</v>
      </c>
      <c r="H444" s="110" t="s">
        <v>1700</v>
      </c>
      <c r="I444" s="207">
        <v>18</v>
      </c>
      <c r="J444" s="207">
        <v>22</v>
      </c>
      <c r="K444" s="53" t="s">
        <v>1591</v>
      </c>
      <c r="L444" s="53"/>
      <c r="M444" s="224" t="s">
        <v>1631</v>
      </c>
      <c r="N444" s="224">
        <v>1812</v>
      </c>
      <c r="O444" s="224" t="s">
        <v>2294</v>
      </c>
      <c r="P444" s="224" t="s">
        <v>85</v>
      </c>
      <c r="Q444" s="224" t="s">
        <v>85</v>
      </c>
      <c r="R444" s="224" t="s">
        <v>84</v>
      </c>
      <c r="S444" s="205">
        <v>28513</v>
      </c>
      <c r="T444" t="s">
        <v>1242</v>
      </c>
    </row>
    <row r="445" spans="1:20" ht="18" customHeight="1" x14ac:dyDescent="0.2">
      <c r="A445" s="221">
        <v>17935</v>
      </c>
      <c r="B445" s="110" t="s">
        <v>463</v>
      </c>
      <c r="C445" s="222" t="s">
        <v>661</v>
      </c>
      <c r="D445" s="222" t="s">
        <v>76</v>
      </c>
      <c r="E445" s="223">
        <v>36256</v>
      </c>
      <c r="F445" s="221" t="s">
        <v>337</v>
      </c>
      <c r="G445" s="110" t="s">
        <v>1631</v>
      </c>
      <c r="H445" s="110" t="s">
        <v>1706</v>
      </c>
      <c r="I445" s="207">
        <v>18</v>
      </c>
      <c r="J445" s="207">
        <v>22</v>
      </c>
      <c r="K445" s="53" t="s">
        <v>1591</v>
      </c>
      <c r="L445" s="53"/>
      <c r="M445" s="224" t="s">
        <v>1631</v>
      </c>
      <c r="N445" s="224">
        <v>17935</v>
      </c>
      <c r="O445" s="224" t="s">
        <v>2300</v>
      </c>
      <c r="P445" s="224" t="s">
        <v>463</v>
      </c>
      <c r="Q445" s="224" t="s">
        <v>661</v>
      </c>
      <c r="R445" s="224" t="s">
        <v>76</v>
      </c>
      <c r="S445" s="205">
        <v>36256</v>
      </c>
      <c r="T445" t="s">
        <v>337</v>
      </c>
    </row>
    <row r="446" spans="1:20" ht="18" customHeight="1" x14ac:dyDescent="0.2">
      <c r="A446" s="221">
        <v>2562</v>
      </c>
      <c r="B446" s="222" t="s">
        <v>501</v>
      </c>
      <c r="C446" s="222" t="s">
        <v>794</v>
      </c>
      <c r="D446" s="222" t="s">
        <v>589</v>
      </c>
      <c r="E446" s="223">
        <v>30995</v>
      </c>
      <c r="F446" s="221" t="s">
        <v>1275</v>
      </c>
      <c r="G446" s="110" t="s">
        <v>1631</v>
      </c>
      <c r="H446" s="110" t="s">
        <v>1796</v>
      </c>
      <c r="I446" s="207">
        <v>18</v>
      </c>
      <c r="J446" s="207">
        <v>22</v>
      </c>
      <c r="K446" s="53" t="s">
        <v>1591</v>
      </c>
      <c r="L446" s="53"/>
      <c r="M446" s="224" t="s">
        <v>1631</v>
      </c>
      <c r="N446" s="224">
        <v>2562</v>
      </c>
      <c r="O446" s="224" t="s">
        <v>2294</v>
      </c>
      <c r="P446" s="224" t="s">
        <v>501</v>
      </c>
      <c r="Q446" s="224" t="s">
        <v>794</v>
      </c>
      <c r="R446" s="224" t="s">
        <v>589</v>
      </c>
      <c r="S446" s="205">
        <v>30995</v>
      </c>
      <c r="T446" t="s">
        <v>1275</v>
      </c>
    </row>
    <row r="447" spans="1:20" ht="18" customHeight="1" x14ac:dyDescent="0.2">
      <c r="A447" s="221">
        <v>17180</v>
      </c>
      <c r="B447" s="222" t="s">
        <v>409</v>
      </c>
      <c r="C447" s="225" t="s">
        <v>2319</v>
      </c>
      <c r="D447" s="226" t="s">
        <v>1563</v>
      </c>
      <c r="E447" s="227">
        <v>20660</v>
      </c>
      <c r="F447" s="228" t="s">
        <v>2320</v>
      </c>
      <c r="G447" s="110" t="s">
        <v>1631</v>
      </c>
      <c r="H447" s="110" t="s">
        <v>1700</v>
      </c>
      <c r="I447" s="207">
        <v>18</v>
      </c>
      <c r="J447" s="207">
        <v>22</v>
      </c>
      <c r="K447" s="53" t="s">
        <v>1591</v>
      </c>
      <c r="L447" s="53"/>
      <c r="M447" s="224" t="s">
        <v>1631</v>
      </c>
      <c r="N447" s="224">
        <v>17180</v>
      </c>
      <c r="O447" s="224" t="s">
        <v>2294</v>
      </c>
      <c r="P447" s="224" t="s">
        <v>409</v>
      </c>
      <c r="Q447" s="224" t="s">
        <v>2319</v>
      </c>
      <c r="R447" s="224" t="s">
        <v>1563</v>
      </c>
      <c r="S447" s="205">
        <v>20660</v>
      </c>
      <c r="T447" t="s">
        <v>2320</v>
      </c>
    </row>
    <row r="448" spans="1:20" ht="18" customHeight="1" x14ac:dyDescent="0.2">
      <c r="A448" s="221">
        <v>6074</v>
      </c>
      <c r="B448" s="222" t="s">
        <v>409</v>
      </c>
      <c r="C448" s="222" t="s">
        <v>701</v>
      </c>
      <c r="D448" s="222" t="s">
        <v>648</v>
      </c>
      <c r="E448" s="223">
        <v>33881</v>
      </c>
      <c r="F448" s="221" t="s">
        <v>1288</v>
      </c>
      <c r="G448" s="110" t="s">
        <v>1631</v>
      </c>
      <c r="H448" s="110" t="s">
        <v>1796</v>
      </c>
      <c r="I448" s="207">
        <v>18</v>
      </c>
      <c r="J448" s="207">
        <v>22</v>
      </c>
      <c r="K448" s="53" t="s">
        <v>1591</v>
      </c>
      <c r="L448" s="53"/>
      <c r="M448" s="224" t="s">
        <v>1631</v>
      </c>
      <c r="N448" s="224">
        <v>6074</v>
      </c>
      <c r="O448" s="224" t="s">
        <v>2294</v>
      </c>
      <c r="P448" s="224" t="s">
        <v>409</v>
      </c>
      <c r="Q448" s="224" t="s">
        <v>701</v>
      </c>
      <c r="R448" s="224" t="s">
        <v>648</v>
      </c>
      <c r="S448" s="205">
        <v>33881</v>
      </c>
      <c r="T448" t="s">
        <v>1288</v>
      </c>
    </row>
    <row r="449" spans="1:20" ht="18" customHeight="1" x14ac:dyDescent="0.2">
      <c r="A449" s="221">
        <v>18783</v>
      </c>
      <c r="B449" s="222" t="s">
        <v>941</v>
      </c>
      <c r="C449" s="222" t="s">
        <v>885</v>
      </c>
      <c r="D449" s="222" t="s">
        <v>930</v>
      </c>
      <c r="E449" s="223">
        <v>38887</v>
      </c>
      <c r="F449" s="221" t="s">
        <v>1303</v>
      </c>
      <c r="G449" s="110" t="s">
        <v>1631</v>
      </c>
      <c r="H449" s="110" t="s">
        <v>1700</v>
      </c>
      <c r="I449" s="207">
        <v>18</v>
      </c>
      <c r="J449" s="207">
        <v>22</v>
      </c>
      <c r="K449" s="53" t="s">
        <v>1591</v>
      </c>
      <c r="L449" s="53"/>
      <c r="M449" s="224" t="s">
        <v>1631</v>
      </c>
      <c r="N449" s="224">
        <v>18783</v>
      </c>
      <c r="O449" s="224" t="s">
        <v>2299</v>
      </c>
      <c r="P449" s="224" t="s">
        <v>941</v>
      </c>
      <c r="Q449" s="224" t="s">
        <v>885</v>
      </c>
      <c r="R449" s="224" t="s">
        <v>930</v>
      </c>
      <c r="S449" s="205">
        <v>38887</v>
      </c>
      <c r="T449" t="s">
        <v>1303</v>
      </c>
    </row>
    <row r="450" spans="1:20" ht="18" customHeight="1" x14ac:dyDescent="0.2">
      <c r="A450" s="179">
        <v>50231</v>
      </c>
      <c r="B450" s="110" t="s">
        <v>488</v>
      </c>
      <c r="C450" s="111" t="s">
        <v>2357</v>
      </c>
      <c r="D450" s="112" t="s">
        <v>526</v>
      </c>
      <c r="E450" s="180">
        <v>35881</v>
      </c>
      <c r="F450" s="113" t="s">
        <v>2358</v>
      </c>
      <c r="G450" s="110" t="s">
        <v>1631</v>
      </c>
      <c r="H450" s="110" t="s">
        <v>1710</v>
      </c>
      <c r="I450" s="207">
        <v>15</v>
      </c>
      <c r="J450" s="207">
        <v>22</v>
      </c>
      <c r="K450" s="53" t="s">
        <v>1591</v>
      </c>
      <c r="L450" s="53"/>
      <c r="T450" s="202"/>
    </row>
    <row r="451" spans="1:20" ht="18" customHeight="1" x14ac:dyDescent="0.2">
      <c r="A451" s="221">
        <v>8391</v>
      </c>
      <c r="B451" s="222" t="s">
        <v>966</v>
      </c>
      <c r="C451" s="222" t="s">
        <v>599</v>
      </c>
      <c r="D451" s="222" t="s">
        <v>579</v>
      </c>
      <c r="E451" s="223">
        <v>35418</v>
      </c>
      <c r="F451" s="221" t="s">
        <v>1350</v>
      </c>
      <c r="G451" s="110" t="s">
        <v>1631</v>
      </c>
      <c r="H451" s="110" t="s">
        <v>1706</v>
      </c>
      <c r="I451" s="207">
        <v>18</v>
      </c>
      <c r="J451" s="207">
        <v>22</v>
      </c>
      <c r="K451" s="53" t="s">
        <v>1591</v>
      </c>
      <c r="L451" s="53">
        <v>26</v>
      </c>
      <c r="M451" s="224" t="s">
        <v>1631</v>
      </c>
      <c r="N451" s="224">
        <v>8391</v>
      </c>
      <c r="O451" s="224" t="s">
        <v>2294</v>
      </c>
      <c r="P451" s="224" t="s">
        <v>966</v>
      </c>
      <c r="Q451" s="224" t="s">
        <v>599</v>
      </c>
      <c r="R451" s="224" t="s">
        <v>579</v>
      </c>
      <c r="S451" s="205">
        <v>35418</v>
      </c>
      <c r="T451" t="s">
        <v>1350</v>
      </c>
    </row>
    <row r="452" spans="1:20" ht="18" customHeight="1" x14ac:dyDescent="0.2">
      <c r="A452" s="221">
        <v>7836</v>
      </c>
      <c r="B452" s="222" t="s">
        <v>966</v>
      </c>
      <c r="C452" s="222" t="s">
        <v>599</v>
      </c>
      <c r="D452" s="222" t="s">
        <v>564</v>
      </c>
      <c r="E452" s="223">
        <v>34398</v>
      </c>
      <c r="F452" s="221" t="s">
        <v>1351</v>
      </c>
      <c r="G452" s="110" t="s">
        <v>1631</v>
      </c>
      <c r="H452" s="110" t="s">
        <v>1710</v>
      </c>
      <c r="I452" s="207">
        <v>15</v>
      </c>
      <c r="J452" s="207">
        <v>22</v>
      </c>
      <c r="K452" s="53" t="s">
        <v>1591</v>
      </c>
      <c r="L452" s="53"/>
      <c r="M452" s="224" t="s">
        <v>1631</v>
      </c>
      <c r="N452" s="224">
        <v>7836</v>
      </c>
      <c r="O452" s="224" t="s">
        <v>2294</v>
      </c>
      <c r="P452" s="224" t="s">
        <v>966</v>
      </c>
      <c r="Q452" s="224" t="s">
        <v>599</v>
      </c>
      <c r="R452" s="224" t="s">
        <v>564</v>
      </c>
      <c r="S452" s="205">
        <v>34398</v>
      </c>
      <c r="T452" t="s">
        <v>1351</v>
      </c>
    </row>
    <row r="453" spans="1:20" ht="18" customHeight="1" x14ac:dyDescent="0.2">
      <c r="A453" s="221">
        <v>10001</v>
      </c>
      <c r="B453" s="222" t="s">
        <v>539</v>
      </c>
      <c r="C453" s="222" t="s">
        <v>514</v>
      </c>
      <c r="D453" s="222" t="s">
        <v>744</v>
      </c>
      <c r="E453" s="223">
        <v>36264</v>
      </c>
      <c r="F453" s="221" t="s">
        <v>1362</v>
      </c>
      <c r="G453" s="110" t="s">
        <v>1631</v>
      </c>
      <c r="H453" s="110" t="s">
        <v>1710</v>
      </c>
      <c r="I453" s="207">
        <v>15</v>
      </c>
      <c r="J453" s="207">
        <v>22</v>
      </c>
      <c r="K453" s="53" t="s">
        <v>1591</v>
      </c>
      <c r="L453" s="53">
        <v>26</v>
      </c>
      <c r="M453" s="224" t="s">
        <v>1631</v>
      </c>
      <c r="N453" s="224">
        <v>10001</v>
      </c>
      <c r="O453" s="224" t="s">
        <v>2294</v>
      </c>
      <c r="P453" s="224" t="s">
        <v>539</v>
      </c>
      <c r="Q453" s="224" t="s">
        <v>514</v>
      </c>
      <c r="R453" s="224" t="s">
        <v>744</v>
      </c>
      <c r="S453" s="205">
        <v>36264</v>
      </c>
      <c r="T453" t="s">
        <v>1362</v>
      </c>
    </row>
    <row r="454" spans="1:20" ht="18" customHeight="1" x14ac:dyDescent="0.2">
      <c r="A454" s="179">
        <v>50121</v>
      </c>
      <c r="B454" s="110" t="s">
        <v>719</v>
      </c>
      <c r="C454" s="110" t="s">
        <v>624</v>
      </c>
      <c r="D454" s="110" t="s">
        <v>1892</v>
      </c>
      <c r="E454" s="181">
        <v>36290</v>
      </c>
      <c r="F454" s="179" t="s">
        <v>1893</v>
      </c>
      <c r="G454" s="110" t="s">
        <v>1631</v>
      </c>
      <c r="H454" s="110" t="s">
        <v>1700</v>
      </c>
      <c r="I454" s="207">
        <v>18</v>
      </c>
      <c r="J454" s="207">
        <v>22</v>
      </c>
      <c r="K454" s="53" t="s">
        <v>1591</v>
      </c>
      <c r="L454" s="53"/>
      <c r="M454" s="224"/>
      <c r="N454" s="224"/>
      <c r="O454" s="224"/>
      <c r="P454" s="224"/>
      <c r="Q454" s="224"/>
      <c r="R454" s="224"/>
      <c r="S454" s="205"/>
      <c r="T454"/>
    </row>
    <row r="455" spans="1:20" ht="18" customHeight="1" x14ac:dyDescent="0.2">
      <c r="A455" s="221">
        <v>17160</v>
      </c>
      <c r="B455" s="222" t="s">
        <v>721</v>
      </c>
      <c r="C455" s="222" t="s">
        <v>630</v>
      </c>
      <c r="D455" s="222" t="s">
        <v>29</v>
      </c>
      <c r="E455" s="223">
        <v>36855</v>
      </c>
      <c r="F455" s="221" t="s">
        <v>1420</v>
      </c>
      <c r="G455" s="110" t="s">
        <v>1631</v>
      </c>
      <c r="H455" s="110" t="s">
        <v>1709</v>
      </c>
      <c r="I455" s="207">
        <v>15</v>
      </c>
      <c r="J455" s="207">
        <v>22</v>
      </c>
      <c r="K455" s="53" t="s">
        <v>1591</v>
      </c>
      <c r="L455" s="53"/>
      <c r="M455" s="224" t="s">
        <v>1631</v>
      </c>
      <c r="N455" s="224">
        <v>17160</v>
      </c>
      <c r="O455" s="224" t="s">
        <v>2297</v>
      </c>
      <c r="P455" s="224" t="s">
        <v>721</v>
      </c>
      <c r="Q455" s="224" t="s">
        <v>630</v>
      </c>
      <c r="R455" s="224" t="s">
        <v>29</v>
      </c>
      <c r="S455" s="205">
        <v>36855</v>
      </c>
      <c r="T455" t="s">
        <v>1420</v>
      </c>
    </row>
    <row r="456" spans="1:20" ht="18" customHeight="1" x14ac:dyDescent="0.2">
      <c r="A456" s="221">
        <v>17246</v>
      </c>
      <c r="B456" s="222" t="s">
        <v>403</v>
      </c>
      <c r="C456" s="222" t="s">
        <v>485</v>
      </c>
      <c r="D456" s="222" t="s">
        <v>2123</v>
      </c>
      <c r="E456" s="223">
        <v>36731</v>
      </c>
      <c r="F456" s="221" t="s">
        <v>986</v>
      </c>
      <c r="G456" s="110" t="s">
        <v>1631</v>
      </c>
      <c r="H456" s="110" t="s">
        <v>1709</v>
      </c>
      <c r="I456" s="207">
        <v>15</v>
      </c>
      <c r="J456" s="207">
        <v>22</v>
      </c>
      <c r="K456" s="53" t="s">
        <v>1591</v>
      </c>
      <c r="L456" s="53"/>
      <c r="M456" s="224" t="s">
        <v>1631</v>
      </c>
      <c r="N456" s="224">
        <v>17246</v>
      </c>
      <c r="O456" s="224" t="s">
        <v>2297</v>
      </c>
      <c r="P456" s="224" t="s">
        <v>403</v>
      </c>
      <c r="Q456" s="224" t="s">
        <v>485</v>
      </c>
      <c r="R456" s="224" t="s">
        <v>1300</v>
      </c>
      <c r="S456" s="205">
        <v>36731</v>
      </c>
      <c r="T456" t="s">
        <v>986</v>
      </c>
    </row>
    <row r="457" spans="1:20" ht="18" customHeight="1" x14ac:dyDescent="0.2">
      <c r="A457" s="179">
        <v>50081</v>
      </c>
      <c r="B457" s="110" t="s">
        <v>1741</v>
      </c>
      <c r="C457" s="111" t="s">
        <v>1742</v>
      </c>
      <c r="D457" s="112" t="s">
        <v>496</v>
      </c>
      <c r="E457" s="180">
        <v>23398</v>
      </c>
      <c r="F457" s="113" t="s">
        <v>2250</v>
      </c>
      <c r="G457" s="110" t="s">
        <v>905</v>
      </c>
      <c r="H457" s="110" t="s">
        <v>1700</v>
      </c>
      <c r="I457" s="207">
        <v>18</v>
      </c>
      <c r="J457" s="207">
        <v>22</v>
      </c>
      <c r="K457" s="53" t="s">
        <v>1591</v>
      </c>
      <c r="L457" s="53"/>
      <c r="M457" s="224"/>
      <c r="N457" s="224"/>
      <c r="O457" s="224"/>
      <c r="P457" s="224"/>
      <c r="Q457" s="224"/>
      <c r="R457" s="224"/>
      <c r="S457" s="205"/>
      <c r="T457"/>
    </row>
    <row r="458" spans="1:20" ht="18" customHeight="1" x14ac:dyDescent="0.2">
      <c r="A458" s="179">
        <v>50083</v>
      </c>
      <c r="B458" s="110" t="s">
        <v>1741</v>
      </c>
      <c r="C458" s="111" t="s">
        <v>2252</v>
      </c>
      <c r="D458" s="112" t="s">
        <v>1744</v>
      </c>
      <c r="E458" s="180">
        <v>26094</v>
      </c>
      <c r="F458" s="113" t="s">
        <v>2253</v>
      </c>
      <c r="G458" s="110" t="s">
        <v>905</v>
      </c>
      <c r="H458" s="110" t="s">
        <v>1700</v>
      </c>
      <c r="I458" s="207">
        <v>18</v>
      </c>
      <c r="J458" s="207">
        <v>22</v>
      </c>
      <c r="K458" s="53" t="s">
        <v>1591</v>
      </c>
      <c r="L458" s="53"/>
      <c r="M458" s="224"/>
      <c r="N458" s="224"/>
      <c r="O458" s="224"/>
      <c r="P458" s="224"/>
      <c r="Q458" s="224"/>
      <c r="R458" s="224"/>
      <c r="S458" s="205"/>
      <c r="T458"/>
    </row>
    <row r="459" spans="1:20" ht="18" customHeight="1" x14ac:dyDescent="0.2">
      <c r="A459" s="179">
        <v>50085</v>
      </c>
      <c r="B459" s="110" t="s">
        <v>1745</v>
      </c>
      <c r="C459" s="111" t="s">
        <v>541</v>
      </c>
      <c r="D459" s="112" t="s">
        <v>484</v>
      </c>
      <c r="E459" s="180">
        <v>29232</v>
      </c>
      <c r="F459" s="113" t="s">
        <v>2255</v>
      </c>
      <c r="G459" s="110" t="s">
        <v>905</v>
      </c>
      <c r="H459" s="110" t="s">
        <v>1796</v>
      </c>
      <c r="I459" s="207">
        <v>18</v>
      </c>
      <c r="J459" s="207">
        <v>22</v>
      </c>
      <c r="K459" s="53" t="s">
        <v>1591</v>
      </c>
      <c r="L459" s="53"/>
      <c r="M459" s="224"/>
      <c r="N459" s="224"/>
      <c r="O459" s="224"/>
      <c r="P459" s="224"/>
      <c r="Q459" s="224"/>
      <c r="R459" s="224"/>
      <c r="S459" s="205"/>
      <c r="T459"/>
    </row>
    <row r="460" spans="1:20" ht="18" customHeight="1" x14ac:dyDescent="0.2">
      <c r="A460" s="179">
        <v>50082</v>
      </c>
      <c r="B460" s="110" t="s">
        <v>488</v>
      </c>
      <c r="C460" s="111" t="s">
        <v>1743</v>
      </c>
      <c r="D460" s="112" t="s">
        <v>648</v>
      </c>
      <c r="E460" s="180">
        <v>26984</v>
      </c>
      <c r="F460" s="113" t="s">
        <v>2251</v>
      </c>
      <c r="G460" s="110" t="s">
        <v>905</v>
      </c>
      <c r="H460" s="110" t="s">
        <v>1700</v>
      </c>
      <c r="I460" s="207">
        <v>18</v>
      </c>
      <c r="J460" s="207">
        <v>22</v>
      </c>
      <c r="K460" s="53" t="s">
        <v>1591</v>
      </c>
      <c r="L460" s="53"/>
      <c r="M460" s="224"/>
      <c r="N460" s="224"/>
      <c r="O460" s="224"/>
      <c r="P460" s="224"/>
      <c r="Q460" s="224"/>
      <c r="R460" s="224"/>
      <c r="S460" s="205"/>
      <c r="T460"/>
    </row>
    <row r="461" spans="1:20" ht="18" customHeight="1" x14ac:dyDescent="0.2">
      <c r="A461" s="233">
        <v>16208</v>
      </c>
      <c r="B461" s="110" t="s">
        <v>488</v>
      </c>
      <c r="C461" s="110" t="s">
        <v>946</v>
      </c>
      <c r="D461" s="110" t="s">
        <v>648</v>
      </c>
      <c r="E461" s="181">
        <v>30028</v>
      </c>
      <c r="F461" s="179" t="s">
        <v>1325</v>
      </c>
      <c r="G461" s="110" t="s">
        <v>905</v>
      </c>
      <c r="H461" s="110" t="s">
        <v>1796</v>
      </c>
      <c r="I461" s="207">
        <v>18</v>
      </c>
      <c r="J461" s="207">
        <v>22</v>
      </c>
      <c r="K461" s="53" t="s">
        <v>1591</v>
      </c>
      <c r="L461" s="53"/>
      <c r="M461" s="224"/>
      <c r="N461" s="224"/>
      <c r="O461" s="224"/>
      <c r="P461" s="224"/>
      <c r="Q461" s="224"/>
      <c r="R461" s="224"/>
      <c r="S461" s="205"/>
      <c r="T461"/>
    </row>
    <row r="462" spans="1:20" ht="18" customHeight="1" x14ac:dyDescent="0.2">
      <c r="A462" s="179">
        <v>50084</v>
      </c>
      <c r="B462" s="110" t="s">
        <v>771</v>
      </c>
      <c r="C462" s="111" t="s">
        <v>553</v>
      </c>
      <c r="D462" s="112" t="s">
        <v>757</v>
      </c>
      <c r="E462" s="180">
        <v>25188</v>
      </c>
      <c r="F462" s="113" t="s">
        <v>2254</v>
      </c>
      <c r="G462" s="110" t="s">
        <v>905</v>
      </c>
      <c r="H462" s="110" t="s">
        <v>1700</v>
      </c>
      <c r="I462" s="207">
        <v>18</v>
      </c>
      <c r="J462" s="207">
        <v>22</v>
      </c>
      <c r="K462" s="53" t="s">
        <v>1591</v>
      </c>
      <c r="L462" s="53"/>
      <c r="M462" s="224"/>
      <c r="N462" s="224"/>
      <c r="O462" s="224"/>
      <c r="P462" s="224"/>
      <c r="Q462" s="224"/>
      <c r="R462" s="224"/>
      <c r="S462" s="205"/>
      <c r="T462"/>
    </row>
    <row r="463" spans="1:20" ht="18" customHeight="1" x14ac:dyDescent="0.2">
      <c r="A463" s="179">
        <v>50078</v>
      </c>
      <c r="B463" s="110" t="s">
        <v>43</v>
      </c>
      <c r="C463" s="111" t="s">
        <v>508</v>
      </c>
      <c r="D463" s="112" t="s">
        <v>1740</v>
      </c>
      <c r="E463" s="180">
        <v>21881</v>
      </c>
      <c r="F463" s="113" t="s">
        <v>2249</v>
      </c>
      <c r="G463" s="110" t="s">
        <v>905</v>
      </c>
      <c r="H463" s="110" t="s">
        <v>1700</v>
      </c>
      <c r="I463" s="207">
        <v>18</v>
      </c>
      <c r="J463" s="207">
        <v>22</v>
      </c>
      <c r="K463" s="53" t="s">
        <v>1591</v>
      </c>
      <c r="L463" s="53"/>
      <c r="M463" s="224"/>
      <c r="N463" s="224"/>
      <c r="O463" s="224"/>
      <c r="P463" s="224"/>
      <c r="Q463" s="224"/>
      <c r="R463" s="224"/>
      <c r="S463" s="205"/>
      <c r="T463"/>
    </row>
    <row r="464" spans="1:20" ht="18" customHeight="1" x14ac:dyDescent="0.2">
      <c r="A464" s="221">
        <v>18438</v>
      </c>
      <c r="B464" s="222" t="s">
        <v>737</v>
      </c>
      <c r="C464" s="222" t="s">
        <v>817</v>
      </c>
      <c r="D464" s="222" t="s">
        <v>866</v>
      </c>
      <c r="E464" s="223">
        <v>37322</v>
      </c>
      <c r="F464" s="221" t="s">
        <v>1016</v>
      </c>
      <c r="G464" s="110" t="s">
        <v>1632</v>
      </c>
      <c r="H464" s="110" t="s">
        <v>1708</v>
      </c>
      <c r="I464" s="207">
        <v>12</v>
      </c>
      <c r="J464" s="207">
        <v>22</v>
      </c>
      <c r="K464" s="53" t="s">
        <v>1591</v>
      </c>
      <c r="L464" s="53"/>
      <c r="M464" s="224" t="s">
        <v>1632</v>
      </c>
      <c r="N464" s="224">
        <v>18438</v>
      </c>
      <c r="O464" s="224" t="s">
        <v>2299</v>
      </c>
      <c r="P464" s="224" t="s">
        <v>737</v>
      </c>
      <c r="Q464" s="224" t="s">
        <v>817</v>
      </c>
      <c r="R464" s="224" t="s">
        <v>866</v>
      </c>
      <c r="S464" s="205">
        <v>37322</v>
      </c>
      <c r="T464" t="s">
        <v>1016</v>
      </c>
    </row>
    <row r="465" spans="1:20" ht="18" customHeight="1" x14ac:dyDescent="0.2">
      <c r="A465" s="221">
        <v>19595</v>
      </c>
      <c r="B465" s="222" t="s">
        <v>60</v>
      </c>
      <c r="C465" s="222" t="s">
        <v>470</v>
      </c>
      <c r="D465" s="222" t="s">
        <v>651</v>
      </c>
      <c r="E465" s="223">
        <v>38650</v>
      </c>
      <c r="F465" s="221" t="s">
        <v>2162</v>
      </c>
      <c r="G465" s="110" t="s">
        <v>1632</v>
      </c>
      <c r="H465" s="110" t="s">
        <v>1707</v>
      </c>
      <c r="I465" s="207">
        <v>12</v>
      </c>
      <c r="J465" s="207">
        <v>22</v>
      </c>
      <c r="K465" s="53" t="s">
        <v>1591</v>
      </c>
      <c r="L465" s="53"/>
      <c r="M465" s="224" t="s">
        <v>1632</v>
      </c>
      <c r="N465" s="224">
        <v>19595</v>
      </c>
      <c r="O465" s="224" t="s">
        <v>2299</v>
      </c>
      <c r="P465" s="224" t="s">
        <v>60</v>
      </c>
      <c r="Q465" s="224" t="s">
        <v>470</v>
      </c>
      <c r="R465" s="224" t="s">
        <v>651</v>
      </c>
      <c r="S465" s="205">
        <v>38650</v>
      </c>
      <c r="T465" t="s">
        <v>2162</v>
      </c>
    </row>
    <row r="466" spans="1:20" ht="18" customHeight="1" x14ac:dyDescent="0.2">
      <c r="A466" s="221">
        <v>15914</v>
      </c>
      <c r="B466" s="222" t="s">
        <v>1488</v>
      </c>
      <c r="C466" s="222" t="s">
        <v>450</v>
      </c>
      <c r="D466" s="222" t="s">
        <v>758</v>
      </c>
      <c r="E466" s="223">
        <v>35811</v>
      </c>
      <c r="F466" s="221" t="s">
        <v>1032</v>
      </c>
      <c r="G466" s="110" t="s">
        <v>1632</v>
      </c>
      <c r="H466" s="110" t="s">
        <v>1710</v>
      </c>
      <c r="I466" s="207">
        <v>15</v>
      </c>
      <c r="J466" s="207">
        <v>22</v>
      </c>
      <c r="K466" s="53" t="s">
        <v>1591</v>
      </c>
      <c r="L466" s="53"/>
      <c r="M466" s="224" t="s">
        <v>1632</v>
      </c>
      <c r="N466" s="224">
        <v>15914</v>
      </c>
      <c r="O466" s="224" t="s">
        <v>2294</v>
      </c>
      <c r="P466" s="224" t="s">
        <v>1488</v>
      </c>
      <c r="Q466" s="224" t="s">
        <v>450</v>
      </c>
      <c r="R466" s="224" t="s">
        <v>758</v>
      </c>
      <c r="S466" s="205">
        <v>35811</v>
      </c>
      <c r="T466" t="s">
        <v>1032</v>
      </c>
    </row>
    <row r="467" spans="1:20" ht="18" customHeight="1" x14ac:dyDescent="0.2">
      <c r="A467" s="221">
        <v>4404</v>
      </c>
      <c r="B467" s="222" t="s">
        <v>617</v>
      </c>
      <c r="C467" s="222" t="s">
        <v>506</v>
      </c>
      <c r="D467" s="222" t="s">
        <v>620</v>
      </c>
      <c r="E467" s="223">
        <v>31826</v>
      </c>
      <c r="F467" s="221" t="s">
        <v>1049</v>
      </c>
      <c r="G467" s="110" t="s">
        <v>1632</v>
      </c>
      <c r="H467" s="110" t="s">
        <v>1796</v>
      </c>
      <c r="I467" s="207">
        <v>18</v>
      </c>
      <c r="J467" s="207">
        <v>22</v>
      </c>
      <c r="K467" s="53" t="s">
        <v>1591</v>
      </c>
      <c r="L467" s="53"/>
      <c r="M467" s="224" t="s">
        <v>1632</v>
      </c>
      <c r="N467" s="224">
        <v>4404</v>
      </c>
      <c r="O467" s="224" t="s">
        <v>2300</v>
      </c>
      <c r="P467" s="224" t="s">
        <v>617</v>
      </c>
      <c r="Q467" s="224" t="s">
        <v>506</v>
      </c>
      <c r="R467" s="224" t="s">
        <v>620</v>
      </c>
      <c r="S467" s="205">
        <v>31826</v>
      </c>
      <c r="T467" t="s">
        <v>1049</v>
      </c>
    </row>
    <row r="468" spans="1:20" ht="18" customHeight="1" x14ac:dyDescent="0.2">
      <c r="A468" s="221">
        <v>428</v>
      </c>
      <c r="B468" s="222" t="s">
        <v>531</v>
      </c>
      <c r="C468" s="222" t="s">
        <v>629</v>
      </c>
      <c r="D468" s="222" t="s">
        <v>495</v>
      </c>
      <c r="E468" s="223">
        <v>20565</v>
      </c>
      <c r="F468" s="221" t="s">
        <v>1063</v>
      </c>
      <c r="G468" s="110" t="s">
        <v>1632</v>
      </c>
      <c r="H468" s="110" t="s">
        <v>1700</v>
      </c>
      <c r="I468" s="207">
        <v>18</v>
      </c>
      <c r="J468" s="207">
        <v>22</v>
      </c>
      <c r="K468" s="53">
        <v>22</v>
      </c>
      <c r="L468" s="53">
        <v>26</v>
      </c>
      <c r="M468" s="224" t="s">
        <v>1632</v>
      </c>
      <c r="N468" s="224">
        <v>428</v>
      </c>
      <c r="O468" s="224" t="s">
        <v>2294</v>
      </c>
      <c r="P468" s="224" t="s">
        <v>531</v>
      </c>
      <c r="Q468" s="224" t="s">
        <v>629</v>
      </c>
      <c r="R468" s="224" t="s">
        <v>495</v>
      </c>
      <c r="S468" s="205">
        <v>20565</v>
      </c>
      <c r="T468" t="s">
        <v>1063</v>
      </c>
    </row>
    <row r="469" spans="1:20" ht="18" customHeight="1" x14ac:dyDescent="0.2">
      <c r="A469" s="221">
        <v>867</v>
      </c>
      <c r="B469" s="222" t="s">
        <v>2163</v>
      </c>
      <c r="C469" s="222" t="s">
        <v>2164</v>
      </c>
      <c r="D469" s="222" t="s">
        <v>2165</v>
      </c>
      <c r="E469" s="223">
        <v>23275</v>
      </c>
      <c r="F469" s="221" t="s">
        <v>2166</v>
      </c>
      <c r="G469" s="110" t="s">
        <v>1632</v>
      </c>
      <c r="H469" s="110" t="s">
        <v>1700</v>
      </c>
      <c r="I469" s="207">
        <v>18</v>
      </c>
      <c r="J469" s="207">
        <v>22</v>
      </c>
      <c r="K469" s="53" t="s">
        <v>1591</v>
      </c>
      <c r="L469" s="53"/>
      <c r="M469" s="224" t="s">
        <v>1632</v>
      </c>
      <c r="N469" s="224">
        <v>867</v>
      </c>
      <c r="O469" s="224" t="s">
        <v>2294</v>
      </c>
      <c r="P469" s="224" t="s">
        <v>2163</v>
      </c>
      <c r="Q469" s="224" t="s">
        <v>2164</v>
      </c>
      <c r="R469" s="224" t="s">
        <v>2165</v>
      </c>
      <c r="S469" s="205">
        <v>23275</v>
      </c>
      <c r="T469" t="s">
        <v>2166</v>
      </c>
    </row>
    <row r="470" spans="1:20" ht="18" customHeight="1" x14ac:dyDescent="0.2">
      <c r="A470" s="221">
        <v>6664</v>
      </c>
      <c r="B470" s="110" t="s">
        <v>618</v>
      </c>
      <c r="C470" s="222" t="s">
        <v>943</v>
      </c>
      <c r="D470" s="222" t="s">
        <v>926</v>
      </c>
      <c r="E470" s="223">
        <v>34924</v>
      </c>
      <c r="F470" s="221" t="s">
        <v>1126</v>
      </c>
      <c r="G470" s="110" t="s">
        <v>1632</v>
      </c>
      <c r="H470" s="110" t="s">
        <v>1706</v>
      </c>
      <c r="I470" s="207">
        <v>18</v>
      </c>
      <c r="J470" s="207">
        <v>22</v>
      </c>
      <c r="K470" s="53" t="s">
        <v>1591</v>
      </c>
      <c r="L470" s="53"/>
      <c r="M470" s="224" t="s">
        <v>1632</v>
      </c>
      <c r="N470" s="224">
        <v>6664</v>
      </c>
      <c r="O470" s="224" t="s">
        <v>2300</v>
      </c>
      <c r="P470" s="224" t="s">
        <v>478</v>
      </c>
      <c r="Q470" s="224" t="s">
        <v>943</v>
      </c>
      <c r="R470" s="224" t="s">
        <v>926</v>
      </c>
      <c r="S470" s="205">
        <v>34924</v>
      </c>
      <c r="T470" t="s">
        <v>1126</v>
      </c>
    </row>
    <row r="471" spans="1:20" ht="18" customHeight="1" x14ac:dyDescent="0.2">
      <c r="A471" s="221">
        <v>7474</v>
      </c>
      <c r="B471" s="110" t="s">
        <v>618</v>
      </c>
      <c r="C471" s="222" t="s">
        <v>541</v>
      </c>
      <c r="D471" s="222" t="s">
        <v>490</v>
      </c>
      <c r="E471" s="223">
        <v>23792</v>
      </c>
      <c r="F471" s="221" t="s">
        <v>1131</v>
      </c>
      <c r="G471" s="110" t="s">
        <v>1632</v>
      </c>
      <c r="H471" s="110" t="s">
        <v>1700</v>
      </c>
      <c r="I471" s="207">
        <v>18</v>
      </c>
      <c r="J471" s="207">
        <v>22</v>
      </c>
      <c r="K471" s="53" t="s">
        <v>1591</v>
      </c>
      <c r="L471" s="53"/>
      <c r="M471" s="224" t="s">
        <v>1632</v>
      </c>
      <c r="N471" s="224">
        <v>7474</v>
      </c>
      <c r="O471" s="224" t="s">
        <v>2297</v>
      </c>
      <c r="P471" s="224" t="s">
        <v>478</v>
      </c>
      <c r="Q471" s="224" t="s">
        <v>541</v>
      </c>
      <c r="R471" s="224" t="s">
        <v>490</v>
      </c>
      <c r="S471" s="205">
        <v>23792</v>
      </c>
      <c r="T471" t="s">
        <v>1131</v>
      </c>
    </row>
    <row r="472" spans="1:20" ht="18" customHeight="1" x14ac:dyDescent="0.2">
      <c r="A472" s="221">
        <v>1108</v>
      </c>
      <c r="B472" s="110" t="s">
        <v>618</v>
      </c>
      <c r="C472" s="222" t="s">
        <v>12</v>
      </c>
      <c r="D472" s="222" t="s">
        <v>924</v>
      </c>
      <c r="E472" s="223">
        <v>24811</v>
      </c>
      <c r="F472" s="221" t="s">
        <v>1130</v>
      </c>
      <c r="G472" s="110" t="s">
        <v>1632</v>
      </c>
      <c r="H472" s="110" t="s">
        <v>1700</v>
      </c>
      <c r="I472" s="207">
        <v>18</v>
      </c>
      <c r="J472" s="207">
        <v>22</v>
      </c>
      <c r="K472" s="53" t="s">
        <v>1591</v>
      </c>
      <c r="L472" s="53"/>
      <c r="M472" s="224" t="s">
        <v>1632</v>
      </c>
      <c r="N472" s="224">
        <v>1108</v>
      </c>
      <c r="O472" s="224" t="s">
        <v>2294</v>
      </c>
      <c r="P472" s="224" t="s">
        <v>478</v>
      </c>
      <c r="Q472" s="224" t="s">
        <v>12</v>
      </c>
      <c r="R472" s="224" t="s">
        <v>1010</v>
      </c>
      <c r="S472" s="205">
        <v>24811</v>
      </c>
      <c r="T472" t="s">
        <v>1130</v>
      </c>
    </row>
    <row r="473" spans="1:20" ht="18" customHeight="1" x14ac:dyDescent="0.2">
      <c r="A473" s="221">
        <v>2747</v>
      </c>
      <c r="B473" s="110" t="s">
        <v>618</v>
      </c>
      <c r="C473" s="222" t="s">
        <v>471</v>
      </c>
      <c r="D473" s="222" t="s">
        <v>17</v>
      </c>
      <c r="E473" s="223">
        <v>31448</v>
      </c>
      <c r="F473" s="221" t="s">
        <v>1135</v>
      </c>
      <c r="G473" s="110" t="s">
        <v>1632</v>
      </c>
      <c r="H473" s="110" t="s">
        <v>1796</v>
      </c>
      <c r="I473" s="207">
        <v>18</v>
      </c>
      <c r="J473" s="207">
        <v>22</v>
      </c>
      <c r="K473" s="53" t="s">
        <v>1591</v>
      </c>
      <c r="L473" s="53"/>
      <c r="M473" s="224" t="s">
        <v>1632</v>
      </c>
      <c r="N473" s="224">
        <v>2747</v>
      </c>
      <c r="O473" s="224" t="s">
        <v>2294</v>
      </c>
      <c r="P473" s="224" t="s">
        <v>478</v>
      </c>
      <c r="Q473" s="224" t="s">
        <v>471</v>
      </c>
      <c r="R473" s="224" t="s">
        <v>17</v>
      </c>
      <c r="S473" s="205">
        <v>31448</v>
      </c>
      <c r="T473" t="s">
        <v>1135</v>
      </c>
    </row>
    <row r="474" spans="1:20" ht="18" customHeight="1" x14ac:dyDescent="0.2">
      <c r="A474" s="221">
        <v>19594</v>
      </c>
      <c r="B474" s="222" t="s">
        <v>681</v>
      </c>
      <c r="C474" s="222" t="s">
        <v>2167</v>
      </c>
      <c r="D474" s="222" t="s">
        <v>33</v>
      </c>
      <c r="E474" s="223">
        <v>38523</v>
      </c>
      <c r="F474" s="221" t="s">
        <v>2168</v>
      </c>
      <c r="G474" s="110" t="s">
        <v>1632</v>
      </c>
      <c r="H474" s="110" t="s">
        <v>1707</v>
      </c>
      <c r="I474" s="207">
        <v>12</v>
      </c>
      <c r="J474" s="207">
        <v>22</v>
      </c>
      <c r="K474" s="53" t="s">
        <v>1591</v>
      </c>
      <c r="L474" s="53"/>
      <c r="M474" s="224" t="s">
        <v>1632</v>
      </c>
      <c r="N474" s="224">
        <v>19594</v>
      </c>
      <c r="O474" s="224" t="s">
        <v>2299</v>
      </c>
      <c r="P474" s="224" t="s">
        <v>681</v>
      </c>
      <c r="Q474" s="224" t="s">
        <v>2167</v>
      </c>
      <c r="R474" s="224" t="s">
        <v>33</v>
      </c>
      <c r="S474" s="205">
        <v>38523</v>
      </c>
      <c r="T474" t="s">
        <v>2168</v>
      </c>
    </row>
    <row r="475" spans="1:20" ht="18" customHeight="1" x14ac:dyDescent="0.2">
      <c r="A475" s="221">
        <v>6467</v>
      </c>
      <c r="B475" s="222" t="s">
        <v>661</v>
      </c>
      <c r="C475" s="222" t="s">
        <v>478</v>
      </c>
      <c r="D475" s="222" t="s">
        <v>236</v>
      </c>
      <c r="E475" s="223">
        <v>22234</v>
      </c>
      <c r="F475" s="221" t="s">
        <v>1165</v>
      </c>
      <c r="G475" s="110" t="s">
        <v>1632</v>
      </c>
      <c r="H475" s="110" t="s">
        <v>1700</v>
      </c>
      <c r="I475" s="207">
        <v>18</v>
      </c>
      <c r="J475" s="207">
        <v>22</v>
      </c>
      <c r="K475" s="53" t="s">
        <v>1591</v>
      </c>
      <c r="L475" s="53"/>
      <c r="M475" s="224" t="s">
        <v>1632</v>
      </c>
      <c r="N475" s="224">
        <v>6467</v>
      </c>
      <c r="O475" s="224" t="s">
        <v>2294</v>
      </c>
      <c r="P475" s="224" t="s">
        <v>485</v>
      </c>
      <c r="Q475" s="224" t="s">
        <v>478</v>
      </c>
      <c r="R475" s="224" t="s">
        <v>236</v>
      </c>
      <c r="S475" s="205">
        <v>22234</v>
      </c>
      <c r="T475" t="s">
        <v>1165</v>
      </c>
    </row>
    <row r="476" spans="1:20" ht="18" customHeight="1" x14ac:dyDescent="0.2">
      <c r="A476" s="221">
        <v>8287</v>
      </c>
      <c r="B476" s="222" t="s">
        <v>661</v>
      </c>
      <c r="C476" s="222" t="s">
        <v>506</v>
      </c>
      <c r="D476" s="222" t="s">
        <v>664</v>
      </c>
      <c r="E476" s="223">
        <v>35202</v>
      </c>
      <c r="F476" s="221" t="s">
        <v>1159</v>
      </c>
      <c r="G476" s="110" t="s">
        <v>1632</v>
      </c>
      <c r="H476" s="110" t="s">
        <v>1706</v>
      </c>
      <c r="I476" s="207">
        <v>18</v>
      </c>
      <c r="J476" s="207">
        <v>22</v>
      </c>
      <c r="K476" s="53" t="s">
        <v>1591</v>
      </c>
      <c r="L476" s="53"/>
      <c r="M476" s="224" t="s">
        <v>1632</v>
      </c>
      <c r="N476" s="224">
        <v>8287</v>
      </c>
      <c r="O476" s="224" t="s">
        <v>2294</v>
      </c>
      <c r="P476" s="224" t="s">
        <v>485</v>
      </c>
      <c r="Q476" s="224" t="s">
        <v>506</v>
      </c>
      <c r="R476" s="224" t="s">
        <v>664</v>
      </c>
      <c r="S476" s="205">
        <v>35202</v>
      </c>
      <c r="T476" t="s">
        <v>1159</v>
      </c>
    </row>
    <row r="477" spans="1:20" ht="18" customHeight="1" x14ac:dyDescent="0.2">
      <c r="A477" s="221">
        <v>20837</v>
      </c>
      <c r="B477" s="222" t="s">
        <v>2169</v>
      </c>
      <c r="C477" s="225" t="s">
        <v>2170</v>
      </c>
      <c r="D477" s="226" t="s">
        <v>76</v>
      </c>
      <c r="E477" s="227">
        <v>38757</v>
      </c>
      <c r="F477" s="228" t="s">
        <v>2171</v>
      </c>
      <c r="G477" s="110" t="s">
        <v>1632</v>
      </c>
      <c r="H477" s="110" t="s">
        <v>1707</v>
      </c>
      <c r="I477" s="207">
        <v>12</v>
      </c>
      <c r="J477" s="207">
        <v>22</v>
      </c>
      <c r="K477" s="53" t="s">
        <v>1591</v>
      </c>
      <c r="L477" s="53"/>
      <c r="M477" s="224" t="s">
        <v>1632</v>
      </c>
      <c r="N477" s="224">
        <v>20837</v>
      </c>
      <c r="O477" s="224" t="s">
        <v>2301</v>
      </c>
      <c r="P477" s="224" t="s">
        <v>2169</v>
      </c>
      <c r="Q477" s="224" t="s">
        <v>2170</v>
      </c>
      <c r="R477" s="224" t="s">
        <v>76</v>
      </c>
      <c r="S477" s="205">
        <v>38757</v>
      </c>
      <c r="T477" t="s">
        <v>2171</v>
      </c>
    </row>
    <row r="478" spans="1:20" ht="18" customHeight="1" x14ac:dyDescent="0.2">
      <c r="A478" s="221">
        <v>18450</v>
      </c>
      <c r="B478" s="222" t="s">
        <v>869</v>
      </c>
      <c r="C478" s="222" t="s">
        <v>19</v>
      </c>
      <c r="D478" s="222" t="s">
        <v>49</v>
      </c>
      <c r="E478" s="223">
        <v>26391</v>
      </c>
      <c r="F478" s="221" t="s">
        <v>1216</v>
      </c>
      <c r="G478" s="110" t="s">
        <v>1632</v>
      </c>
      <c r="H478" s="110" t="s">
        <v>1700</v>
      </c>
      <c r="I478" s="207">
        <v>18</v>
      </c>
      <c r="J478" s="207">
        <v>22</v>
      </c>
      <c r="K478" s="53" t="s">
        <v>1591</v>
      </c>
      <c r="L478" s="53"/>
      <c r="M478" s="224" t="s">
        <v>1632</v>
      </c>
      <c r="N478" s="224">
        <v>18450</v>
      </c>
      <c r="O478" s="224" t="s">
        <v>2297</v>
      </c>
      <c r="P478" s="224" t="s">
        <v>869</v>
      </c>
      <c r="Q478" s="224" t="s">
        <v>19</v>
      </c>
      <c r="R478" s="224" t="s">
        <v>49</v>
      </c>
      <c r="S478" s="205">
        <v>26391</v>
      </c>
      <c r="T478" t="s">
        <v>1216</v>
      </c>
    </row>
    <row r="479" spans="1:20" ht="18" customHeight="1" x14ac:dyDescent="0.2">
      <c r="A479" s="221">
        <v>20997</v>
      </c>
      <c r="B479" s="222" t="s">
        <v>2172</v>
      </c>
      <c r="C479" s="222" t="s">
        <v>2173</v>
      </c>
      <c r="D479" s="222" t="s">
        <v>2174</v>
      </c>
      <c r="E479" s="223">
        <v>27792</v>
      </c>
      <c r="F479" s="221"/>
      <c r="G479" s="110" t="s">
        <v>1632</v>
      </c>
      <c r="H479" s="110" t="s">
        <v>1796</v>
      </c>
      <c r="I479" s="207">
        <v>18</v>
      </c>
      <c r="J479" s="207">
        <v>22</v>
      </c>
      <c r="K479" s="53" t="s">
        <v>1591</v>
      </c>
      <c r="L479" s="53"/>
      <c r="M479" s="224" t="s">
        <v>1632</v>
      </c>
      <c r="N479" s="224">
        <v>20997</v>
      </c>
      <c r="O479" s="224" t="s">
        <v>2294</v>
      </c>
      <c r="P479" s="224" t="s">
        <v>2172</v>
      </c>
      <c r="Q479" s="224" t="s">
        <v>2173</v>
      </c>
      <c r="R479" s="224" t="s">
        <v>2174</v>
      </c>
      <c r="S479" s="205">
        <v>27792</v>
      </c>
      <c r="T479"/>
    </row>
    <row r="480" spans="1:20" ht="18" customHeight="1" x14ac:dyDescent="0.2">
      <c r="A480" s="221">
        <v>19634</v>
      </c>
      <c r="B480" s="222" t="s">
        <v>533</v>
      </c>
      <c r="C480" s="222" t="s">
        <v>637</v>
      </c>
      <c r="D480" s="222" t="s">
        <v>607</v>
      </c>
      <c r="E480" s="223">
        <v>37278</v>
      </c>
      <c r="F480" s="221" t="s">
        <v>1235</v>
      </c>
      <c r="G480" s="110" t="s">
        <v>1632</v>
      </c>
      <c r="H480" s="110" t="s">
        <v>1709</v>
      </c>
      <c r="I480" s="207">
        <v>15</v>
      </c>
      <c r="J480" s="207">
        <v>22</v>
      </c>
      <c r="K480" s="53" t="s">
        <v>1591</v>
      </c>
      <c r="L480" s="53"/>
      <c r="M480" s="224" t="s">
        <v>1632</v>
      </c>
      <c r="N480" s="224">
        <v>19634</v>
      </c>
      <c r="O480" s="224" t="s">
        <v>2299</v>
      </c>
      <c r="P480" s="224" t="s">
        <v>470</v>
      </c>
      <c r="Q480" s="224" t="s">
        <v>637</v>
      </c>
      <c r="R480" s="224" t="s">
        <v>607</v>
      </c>
      <c r="S480" s="205">
        <v>37278</v>
      </c>
      <c r="T480" t="s">
        <v>1235</v>
      </c>
    </row>
    <row r="481" spans="1:20" ht="18" customHeight="1" x14ac:dyDescent="0.2">
      <c r="A481" s="221">
        <v>6468</v>
      </c>
      <c r="B481" s="110" t="s">
        <v>463</v>
      </c>
      <c r="C481" s="222" t="s">
        <v>65</v>
      </c>
      <c r="D481" s="222" t="s">
        <v>246</v>
      </c>
      <c r="E481" s="223">
        <v>24359</v>
      </c>
      <c r="F481" s="221" t="s">
        <v>1246</v>
      </c>
      <c r="G481" s="110" t="s">
        <v>1632</v>
      </c>
      <c r="H481" s="110" t="s">
        <v>1710</v>
      </c>
      <c r="I481" s="207">
        <v>15</v>
      </c>
      <c r="J481" s="207">
        <v>22</v>
      </c>
      <c r="K481" s="53" t="s">
        <v>1591</v>
      </c>
      <c r="L481" s="53"/>
      <c r="M481" s="224" t="s">
        <v>1632</v>
      </c>
      <c r="N481" s="224">
        <v>6468</v>
      </c>
      <c r="O481" s="224" t="s">
        <v>2294</v>
      </c>
      <c r="P481" s="224" t="s">
        <v>468</v>
      </c>
      <c r="Q481" s="224" t="s">
        <v>65</v>
      </c>
      <c r="R481" s="224" t="s">
        <v>246</v>
      </c>
      <c r="S481" s="205">
        <v>24359</v>
      </c>
      <c r="T481" t="s">
        <v>1246</v>
      </c>
    </row>
    <row r="482" spans="1:20" ht="18" customHeight="1" x14ac:dyDescent="0.2">
      <c r="A482" s="221">
        <v>2971</v>
      </c>
      <c r="B482" s="222" t="s">
        <v>818</v>
      </c>
      <c r="C482" s="222" t="s">
        <v>610</v>
      </c>
      <c r="D482" s="222" t="s">
        <v>705</v>
      </c>
      <c r="E482" s="223">
        <v>31957</v>
      </c>
      <c r="F482" s="221" t="s">
        <v>1256</v>
      </c>
      <c r="G482" s="110" t="s">
        <v>1632</v>
      </c>
      <c r="H482" s="110" t="s">
        <v>1796</v>
      </c>
      <c r="I482" s="207">
        <v>18</v>
      </c>
      <c r="J482" s="207">
        <v>22</v>
      </c>
      <c r="K482" s="53" t="s">
        <v>1591</v>
      </c>
      <c r="L482" s="53"/>
      <c r="M482" s="224" t="s">
        <v>1632</v>
      </c>
      <c r="N482" s="224">
        <v>2971</v>
      </c>
      <c r="O482" s="224" t="s">
        <v>2297</v>
      </c>
      <c r="P482" s="224" t="s">
        <v>818</v>
      </c>
      <c r="Q482" s="224" t="s">
        <v>610</v>
      </c>
      <c r="R482" s="224" t="s">
        <v>705</v>
      </c>
      <c r="S482" s="205">
        <v>31957</v>
      </c>
      <c r="T482" t="s">
        <v>1256</v>
      </c>
    </row>
    <row r="483" spans="1:20" ht="18" customHeight="1" x14ac:dyDescent="0.2">
      <c r="A483" s="221">
        <v>8280</v>
      </c>
      <c r="B483" s="222" t="s">
        <v>972</v>
      </c>
      <c r="C483" s="222" t="s">
        <v>2176</v>
      </c>
      <c r="D483" s="222" t="s">
        <v>2177</v>
      </c>
      <c r="E483" s="223">
        <v>36206</v>
      </c>
      <c r="F483" s="221" t="s">
        <v>2178</v>
      </c>
      <c r="G483" s="110" t="s">
        <v>1632</v>
      </c>
      <c r="H483" s="110" t="s">
        <v>1710</v>
      </c>
      <c r="I483" s="207">
        <v>15</v>
      </c>
      <c r="J483" s="207">
        <v>22</v>
      </c>
      <c r="K483" s="53" t="s">
        <v>1591</v>
      </c>
      <c r="L483" s="53"/>
      <c r="M483" s="224" t="s">
        <v>1632</v>
      </c>
      <c r="N483" s="224">
        <v>8280</v>
      </c>
      <c r="O483" s="224" t="s">
        <v>2300</v>
      </c>
      <c r="P483" s="224" t="s">
        <v>972</v>
      </c>
      <c r="Q483" s="224" t="s">
        <v>2176</v>
      </c>
      <c r="R483" s="224" t="s">
        <v>2177</v>
      </c>
      <c r="S483" s="205">
        <v>36206</v>
      </c>
      <c r="T483" t="s">
        <v>2178</v>
      </c>
    </row>
    <row r="484" spans="1:20" ht="18" customHeight="1" x14ac:dyDescent="0.2">
      <c r="A484" s="221">
        <v>18451</v>
      </c>
      <c r="B484" s="222" t="s">
        <v>604</v>
      </c>
      <c r="C484" s="222" t="s">
        <v>521</v>
      </c>
      <c r="D484" s="222" t="s">
        <v>492</v>
      </c>
      <c r="E484" s="223">
        <v>25426</v>
      </c>
      <c r="F484" s="221" t="s">
        <v>1284</v>
      </c>
      <c r="G484" s="110" t="s">
        <v>1632</v>
      </c>
      <c r="H484" s="110" t="s">
        <v>1708</v>
      </c>
      <c r="I484" s="207">
        <v>12</v>
      </c>
      <c r="J484" s="207">
        <v>22</v>
      </c>
      <c r="K484" s="53" t="s">
        <v>1591</v>
      </c>
      <c r="L484" s="53"/>
      <c r="M484" s="224" t="s">
        <v>1632</v>
      </c>
      <c r="N484" s="224">
        <v>18451</v>
      </c>
      <c r="O484" s="224" t="s">
        <v>2297</v>
      </c>
      <c r="P484" s="224" t="s">
        <v>604</v>
      </c>
      <c r="Q484" s="224" t="s">
        <v>521</v>
      </c>
      <c r="R484" s="224" t="s">
        <v>492</v>
      </c>
      <c r="S484" s="205">
        <v>25426</v>
      </c>
      <c r="T484" t="s">
        <v>1284</v>
      </c>
    </row>
    <row r="485" spans="1:20" ht="18" customHeight="1" x14ac:dyDescent="0.2">
      <c r="A485" s="221">
        <v>20059</v>
      </c>
      <c r="B485" s="222" t="s">
        <v>339</v>
      </c>
      <c r="C485" s="222" t="s">
        <v>536</v>
      </c>
      <c r="D485" s="222" t="s">
        <v>552</v>
      </c>
      <c r="E485" s="223">
        <v>36782</v>
      </c>
      <c r="F485" s="221" t="s">
        <v>340</v>
      </c>
      <c r="G485" s="110" t="s">
        <v>1632</v>
      </c>
      <c r="H485" s="110" t="s">
        <v>1709</v>
      </c>
      <c r="I485" s="207">
        <v>15</v>
      </c>
      <c r="J485" s="207">
        <v>22</v>
      </c>
      <c r="K485" s="53" t="s">
        <v>1591</v>
      </c>
      <c r="L485" s="53"/>
      <c r="M485" s="224" t="s">
        <v>1632</v>
      </c>
      <c r="N485" s="224">
        <v>20059</v>
      </c>
      <c r="O485" s="224" t="s">
        <v>2297</v>
      </c>
      <c r="P485" s="224" t="s">
        <v>339</v>
      </c>
      <c r="Q485" s="224" t="s">
        <v>536</v>
      </c>
      <c r="R485" s="224" t="s">
        <v>552</v>
      </c>
      <c r="S485" s="205">
        <v>36782</v>
      </c>
      <c r="T485" t="s">
        <v>340</v>
      </c>
    </row>
    <row r="486" spans="1:20" ht="18" customHeight="1" x14ac:dyDescent="0.2">
      <c r="A486" s="221">
        <v>8816</v>
      </c>
      <c r="B486" s="222" t="s">
        <v>632</v>
      </c>
      <c r="C486" s="222" t="s">
        <v>478</v>
      </c>
      <c r="D486" s="222" t="s">
        <v>71</v>
      </c>
      <c r="E486" s="223">
        <v>36293</v>
      </c>
      <c r="F486" s="221" t="s">
        <v>1301</v>
      </c>
      <c r="G486" s="110" t="s">
        <v>1632</v>
      </c>
      <c r="H486" s="110" t="s">
        <v>1700</v>
      </c>
      <c r="I486" s="207">
        <v>18</v>
      </c>
      <c r="J486" s="207">
        <v>22</v>
      </c>
      <c r="K486" s="53">
        <v>24</v>
      </c>
      <c r="L486" s="53"/>
      <c r="M486" s="224" t="s">
        <v>1632</v>
      </c>
      <c r="N486" s="224">
        <v>8816</v>
      </c>
      <c r="O486" s="224" t="s">
        <v>2300</v>
      </c>
      <c r="P486" s="224" t="s">
        <v>632</v>
      </c>
      <c r="Q486" s="224" t="s">
        <v>478</v>
      </c>
      <c r="R486" s="224" t="s">
        <v>71</v>
      </c>
      <c r="S486" s="205">
        <v>36293</v>
      </c>
      <c r="T486" t="s">
        <v>1301</v>
      </c>
    </row>
    <row r="487" spans="1:20" ht="18" customHeight="1" x14ac:dyDescent="0.2">
      <c r="A487" s="221">
        <v>9313</v>
      </c>
      <c r="B487" s="222" t="s">
        <v>50</v>
      </c>
      <c r="C487" s="222" t="s">
        <v>537</v>
      </c>
      <c r="D487" s="222" t="s">
        <v>568</v>
      </c>
      <c r="E487" s="223">
        <v>35603</v>
      </c>
      <c r="F487" s="221" t="s">
        <v>1302</v>
      </c>
      <c r="G487" s="110" t="s">
        <v>1632</v>
      </c>
      <c r="H487" s="110" t="s">
        <v>1700</v>
      </c>
      <c r="I487" s="207">
        <v>18</v>
      </c>
      <c r="J487" s="207">
        <v>22</v>
      </c>
      <c r="K487" s="53" t="s">
        <v>1591</v>
      </c>
      <c r="L487" s="53"/>
      <c r="M487" s="224" t="s">
        <v>1632</v>
      </c>
      <c r="N487" s="224">
        <v>9313</v>
      </c>
      <c r="O487" s="224" t="s">
        <v>2294</v>
      </c>
      <c r="P487" s="224" t="s">
        <v>50</v>
      </c>
      <c r="Q487" s="224" t="s">
        <v>537</v>
      </c>
      <c r="R487" s="224" t="s">
        <v>568</v>
      </c>
      <c r="S487" s="205">
        <v>35603</v>
      </c>
      <c r="T487" t="s">
        <v>1302</v>
      </c>
    </row>
    <row r="488" spans="1:20" ht="18" customHeight="1" x14ac:dyDescent="0.2">
      <c r="A488" s="179">
        <v>19889</v>
      </c>
      <c r="B488" s="110" t="s">
        <v>488</v>
      </c>
      <c r="C488" s="111" t="s">
        <v>23</v>
      </c>
      <c r="D488" s="112" t="s">
        <v>1536</v>
      </c>
      <c r="E488" s="180">
        <v>28276</v>
      </c>
      <c r="F488" s="113" t="s">
        <v>2006</v>
      </c>
      <c r="G488" s="110" t="s">
        <v>1632</v>
      </c>
      <c r="H488" s="110" t="s">
        <v>1710</v>
      </c>
      <c r="I488" s="207">
        <v>15</v>
      </c>
      <c r="J488" s="207">
        <v>22</v>
      </c>
      <c r="K488" s="53" t="s">
        <v>1591</v>
      </c>
      <c r="L488" s="53"/>
      <c r="M488" s="224"/>
      <c r="N488" s="224"/>
      <c r="O488" s="224"/>
      <c r="P488" s="224"/>
      <c r="Q488" s="224"/>
      <c r="R488" s="224"/>
      <c r="S488" s="205"/>
      <c r="T488"/>
    </row>
    <row r="489" spans="1:20" ht="18" customHeight="1" x14ac:dyDescent="0.2">
      <c r="A489" s="179">
        <v>18441</v>
      </c>
      <c r="B489" s="110" t="s">
        <v>488</v>
      </c>
      <c r="C489" s="110" t="s">
        <v>600</v>
      </c>
      <c r="D489" s="110" t="s">
        <v>823</v>
      </c>
      <c r="E489" s="181">
        <v>37028</v>
      </c>
      <c r="F489" s="179" t="s">
        <v>1323</v>
      </c>
      <c r="G489" s="110" t="s">
        <v>1632</v>
      </c>
      <c r="H489" s="110" t="s">
        <v>1706</v>
      </c>
      <c r="I489" s="207">
        <v>18</v>
      </c>
      <c r="J489" s="207">
        <v>22</v>
      </c>
      <c r="K489" s="53" t="s">
        <v>1591</v>
      </c>
      <c r="L489" s="53"/>
      <c r="M489" s="224"/>
      <c r="N489" s="224"/>
      <c r="O489" s="224"/>
      <c r="P489" s="224"/>
      <c r="Q489" s="224"/>
      <c r="R489" s="224"/>
      <c r="S489" s="205"/>
      <c r="T489"/>
    </row>
    <row r="490" spans="1:20" ht="18" customHeight="1" x14ac:dyDescent="0.2">
      <c r="A490" s="179">
        <v>11106</v>
      </c>
      <c r="B490" s="110" t="s">
        <v>1628</v>
      </c>
      <c r="C490" s="111" t="s">
        <v>2000</v>
      </c>
      <c r="D490" s="112" t="s">
        <v>687</v>
      </c>
      <c r="E490" s="180">
        <v>35444</v>
      </c>
      <c r="F490" s="113" t="s">
        <v>2007</v>
      </c>
      <c r="G490" s="110" t="s">
        <v>1632</v>
      </c>
      <c r="H490" s="110" t="s">
        <v>1708</v>
      </c>
      <c r="I490" s="207">
        <v>12</v>
      </c>
      <c r="J490" s="207">
        <v>22</v>
      </c>
      <c r="K490" s="53" t="s">
        <v>1591</v>
      </c>
      <c r="L490" s="53"/>
      <c r="M490" s="224"/>
      <c r="N490" s="224"/>
      <c r="O490" s="224"/>
      <c r="P490" s="224"/>
      <c r="Q490" s="224"/>
      <c r="R490" s="224"/>
      <c r="S490" s="205"/>
      <c r="T490"/>
    </row>
    <row r="491" spans="1:20" ht="18" customHeight="1" x14ac:dyDescent="0.2">
      <c r="A491" s="221">
        <v>18437</v>
      </c>
      <c r="B491" s="222" t="s">
        <v>434</v>
      </c>
      <c r="C491" s="222" t="s">
        <v>569</v>
      </c>
      <c r="D491" s="222" t="s">
        <v>839</v>
      </c>
      <c r="E491" s="223">
        <v>37184</v>
      </c>
      <c r="F491" s="221" t="s">
        <v>1334</v>
      </c>
      <c r="G491" s="110" t="s">
        <v>1632</v>
      </c>
      <c r="H491" s="110" t="s">
        <v>1796</v>
      </c>
      <c r="I491" s="207">
        <v>18</v>
      </c>
      <c r="J491" s="207">
        <v>22</v>
      </c>
      <c r="K491" s="53" t="s">
        <v>1591</v>
      </c>
      <c r="L491" s="53"/>
      <c r="M491" s="224" t="s">
        <v>1632</v>
      </c>
      <c r="N491" s="224">
        <v>18437</v>
      </c>
      <c r="O491" s="224" t="s">
        <v>2297</v>
      </c>
      <c r="P491" s="224" t="s">
        <v>434</v>
      </c>
      <c r="Q491" s="224" t="s">
        <v>569</v>
      </c>
      <c r="R491" s="224" t="s">
        <v>839</v>
      </c>
      <c r="S491" s="205">
        <v>37184</v>
      </c>
      <c r="T491" t="s">
        <v>1334</v>
      </c>
    </row>
    <row r="492" spans="1:20" ht="18" customHeight="1" x14ac:dyDescent="0.2">
      <c r="A492" s="179">
        <v>8285</v>
      </c>
      <c r="B492" s="110" t="s">
        <v>585</v>
      </c>
      <c r="C492" s="110" t="s">
        <v>974</v>
      </c>
      <c r="D492" s="110" t="s">
        <v>29</v>
      </c>
      <c r="E492" s="181">
        <v>35615</v>
      </c>
      <c r="F492" s="179" t="s">
        <v>1364</v>
      </c>
      <c r="G492" s="110" t="s">
        <v>1632</v>
      </c>
      <c r="H492" s="110" t="s">
        <v>1700</v>
      </c>
      <c r="I492" s="207">
        <v>18</v>
      </c>
      <c r="J492" s="207">
        <v>22</v>
      </c>
      <c r="K492" s="53" t="s">
        <v>1591</v>
      </c>
      <c r="L492" s="53"/>
      <c r="M492" s="224"/>
      <c r="N492" s="224"/>
      <c r="O492" s="224"/>
      <c r="P492" s="224"/>
      <c r="Q492" s="224"/>
      <c r="R492" s="224"/>
      <c r="S492" s="205"/>
      <c r="T492"/>
    </row>
    <row r="493" spans="1:20" ht="18" customHeight="1" x14ac:dyDescent="0.2">
      <c r="A493" s="179">
        <v>7473</v>
      </c>
      <c r="B493" s="110" t="s">
        <v>719</v>
      </c>
      <c r="C493" s="111" t="s">
        <v>1999</v>
      </c>
      <c r="D493" s="112" t="s">
        <v>2004</v>
      </c>
      <c r="E493" s="180">
        <v>22996</v>
      </c>
      <c r="F493" s="113" t="s">
        <v>2005</v>
      </c>
      <c r="G493" s="110" t="s">
        <v>1632</v>
      </c>
      <c r="H493" s="110" t="s">
        <v>1706</v>
      </c>
      <c r="I493" s="207">
        <v>18</v>
      </c>
      <c r="J493" s="207">
        <v>22</v>
      </c>
      <c r="K493" s="53" t="s">
        <v>1591</v>
      </c>
      <c r="L493" s="53"/>
      <c r="M493" s="224"/>
      <c r="N493" s="224"/>
      <c r="O493" s="224"/>
      <c r="P493" s="224"/>
      <c r="Q493" s="224"/>
      <c r="R493" s="224"/>
      <c r="S493" s="205"/>
      <c r="T493"/>
    </row>
    <row r="494" spans="1:20" ht="18" customHeight="1" x14ac:dyDescent="0.2">
      <c r="A494" s="221">
        <v>20546</v>
      </c>
      <c r="B494" s="222" t="s">
        <v>2179</v>
      </c>
      <c r="C494" s="222"/>
      <c r="D494" s="222" t="s">
        <v>79</v>
      </c>
      <c r="E494" s="223">
        <v>38274</v>
      </c>
      <c r="F494" s="221" t="s">
        <v>1131</v>
      </c>
      <c r="G494" s="110" t="s">
        <v>1632</v>
      </c>
      <c r="H494" s="110" t="s">
        <v>1707</v>
      </c>
      <c r="I494" s="207">
        <v>12</v>
      </c>
      <c r="J494" s="207">
        <v>22</v>
      </c>
      <c r="K494" s="53" t="s">
        <v>1591</v>
      </c>
      <c r="L494" s="53"/>
      <c r="M494" s="224" t="s">
        <v>1632</v>
      </c>
      <c r="N494" s="224">
        <v>20546</v>
      </c>
      <c r="O494" s="224" t="s">
        <v>2299</v>
      </c>
      <c r="P494" s="224" t="s">
        <v>2179</v>
      </c>
      <c r="Q494" s="224"/>
      <c r="R494" s="224" t="s">
        <v>79</v>
      </c>
      <c r="S494" s="205">
        <v>38274</v>
      </c>
      <c r="T494" t="s">
        <v>1131</v>
      </c>
    </row>
    <row r="495" spans="1:20" ht="18" customHeight="1" x14ac:dyDescent="0.2">
      <c r="A495" s="221">
        <v>20605</v>
      </c>
      <c r="B495" s="222" t="s">
        <v>812</v>
      </c>
      <c r="C495" s="222" t="s">
        <v>786</v>
      </c>
      <c r="D495" s="222" t="s">
        <v>341</v>
      </c>
      <c r="E495" s="223">
        <v>32952</v>
      </c>
      <c r="F495" s="221" t="s">
        <v>342</v>
      </c>
      <c r="G495" s="110" t="s">
        <v>1632</v>
      </c>
      <c r="H495" s="110" t="s">
        <v>1796</v>
      </c>
      <c r="I495" s="207">
        <v>18</v>
      </c>
      <c r="J495" s="207">
        <v>22</v>
      </c>
      <c r="K495" s="53" t="s">
        <v>1591</v>
      </c>
      <c r="L495" s="53"/>
      <c r="M495" s="224" t="s">
        <v>1632</v>
      </c>
      <c r="N495" s="224">
        <v>20605</v>
      </c>
      <c r="O495" s="224" t="s">
        <v>2297</v>
      </c>
      <c r="P495" s="224" t="s">
        <v>812</v>
      </c>
      <c r="Q495" s="224" t="s">
        <v>786</v>
      </c>
      <c r="R495" s="224" t="s">
        <v>341</v>
      </c>
      <c r="S495" s="205">
        <v>32952</v>
      </c>
      <c r="T495" t="s">
        <v>342</v>
      </c>
    </row>
    <row r="496" spans="1:20" ht="18" customHeight="1" x14ac:dyDescent="0.2">
      <c r="A496" s="221">
        <v>2932</v>
      </c>
      <c r="B496" s="222" t="s">
        <v>812</v>
      </c>
      <c r="C496" s="222" t="s">
        <v>786</v>
      </c>
      <c r="D496" s="222" t="s">
        <v>59</v>
      </c>
      <c r="E496" s="223">
        <v>31877</v>
      </c>
      <c r="F496" s="221" t="s">
        <v>247</v>
      </c>
      <c r="G496" s="110" t="s">
        <v>1632</v>
      </c>
      <c r="H496" s="110" t="s">
        <v>1796</v>
      </c>
      <c r="I496" s="207">
        <v>18</v>
      </c>
      <c r="J496" s="207">
        <v>22</v>
      </c>
      <c r="K496" s="53" t="s">
        <v>1591</v>
      </c>
      <c r="L496" s="53"/>
      <c r="M496" s="224" t="s">
        <v>1632</v>
      </c>
      <c r="N496" s="224">
        <v>2932</v>
      </c>
      <c r="O496" s="224" t="s">
        <v>2294</v>
      </c>
      <c r="P496" s="224" t="s">
        <v>812</v>
      </c>
      <c r="Q496" s="224" t="s">
        <v>786</v>
      </c>
      <c r="R496" s="224" t="s">
        <v>59</v>
      </c>
      <c r="S496" s="205">
        <v>31877</v>
      </c>
      <c r="T496" t="s">
        <v>247</v>
      </c>
    </row>
    <row r="497" spans="1:20" ht="18" customHeight="1" x14ac:dyDescent="0.2">
      <c r="A497" s="221">
        <v>8936</v>
      </c>
      <c r="B497" s="222" t="s">
        <v>533</v>
      </c>
      <c r="C497" s="222" t="s">
        <v>641</v>
      </c>
      <c r="D497" s="222" t="s">
        <v>568</v>
      </c>
      <c r="E497" s="223">
        <v>35242</v>
      </c>
      <c r="F497" s="221" t="s">
        <v>1233</v>
      </c>
      <c r="G497" s="110" t="s">
        <v>899</v>
      </c>
      <c r="H497" s="110" t="s">
        <v>1710</v>
      </c>
      <c r="I497" s="207">
        <v>15</v>
      </c>
      <c r="J497" s="207">
        <v>22</v>
      </c>
      <c r="K497" s="53" t="s">
        <v>1591</v>
      </c>
      <c r="L497" s="53"/>
      <c r="M497" s="224" t="s">
        <v>899</v>
      </c>
      <c r="N497" s="224">
        <v>8936</v>
      </c>
      <c r="O497" s="224" t="s">
        <v>2295</v>
      </c>
      <c r="P497" s="224" t="s">
        <v>470</v>
      </c>
      <c r="Q497" s="224" t="s">
        <v>641</v>
      </c>
      <c r="R497" s="224" t="s">
        <v>568</v>
      </c>
      <c r="S497" s="205">
        <v>35242</v>
      </c>
      <c r="T497" t="s">
        <v>1233</v>
      </c>
    </row>
    <row r="498" spans="1:20" ht="18" customHeight="1" x14ac:dyDescent="0.2">
      <c r="A498" s="221">
        <v>16053</v>
      </c>
      <c r="B498" s="222" t="s">
        <v>533</v>
      </c>
      <c r="C498" s="222" t="s">
        <v>470</v>
      </c>
      <c r="D498" s="222" t="s">
        <v>664</v>
      </c>
      <c r="E498" s="223">
        <v>31712</v>
      </c>
      <c r="F498" s="221" t="s">
        <v>1228</v>
      </c>
      <c r="G498" s="110" t="s">
        <v>899</v>
      </c>
      <c r="H498" s="110" t="s">
        <v>1700</v>
      </c>
      <c r="I498" s="207">
        <v>18</v>
      </c>
      <c r="J498" s="207">
        <v>22</v>
      </c>
      <c r="K498" s="53" t="s">
        <v>1591</v>
      </c>
      <c r="L498" s="53"/>
      <c r="M498" s="224" t="s">
        <v>899</v>
      </c>
      <c r="N498" s="224">
        <v>16053</v>
      </c>
      <c r="O498" s="224" t="s">
        <v>2295</v>
      </c>
      <c r="P498" s="224" t="s">
        <v>470</v>
      </c>
      <c r="Q498" s="224" t="s">
        <v>470</v>
      </c>
      <c r="R498" s="224" t="s">
        <v>664</v>
      </c>
      <c r="S498" s="205">
        <v>31712</v>
      </c>
      <c r="T498" t="s">
        <v>1228</v>
      </c>
    </row>
    <row r="499" spans="1:20" ht="18" customHeight="1" x14ac:dyDescent="0.2">
      <c r="A499" s="221">
        <v>19795</v>
      </c>
      <c r="B499" s="222" t="s">
        <v>506</v>
      </c>
      <c r="C499" s="222" t="s">
        <v>532</v>
      </c>
      <c r="D499" s="222" t="s">
        <v>61</v>
      </c>
      <c r="E499" s="223">
        <v>36427</v>
      </c>
      <c r="F499" s="221" t="s">
        <v>2197</v>
      </c>
      <c r="G499" s="110" t="s">
        <v>899</v>
      </c>
      <c r="H499" s="110" t="s">
        <v>1710</v>
      </c>
      <c r="I499" s="207">
        <v>15</v>
      </c>
      <c r="J499" s="207">
        <v>22</v>
      </c>
      <c r="K499" s="53" t="s">
        <v>1591</v>
      </c>
      <c r="L499" s="53"/>
      <c r="M499" s="224" t="s">
        <v>899</v>
      </c>
      <c r="N499" s="224">
        <v>19795</v>
      </c>
      <c r="O499" s="224" t="s">
        <v>2295</v>
      </c>
      <c r="P499" s="224" t="s">
        <v>506</v>
      </c>
      <c r="Q499" s="224" t="s">
        <v>532</v>
      </c>
      <c r="R499" s="224" t="s">
        <v>61</v>
      </c>
      <c r="S499" s="205">
        <v>36427</v>
      </c>
      <c r="T499" t="s">
        <v>2197</v>
      </c>
    </row>
    <row r="500" spans="1:20" ht="18" customHeight="1" x14ac:dyDescent="0.2">
      <c r="A500" s="221">
        <v>20686</v>
      </c>
      <c r="B500" s="222" t="s">
        <v>506</v>
      </c>
      <c r="C500" s="222" t="s">
        <v>711</v>
      </c>
      <c r="D500" s="222" t="s">
        <v>348</v>
      </c>
      <c r="E500" s="223">
        <v>36487</v>
      </c>
      <c r="F500" s="221" t="s">
        <v>1381</v>
      </c>
      <c r="G500" s="110" t="s">
        <v>899</v>
      </c>
      <c r="H500" s="110" t="s">
        <v>1710</v>
      </c>
      <c r="I500" s="207">
        <v>15</v>
      </c>
      <c r="J500" s="207">
        <v>22</v>
      </c>
      <c r="K500" s="53" t="s">
        <v>1591</v>
      </c>
      <c r="L500" s="53"/>
      <c r="M500" s="224" t="s">
        <v>899</v>
      </c>
      <c r="N500" s="224">
        <v>20686</v>
      </c>
      <c r="O500" s="224" t="s">
        <v>2295</v>
      </c>
      <c r="P500" s="224" t="s">
        <v>506</v>
      </c>
      <c r="Q500" s="224" t="s">
        <v>711</v>
      </c>
      <c r="R500" s="224" t="s">
        <v>348</v>
      </c>
      <c r="S500" s="205">
        <v>36487</v>
      </c>
      <c r="T500" t="s">
        <v>1381</v>
      </c>
    </row>
    <row r="501" spans="1:20" ht="18" customHeight="1" x14ac:dyDescent="0.2">
      <c r="A501" s="221">
        <v>16037</v>
      </c>
      <c r="B501" s="222" t="s">
        <v>506</v>
      </c>
      <c r="C501" s="222" t="s">
        <v>506</v>
      </c>
      <c r="D501" s="222" t="s">
        <v>648</v>
      </c>
      <c r="E501" s="223">
        <v>34997</v>
      </c>
      <c r="F501" s="221" t="s">
        <v>1379</v>
      </c>
      <c r="G501" s="110" t="s">
        <v>899</v>
      </c>
      <c r="H501" s="110" t="s">
        <v>1706</v>
      </c>
      <c r="I501" s="207">
        <v>18</v>
      </c>
      <c r="J501" s="207">
        <v>22</v>
      </c>
      <c r="K501" s="53" t="s">
        <v>1591</v>
      </c>
      <c r="L501" s="53"/>
      <c r="M501" s="224" t="s">
        <v>899</v>
      </c>
      <c r="N501" s="224">
        <v>16037</v>
      </c>
      <c r="O501" s="224" t="s">
        <v>2295</v>
      </c>
      <c r="P501" s="224" t="s">
        <v>506</v>
      </c>
      <c r="Q501" s="224" t="s">
        <v>506</v>
      </c>
      <c r="R501" s="224" t="s">
        <v>648</v>
      </c>
      <c r="S501" s="205">
        <v>34997</v>
      </c>
      <c r="T501" t="s">
        <v>1379</v>
      </c>
    </row>
    <row r="502" spans="1:20" ht="18" customHeight="1" x14ac:dyDescent="0.2">
      <c r="A502" s="214">
        <v>19419</v>
      </c>
      <c r="B502" s="215" t="s">
        <v>418</v>
      </c>
      <c r="C502" s="215" t="s">
        <v>556</v>
      </c>
      <c r="D502" s="215" t="s">
        <v>1486</v>
      </c>
      <c r="E502" s="216">
        <v>23837</v>
      </c>
      <c r="F502" s="214" t="s">
        <v>982</v>
      </c>
      <c r="G502" s="110" t="s">
        <v>1635</v>
      </c>
      <c r="H502" s="110" t="s">
        <v>1700</v>
      </c>
      <c r="I502" s="207">
        <v>18</v>
      </c>
      <c r="J502" s="207">
        <v>22</v>
      </c>
      <c r="K502" s="53" t="s">
        <v>1591</v>
      </c>
      <c r="L502" s="53">
        <v>26</v>
      </c>
      <c r="Q502" s="206"/>
      <c r="T502" s="203"/>
    </row>
    <row r="503" spans="1:20" ht="18" customHeight="1" x14ac:dyDescent="0.2">
      <c r="A503" s="221">
        <v>18159</v>
      </c>
      <c r="B503" s="222" t="s">
        <v>10</v>
      </c>
      <c r="C503" s="222" t="s">
        <v>466</v>
      </c>
      <c r="D503" s="222" t="s">
        <v>801</v>
      </c>
      <c r="E503" s="223">
        <v>37494</v>
      </c>
      <c r="F503" s="221" t="s">
        <v>1007</v>
      </c>
      <c r="G503" s="110" t="s">
        <v>1635</v>
      </c>
      <c r="H503" s="110" t="s">
        <v>1708</v>
      </c>
      <c r="I503" s="207">
        <v>12</v>
      </c>
      <c r="J503" s="207">
        <v>22</v>
      </c>
      <c r="K503" s="53" t="s">
        <v>1591</v>
      </c>
      <c r="L503" s="53"/>
      <c r="M503" s="224" t="s">
        <v>1635</v>
      </c>
      <c r="N503" s="224">
        <v>18159</v>
      </c>
      <c r="O503" s="224" t="s">
        <v>2301</v>
      </c>
      <c r="P503" s="224" t="s">
        <v>10</v>
      </c>
      <c r="Q503" s="224" t="s">
        <v>466</v>
      </c>
      <c r="R503" s="224" t="s">
        <v>801</v>
      </c>
      <c r="S503" s="205">
        <v>37494</v>
      </c>
      <c r="T503" t="s">
        <v>1007</v>
      </c>
    </row>
    <row r="504" spans="1:20" ht="18" customHeight="1" x14ac:dyDescent="0.2">
      <c r="A504" s="179">
        <v>50219</v>
      </c>
      <c r="B504" s="110" t="s">
        <v>733</v>
      </c>
      <c r="C504" s="111" t="s">
        <v>2346</v>
      </c>
      <c r="D504" s="112" t="s">
        <v>91</v>
      </c>
      <c r="E504" s="180">
        <v>39579</v>
      </c>
      <c r="F504" s="113"/>
      <c r="G504" s="110" t="s">
        <v>1635</v>
      </c>
      <c r="H504" s="110" t="s">
        <v>1707</v>
      </c>
      <c r="I504" s="207">
        <v>12</v>
      </c>
      <c r="J504" s="207">
        <v>22</v>
      </c>
      <c r="K504" s="53" t="s">
        <v>1591</v>
      </c>
      <c r="L504" s="53"/>
      <c r="T504" s="203">
        <v>20584</v>
      </c>
    </row>
    <row r="505" spans="1:20" ht="18" customHeight="1" x14ac:dyDescent="0.2">
      <c r="A505" s="179">
        <v>11048</v>
      </c>
      <c r="B505" s="110" t="s">
        <v>733</v>
      </c>
      <c r="C505" s="110" t="s">
        <v>734</v>
      </c>
      <c r="D505" s="110" t="s">
        <v>732</v>
      </c>
      <c r="E505" s="181">
        <v>24723</v>
      </c>
      <c r="F505" s="179" t="s">
        <v>1009</v>
      </c>
      <c r="G505" s="110" t="s">
        <v>1635</v>
      </c>
      <c r="H505" s="110" t="s">
        <v>1700</v>
      </c>
      <c r="I505" s="207">
        <v>18</v>
      </c>
      <c r="J505" s="207">
        <v>22</v>
      </c>
      <c r="K505" s="53" t="s">
        <v>1591</v>
      </c>
      <c r="L505" s="53"/>
      <c r="M505" s="224"/>
      <c r="N505" s="224"/>
      <c r="O505" s="224"/>
      <c r="P505" s="224"/>
      <c r="Q505" s="224"/>
      <c r="R505" s="224"/>
      <c r="S505" s="205"/>
      <c r="T505"/>
    </row>
    <row r="506" spans="1:20" ht="18" customHeight="1" x14ac:dyDescent="0.2">
      <c r="A506" s="179">
        <v>17793</v>
      </c>
      <c r="B506" s="110" t="s">
        <v>0</v>
      </c>
      <c r="C506" s="110" t="s">
        <v>494</v>
      </c>
      <c r="D506" s="110" t="s">
        <v>473</v>
      </c>
      <c r="E506" s="181">
        <v>21937</v>
      </c>
      <c r="F506" s="179" t="s">
        <v>1017</v>
      </c>
      <c r="G506" s="110" t="s">
        <v>1635</v>
      </c>
      <c r="H506" s="110" t="s">
        <v>1700</v>
      </c>
      <c r="I506" s="207">
        <v>18</v>
      </c>
      <c r="J506" s="207">
        <v>22</v>
      </c>
      <c r="K506" s="53" t="s">
        <v>1591</v>
      </c>
      <c r="L506" s="53"/>
      <c r="M506" s="224"/>
      <c r="N506" s="224"/>
      <c r="O506" s="224"/>
      <c r="P506" s="224"/>
      <c r="Q506" s="224"/>
      <c r="R506" s="224"/>
      <c r="S506" s="205"/>
      <c r="T506"/>
    </row>
    <row r="507" spans="1:20" ht="18" customHeight="1" x14ac:dyDescent="0.2">
      <c r="A507" s="179">
        <v>50220</v>
      </c>
      <c r="B507" s="110" t="s">
        <v>817</v>
      </c>
      <c r="C507" s="111" t="s">
        <v>1517</v>
      </c>
      <c r="D507" s="112" t="s">
        <v>1669</v>
      </c>
      <c r="E507" s="180">
        <v>39007</v>
      </c>
      <c r="F507" s="113"/>
      <c r="G507" s="110" t="s">
        <v>1635</v>
      </c>
      <c r="H507" s="110" t="s">
        <v>1707</v>
      </c>
      <c r="I507" s="109">
        <v>12</v>
      </c>
      <c r="J507" s="43">
        <v>22</v>
      </c>
      <c r="K507" s="53" t="s">
        <v>1591</v>
      </c>
      <c r="L507" s="53"/>
      <c r="T507" s="202"/>
    </row>
    <row r="508" spans="1:20" ht="18" customHeight="1" x14ac:dyDescent="0.2">
      <c r="A508" s="179">
        <v>18446</v>
      </c>
      <c r="B508" s="110" t="s">
        <v>537</v>
      </c>
      <c r="C508" s="111" t="s">
        <v>867</v>
      </c>
      <c r="D508" s="112" t="s">
        <v>705</v>
      </c>
      <c r="E508" s="180">
        <v>38613</v>
      </c>
      <c r="F508" s="113"/>
      <c r="G508" s="110" t="s">
        <v>1635</v>
      </c>
      <c r="H508" s="110" t="s">
        <v>1707</v>
      </c>
      <c r="I508" s="109">
        <v>12</v>
      </c>
      <c r="J508" s="43">
        <v>22</v>
      </c>
      <c r="K508" s="53" t="s">
        <v>1591</v>
      </c>
      <c r="L508" s="53"/>
      <c r="T508" s="203">
        <v>6471</v>
      </c>
    </row>
    <row r="509" spans="1:20" ht="18" customHeight="1" x14ac:dyDescent="0.2">
      <c r="A509" s="221">
        <v>15618</v>
      </c>
      <c r="B509" s="222" t="s">
        <v>1474</v>
      </c>
      <c r="C509" s="222" t="s">
        <v>1475</v>
      </c>
      <c r="D509" s="222" t="s">
        <v>44</v>
      </c>
      <c r="E509" s="223">
        <v>36064</v>
      </c>
      <c r="F509" s="221" t="s">
        <v>1054</v>
      </c>
      <c r="G509" s="110" t="s">
        <v>1635</v>
      </c>
      <c r="H509" s="110" t="s">
        <v>1710</v>
      </c>
      <c r="I509" s="207">
        <v>15</v>
      </c>
      <c r="J509" s="207">
        <v>22</v>
      </c>
      <c r="K509" s="53" t="s">
        <v>1591</v>
      </c>
      <c r="L509" s="53">
        <v>26</v>
      </c>
      <c r="M509" s="224" t="s">
        <v>1635</v>
      </c>
      <c r="N509" s="224">
        <v>15618</v>
      </c>
      <c r="O509" s="224" t="s">
        <v>2297</v>
      </c>
      <c r="P509" s="224" t="s">
        <v>1474</v>
      </c>
      <c r="Q509" s="224" t="s">
        <v>1475</v>
      </c>
      <c r="R509" s="224" t="s">
        <v>44</v>
      </c>
      <c r="S509" s="205">
        <v>36064</v>
      </c>
      <c r="T509" t="s">
        <v>1054</v>
      </c>
    </row>
    <row r="510" spans="1:20" ht="18" customHeight="1" x14ac:dyDescent="0.2">
      <c r="A510" s="221">
        <v>17434</v>
      </c>
      <c r="B510" s="222" t="s">
        <v>1474</v>
      </c>
      <c r="C510" s="222" t="s">
        <v>1475</v>
      </c>
      <c r="D510" s="222" t="s">
        <v>1315</v>
      </c>
      <c r="E510" s="223">
        <v>37504</v>
      </c>
      <c r="F510" s="221" t="s">
        <v>1053</v>
      </c>
      <c r="G510" s="110" t="s">
        <v>1635</v>
      </c>
      <c r="H510" s="110" t="s">
        <v>1708</v>
      </c>
      <c r="I510" s="207">
        <v>12</v>
      </c>
      <c r="J510" s="207">
        <v>22</v>
      </c>
      <c r="K510" s="53" t="s">
        <v>1591</v>
      </c>
      <c r="L510" s="53"/>
      <c r="M510" s="224" t="s">
        <v>1635</v>
      </c>
      <c r="N510" s="224">
        <v>17434</v>
      </c>
      <c r="O510" s="224" t="s">
        <v>2300</v>
      </c>
      <c r="P510" s="224" t="s">
        <v>1474</v>
      </c>
      <c r="Q510" s="224" t="s">
        <v>1475</v>
      </c>
      <c r="R510" s="224" t="s">
        <v>1315</v>
      </c>
      <c r="S510" s="205">
        <v>37504</v>
      </c>
      <c r="T510" t="s">
        <v>1053</v>
      </c>
    </row>
    <row r="511" spans="1:20" ht="18" customHeight="1" x14ac:dyDescent="0.2">
      <c r="A511" s="179">
        <v>20534</v>
      </c>
      <c r="B511" s="110" t="s">
        <v>738</v>
      </c>
      <c r="C511" s="110" t="s">
        <v>603</v>
      </c>
      <c r="D511" s="110" t="s">
        <v>503</v>
      </c>
      <c r="E511" s="181">
        <v>37650</v>
      </c>
      <c r="F511" s="179" t="s">
        <v>350</v>
      </c>
      <c r="G511" s="110" t="s">
        <v>1635</v>
      </c>
      <c r="H511" s="110" t="s">
        <v>1708</v>
      </c>
      <c r="I511" s="207">
        <v>12</v>
      </c>
      <c r="J511" s="207">
        <v>22</v>
      </c>
      <c r="K511" s="53" t="s">
        <v>1591</v>
      </c>
      <c r="L511" s="53"/>
      <c r="M511" s="224"/>
      <c r="N511" s="224"/>
      <c r="O511" s="224"/>
      <c r="P511" s="224"/>
      <c r="Q511" s="224"/>
      <c r="R511" s="224"/>
      <c r="S511" s="205"/>
      <c r="T511"/>
    </row>
    <row r="512" spans="1:20" ht="18" customHeight="1" x14ac:dyDescent="0.2">
      <c r="A512" s="179">
        <v>50217</v>
      </c>
      <c r="B512" s="110" t="s">
        <v>2343</v>
      </c>
      <c r="C512" s="111"/>
      <c r="D512" s="112" t="s">
        <v>1965</v>
      </c>
      <c r="E512" s="180"/>
      <c r="F512" s="113"/>
      <c r="G512" s="110" t="s">
        <v>1635</v>
      </c>
      <c r="H512" s="110" t="s">
        <v>1796</v>
      </c>
      <c r="I512" s="109">
        <v>18</v>
      </c>
      <c r="J512" s="43">
        <v>22</v>
      </c>
      <c r="K512" s="53" t="s">
        <v>1591</v>
      </c>
      <c r="L512" s="53"/>
      <c r="T512" s="202"/>
    </row>
    <row r="513" spans="1:20" ht="18" customHeight="1" x14ac:dyDescent="0.2">
      <c r="A513" s="221">
        <v>20536</v>
      </c>
      <c r="B513" s="222" t="s">
        <v>531</v>
      </c>
      <c r="C513" s="222" t="s">
        <v>975</v>
      </c>
      <c r="D513" s="222" t="s">
        <v>765</v>
      </c>
      <c r="E513" s="223">
        <v>36945</v>
      </c>
      <c r="F513" s="221" t="s">
        <v>351</v>
      </c>
      <c r="G513" s="110" t="s">
        <v>1635</v>
      </c>
      <c r="H513" s="110" t="s">
        <v>1709</v>
      </c>
      <c r="I513" s="207">
        <v>15</v>
      </c>
      <c r="J513" s="207">
        <v>22</v>
      </c>
      <c r="K513" s="53" t="s">
        <v>1591</v>
      </c>
      <c r="L513" s="53"/>
      <c r="M513" s="224" t="s">
        <v>1635</v>
      </c>
      <c r="N513" s="224">
        <v>20536</v>
      </c>
      <c r="O513" s="224" t="s">
        <v>2303</v>
      </c>
      <c r="P513" s="224" t="s">
        <v>531</v>
      </c>
      <c r="Q513" s="224" t="s">
        <v>975</v>
      </c>
      <c r="R513" s="224" t="s">
        <v>765</v>
      </c>
      <c r="S513" s="205">
        <v>36945</v>
      </c>
      <c r="T513" t="s">
        <v>351</v>
      </c>
    </row>
    <row r="514" spans="1:20" ht="18" customHeight="1" x14ac:dyDescent="0.2">
      <c r="A514" s="179">
        <v>20540</v>
      </c>
      <c r="B514" s="110" t="s">
        <v>1426</v>
      </c>
      <c r="C514" s="110" t="s">
        <v>65</v>
      </c>
      <c r="D514" s="110" t="s">
        <v>856</v>
      </c>
      <c r="E514" s="181">
        <v>36151</v>
      </c>
      <c r="F514" s="179" t="s">
        <v>352</v>
      </c>
      <c r="G514" s="110" t="s">
        <v>1635</v>
      </c>
      <c r="H514" s="110" t="s">
        <v>1710</v>
      </c>
      <c r="I514" s="207">
        <v>15</v>
      </c>
      <c r="J514" s="207">
        <v>22</v>
      </c>
      <c r="K514" s="53" t="s">
        <v>1591</v>
      </c>
      <c r="L514" s="53"/>
      <c r="M514" s="224"/>
      <c r="N514" s="224"/>
      <c r="O514" s="224"/>
      <c r="P514" s="224"/>
      <c r="Q514" s="224"/>
      <c r="R514" s="224"/>
      <c r="S514" s="205"/>
      <c r="T514"/>
    </row>
    <row r="515" spans="1:20" ht="18" customHeight="1" x14ac:dyDescent="0.2">
      <c r="A515" s="179">
        <v>20579</v>
      </c>
      <c r="B515" s="110" t="s">
        <v>521</v>
      </c>
      <c r="C515" s="110" t="s">
        <v>434</v>
      </c>
      <c r="D515" s="110" t="s">
        <v>806</v>
      </c>
      <c r="E515" s="181">
        <v>37381</v>
      </c>
      <c r="F515" s="179" t="s">
        <v>353</v>
      </c>
      <c r="G515" s="110" t="s">
        <v>1635</v>
      </c>
      <c r="H515" s="110" t="s">
        <v>1708</v>
      </c>
      <c r="I515" s="207">
        <v>12</v>
      </c>
      <c r="J515" s="207">
        <v>22</v>
      </c>
      <c r="K515" s="53" t="s">
        <v>1591</v>
      </c>
      <c r="L515" s="53"/>
      <c r="M515" s="224"/>
      <c r="N515" s="224"/>
      <c r="O515" s="224"/>
      <c r="P515" s="224"/>
      <c r="Q515" s="224"/>
      <c r="R515" s="224"/>
      <c r="S515" s="205"/>
      <c r="T515"/>
    </row>
    <row r="516" spans="1:20" ht="18" customHeight="1" x14ac:dyDescent="0.2">
      <c r="A516" s="221">
        <v>15587</v>
      </c>
      <c r="B516" s="222" t="s">
        <v>1473</v>
      </c>
      <c r="C516" s="222" t="s">
        <v>961</v>
      </c>
      <c r="D516" s="222" t="s">
        <v>768</v>
      </c>
      <c r="E516" s="223">
        <v>35956</v>
      </c>
      <c r="F516" s="221" t="s">
        <v>1074</v>
      </c>
      <c r="G516" s="110" t="s">
        <v>1635</v>
      </c>
      <c r="H516" s="110" t="s">
        <v>1710</v>
      </c>
      <c r="I516" s="207">
        <v>15</v>
      </c>
      <c r="J516" s="207">
        <v>22</v>
      </c>
      <c r="K516" s="53" t="s">
        <v>1591</v>
      </c>
      <c r="L516" s="53"/>
      <c r="M516" s="224" t="s">
        <v>1635</v>
      </c>
      <c r="N516" s="224">
        <v>15587</v>
      </c>
      <c r="O516" s="224" t="s">
        <v>2303</v>
      </c>
      <c r="P516" s="224" t="s">
        <v>1473</v>
      </c>
      <c r="Q516" s="224" t="s">
        <v>961</v>
      </c>
      <c r="R516" s="224" t="s">
        <v>768</v>
      </c>
      <c r="S516" s="205">
        <v>35956</v>
      </c>
      <c r="T516" t="s">
        <v>1074</v>
      </c>
    </row>
    <row r="517" spans="1:20" ht="18" customHeight="1" x14ac:dyDescent="0.2">
      <c r="A517" s="221">
        <v>15945</v>
      </c>
      <c r="B517" s="222" t="s">
        <v>1495</v>
      </c>
      <c r="C517" s="222" t="s">
        <v>600</v>
      </c>
      <c r="D517" s="222" t="s">
        <v>1494</v>
      </c>
      <c r="E517" s="223">
        <v>36587</v>
      </c>
      <c r="F517" s="221" t="s">
        <v>1083</v>
      </c>
      <c r="G517" s="110" t="s">
        <v>1635</v>
      </c>
      <c r="H517" s="110" t="s">
        <v>1709</v>
      </c>
      <c r="I517" s="207">
        <v>15</v>
      </c>
      <c r="J517" s="207">
        <v>22</v>
      </c>
      <c r="K517" s="53" t="s">
        <v>1591</v>
      </c>
      <c r="L517" s="53"/>
      <c r="M517" s="224" t="s">
        <v>1635</v>
      </c>
      <c r="N517" s="224">
        <v>15945</v>
      </c>
      <c r="O517" s="224" t="s">
        <v>2300</v>
      </c>
      <c r="P517" s="224" t="s">
        <v>1495</v>
      </c>
      <c r="Q517" s="224" t="s">
        <v>600</v>
      </c>
      <c r="R517" s="224" t="s">
        <v>1494</v>
      </c>
      <c r="S517" s="205">
        <v>36587</v>
      </c>
      <c r="T517" t="s">
        <v>1083</v>
      </c>
    </row>
    <row r="518" spans="1:20" ht="18" customHeight="1" x14ac:dyDescent="0.2">
      <c r="A518" s="221">
        <v>6578</v>
      </c>
      <c r="B518" s="222" t="s">
        <v>2308</v>
      </c>
      <c r="C518" s="222" t="s">
        <v>2309</v>
      </c>
      <c r="D518" s="222" t="s">
        <v>852</v>
      </c>
      <c r="E518" s="223">
        <v>35148</v>
      </c>
      <c r="F518" s="221" t="s">
        <v>2310</v>
      </c>
      <c r="G518" s="110" t="s">
        <v>1635</v>
      </c>
      <c r="H518" s="110" t="s">
        <v>1706</v>
      </c>
      <c r="I518" s="207">
        <v>18</v>
      </c>
      <c r="J518" s="207">
        <v>22</v>
      </c>
      <c r="K518" s="53" t="s">
        <v>1591</v>
      </c>
      <c r="L518" s="53"/>
      <c r="M518" s="224" t="s">
        <v>1635</v>
      </c>
      <c r="N518" s="224">
        <v>6578</v>
      </c>
      <c r="O518" s="224" t="s">
        <v>2300</v>
      </c>
      <c r="P518" s="224" t="s">
        <v>2308</v>
      </c>
      <c r="Q518" s="224" t="s">
        <v>2309</v>
      </c>
      <c r="R518" s="224" t="s">
        <v>852</v>
      </c>
      <c r="S518" s="205">
        <v>35148</v>
      </c>
      <c r="T518" t="s">
        <v>2310</v>
      </c>
    </row>
    <row r="519" spans="1:20" ht="18" customHeight="1" x14ac:dyDescent="0.2">
      <c r="A519" s="221">
        <v>20841</v>
      </c>
      <c r="B519" s="222" t="s">
        <v>868</v>
      </c>
      <c r="C519" s="225" t="s">
        <v>622</v>
      </c>
      <c r="D519" s="226" t="s">
        <v>2264</v>
      </c>
      <c r="E519" s="227">
        <v>39237</v>
      </c>
      <c r="F519" s="228" t="s">
        <v>2312</v>
      </c>
      <c r="G519" s="110" t="s">
        <v>1635</v>
      </c>
      <c r="H519" s="110" t="s">
        <v>1707</v>
      </c>
      <c r="I519" s="207">
        <v>12</v>
      </c>
      <c r="J519" s="207">
        <v>22</v>
      </c>
      <c r="K519" s="53" t="s">
        <v>1591</v>
      </c>
      <c r="L519" s="53"/>
      <c r="M519" s="224" t="s">
        <v>1635</v>
      </c>
      <c r="N519" s="224">
        <v>20841</v>
      </c>
      <c r="O519" s="224" t="s">
        <v>2301</v>
      </c>
      <c r="P519" s="224" t="s">
        <v>868</v>
      </c>
      <c r="Q519" s="224" t="s">
        <v>622</v>
      </c>
      <c r="R519" s="224" t="s">
        <v>2264</v>
      </c>
      <c r="S519" s="205">
        <v>39237</v>
      </c>
      <c r="T519" t="s">
        <v>2312</v>
      </c>
    </row>
    <row r="520" spans="1:20" ht="18" customHeight="1" x14ac:dyDescent="0.2">
      <c r="A520" s="179">
        <v>50124</v>
      </c>
      <c r="B520" s="110" t="s">
        <v>2349</v>
      </c>
      <c r="C520" s="111" t="s">
        <v>661</v>
      </c>
      <c r="D520" s="112" t="s">
        <v>2350</v>
      </c>
      <c r="E520" s="180">
        <v>38724</v>
      </c>
      <c r="F520" s="113"/>
      <c r="G520" s="110" t="s">
        <v>1635</v>
      </c>
      <c r="H520" s="110" t="s">
        <v>1700</v>
      </c>
      <c r="I520" s="207">
        <v>18</v>
      </c>
      <c r="J520" s="207">
        <v>22</v>
      </c>
      <c r="K520" s="53" t="s">
        <v>1591</v>
      </c>
      <c r="L520" s="53"/>
      <c r="T520" s="203">
        <v>19639</v>
      </c>
    </row>
    <row r="521" spans="1:20" ht="18" customHeight="1" x14ac:dyDescent="0.2">
      <c r="A521" s="179">
        <v>473</v>
      </c>
      <c r="B521" s="110" t="s">
        <v>638</v>
      </c>
      <c r="C521" s="110" t="s">
        <v>639</v>
      </c>
      <c r="D521" s="110" t="s">
        <v>606</v>
      </c>
      <c r="E521" s="181">
        <v>20915</v>
      </c>
      <c r="F521" s="179" t="s">
        <v>1097</v>
      </c>
      <c r="G521" s="110" t="s">
        <v>1635</v>
      </c>
      <c r="H521" s="110" t="s">
        <v>1700</v>
      </c>
      <c r="I521" s="207">
        <v>18</v>
      </c>
      <c r="J521" s="207">
        <v>22</v>
      </c>
      <c r="K521" s="53" t="s">
        <v>1591</v>
      </c>
      <c r="L521" s="53"/>
      <c r="M521" s="224"/>
      <c r="N521" s="224"/>
      <c r="O521" s="224"/>
      <c r="P521" s="224"/>
      <c r="Q521" s="224"/>
      <c r="R521" s="224"/>
      <c r="S521" s="205"/>
      <c r="T521"/>
    </row>
    <row r="522" spans="1:20" ht="18" customHeight="1" x14ac:dyDescent="0.2">
      <c r="A522" s="221">
        <v>19409</v>
      </c>
      <c r="B522" s="222" t="s">
        <v>41</v>
      </c>
      <c r="C522" s="222" t="s">
        <v>1426</v>
      </c>
      <c r="D522" s="222" t="s">
        <v>619</v>
      </c>
      <c r="E522" s="223">
        <v>36307</v>
      </c>
      <c r="F522" s="221" t="s">
        <v>1113</v>
      </c>
      <c r="G522" s="110" t="s">
        <v>1635</v>
      </c>
      <c r="H522" s="110" t="s">
        <v>1710</v>
      </c>
      <c r="I522" s="207">
        <v>15</v>
      </c>
      <c r="J522" s="207">
        <v>22</v>
      </c>
      <c r="K522" s="53" t="s">
        <v>1591</v>
      </c>
      <c r="L522" s="53"/>
      <c r="M522" s="224" t="s">
        <v>1635</v>
      </c>
      <c r="N522" s="224">
        <v>19409</v>
      </c>
      <c r="O522" s="224" t="s">
        <v>2297</v>
      </c>
      <c r="P522" s="224" t="s">
        <v>41</v>
      </c>
      <c r="Q522" s="224" t="s">
        <v>1426</v>
      </c>
      <c r="R522" s="224" t="s">
        <v>619</v>
      </c>
      <c r="S522" s="205">
        <v>36307</v>
      </c>
      <c r="T522" t="s">
        <v>1113</v>
      </c>
    </row>
    <row r="523" spans="1:20" ht="18" customHeight="1" x14ac:dyDescent="0.2">
      <c r="A523" s="179">
        <v>18749</v>
      </c>
      <c r="B523" s="110" t="s">
        <v>41</v>
      </c>
      <c r="C523" s="110" t="s">
        <v>868</v>
      </c>
      <c r="D523" s="110" t="s">
        <v>634</v>
      </c>
      <c r="E523" s="181">
        <v>36871</v>
      </c>
      <c r="F523" s="179" t="s">
        <v>1112</v>
      </c>
      <c r="G523" s="110" t="s">
        <v>1635</v>
      </c>
      <c r="H523" s="110" t="s">
        <v>1709</v>
      </c>
      <c r="I523" s="207">
        <v>15</v>
      </c>
      <c r="J523" s="207">
        <v>22</v>
      </c>
      <c r="K523" s="53" t="s">
        <v>1591</v>
      </c>
      <c r="L523" s="53"/>
      <c r="M523" s="224"/>
      <c r="N523" s="224"/>
      <c r="O523" s="224"/>
      <c r="P523" s="224"/>
      <c r="Q523" s="224"/>
      <c r="R523" s="224"/>
      <c r="S523" s="205"/>
      <c r="T523"/>
    </row>
    <row r="524" spans="1:20" ht="18" customHeight="1" x14ac:dyDescent="0.2">
      <c r="A524" s="221">
        <v>4403</v>
      </c>
      <c r="B524" s="222" t="s">
        <v>2019</v>
      </c>
      <c r="C524" s="222" t="s">
        <v>470</v>
      </c>
      <c r="D524" s="222" t="s">
        <v>597</v>
      </c>
      <c r="E524" s="223">
        <v>34177</v>
      </c>
      <c r="F524" s="221" t="s">
        <v>1123</v>
      </c>
      <c r="G524" s="110" t="s">
        <v>1635</v>
      </c>
      <c r="H524" s="110" t="s">
        <v>1706</v>
      </c>
      <c r="I524" s="207">
        <v>18</v>
      </c>
      <c r="J524" s="207">
        <v>22</v>
      </c>
      <c r="K524" s="53" t="s">
        <v>1591</v>
      </c>
      <c r="L524" s="53"/>
      <c r="M524" s="224" t="s">
        <v>1635</v>
      </c>
      <c r="N524" s="224">
        <v>4403</v>
      </c>
      <c r="O524" s="224" t="s">
        <v>2294</v>
      </c>
      <c r="P524" s="224" t="s">
        <v>665</v>
      </c>
      <c r="Q524" s="224" t="s">
        <v>470</v>
      </c>
      <c r="R524" s="224" t="s">
        <v>597</v>
      </c>
      <c r="S524" s="205">
        <v>34177</v>
      </c>
      <c r="T524" t="s">
        <v>1123</v>
      </c>
    </row>
    <row r="525" spans="1:20" ht="18" customHeight="1" x14ac:dyDescent="0.2">
      <c r="A525" s="221">
        <v>6853</v>
      </c>
      <c r="B525" s="110" t="s">
        <v>618</v>
      </c>
      <c r="C525" s="222" t="s">
        <v>534</v>
      </c>
      <c r="D525" s="222" t="s">
        <v>62</v>
      </c>
      <c r="E525" s="223">
        <v>35929</v>
      </c>
      <c r="F525" s="221" t="s">
        <v>1129</v>
      </c>
      <c r="G525" s="110" t="s">
        <v>1635</v>
      </c>
      <c r="H525" s="110" t="s">
        <v>1710</v>
      </c>
      <c r="I525" s="207">
        <v>15</v>
      </c>
      <c r="J525" s="207">
        <v>22</v>
      </c>
      <c r="K525" s="53" t="s">
        <v>1591</v>
      </c>
      <c r="L525" s="53"/>
      <c r="M525" s="224" t="s">
        <v>1635</v>
      </c>
      <c r="N525" s="224">
        <v>6853</v>
      </c>
      <c r="O525" s="224" t="s">
        <v>2300</v>
      </c>
      <c r="P525" s="224" t="s">
        <v>478</v>
      </c>
      <c r="Q525" s="224" t="s">
        <v>534</v>
      </c>
      <c r="R525" s="224" t="s">
        <v>62</v>
      </c>
      <c r="S525" s="205">
        <v>35929</v>
      </c>
      <c r="T525" t="s">
        <v>1129</v>
      </c>
    </row>
    <row r="526" spans="1:20" ht="18" customHeight="1" x14ac:dyDescent="0.2">
      <c r="A526" s="179">
        <v>4405</v>
      </c>
      <c r="B526" s="110" t="s">
        <v>558</v>
      </c>
      <c r="C526" s="110" t="s">
        <v>524</v>
      </c>
      <c r="D526" s="110" t="s">
        <v>776</v>
      </c>
      <c r="E526" s="181">
        <v>33765</v>
      </c>
      <c r="F526" s="179" t="s">
        <v>1150</v>
      </c>
      <c r="G526" s="110" t="s">
        <v>1635</v>
      </c>
      <c r="H526" s="110" t="s">
        <v>1706</v>
      </c>
      <c r="I526" s="207">
        <v>18</v>
      </c>
      <c r="J526" s="207">
        <v>22</v>
      </c>
      <c r="K526" s="53" t="s">
        <v>1591</v>
      </c>
      <c r="L526" s="53"/>
      <c r="M526" s="224"/>
      <c r="N526" s="224"/>
      <c r="O526" s="224"/>
      <c r="P526" s="224"/>
      <c r="Q526" s="224"/>
      <c r="R526" s="224"/>
      <c r="S526" s="205"/>
      <c r="T526"/>
    </row>
    <row r="527" spans="1:20" ht="18" customHeight="1" x14ac:dyDescent="0.2">
      <c r="A527" s="179">
        <v>3504</v>
      </c>
      <c r="B527" s="110" t="s">
        <v>842</v>
      </c>
      <c r="C527" s="110" t="s">
        <v>843</v>
      </c>
      <c r="D527" s="110" t="s">
        <v>526</v>
      </c>
      <c r="E527" s="181">
        <v>32901</v>
      </c>
      <c r="F527" s="179" t="s">
        <v>355</v>
      </c>
      <c r="G527" s="110" t="s">
        <v>1635</v>
      </c>
      <c r="H527" s="110" t="s">
        <v>1796</v>
      </c>
      <c r="I527" s="207">
        <v>18</v>
      </c>
      <c r="J527" s="207">
        <v>22</v>
      </c>
      <c r="K527" s="53" t="s">
        <v>1591</v>
      </c>
      <c r="L527" s="53"/>
      <c r="M527" s="224"/>
      <c r="N527" s="224"/>
      <c r="O527" s="224"/>
      <c r="P527" s="224"/>
      <c r="Q527" s="224"/>
      <c r="R527" s="224"/>
      <c r="S527" s="205"/>
      <c r="T527"/>
    </row>
    <row r="528" spans="1:20" ht="18" customHeight="1" x14ac:dyDescent="0.2">
      <c r="A528" s="179">
        <v>16130</v>
      </c>
      <c r="B528" s="110" t="s">
        <v>56</v>
      </c>
      <c r="C528" s="110" t="s">
        <v>618</v>
      </c>
      <c r="D528" s="110" t="s">
        <v>508</v>
      </c>
      <c r="E528" s="181">
        <v>35394</v>
      </c>
      <c r="F528" s="179" t="s">
        <v>344</v>
      </c>
      <c r="G528" s="110" t="s">
        <v>1635</v>
      </c>
      <c r="H528" s="110" t="s">
        <v>1706</v>
      </c>
      <c r="I528" s="207">
        <v>18</v>
      </c>
      <c r="J528" s="207">
        <v>22</v>
      </c>
      <c r="K528" s="53" t="s">
        <v>1591</v>
      </c>
      <c r="L528" s="53"/>
      <c r="M528" s="224"/>
      <c r="N528" s="224"/>
      <c r="O528" s="224"/>
      <c r="P528" s="224"/>
      <c r="Q528" s="224"/>
      <c r="R528" s="224"/>
      <c r="S528" s="205"/>
      <c r="T528"/>
    </row>
    <row r="529" spans="1:20" ht="18" customHeight="1" x14ac:dyDescent="0.2">
      <c r="A529" s="221">
        <v>19636</v>
      </c>
      <c r="B529" s="222" t="s">
        <v>661</v>
      </c>
      <c r="C529" s="222" t="s">
        <v>533</v>
      </c>
      <c r="D529" s="222" t="s">
        <v>475</v>
      </c>
      <c r="E529" s="223">
        <v>37708</v>
      </c>
      <c r="F529" s="221" t="s">
        <v>1168</v>
      </c>
      <c r="G529" s="110" t="s">
        <v>1635</v>
      </c>
      <c r="H529" s="110" t="s">
        <v>1708</v>
      </c>
      <c r="I529" s="207">
        <v>12</v>
      </c>
      <c r="J529" s="207">
        <v>22</v>
      </c>
      <c r="K529" s="53" t="s">
        <v>1591</v>
      </c>
      <c r="L529" s="53"/>
      <c r="M529" s="224" t="s">
        <v>1635</v>
      </c>
      <c r="N529" s="224">
        <v>19636</v>
      </c>
      <c r="O529" s="224" t="s">
        <v>2299</v>
      </c>
      <c r="P529" s="224" t="s">
        <v>661</v>
      </c>
      <c r="Q529" s="224" t="s">
        <v>533</v>
      </c>
      <c r="R529" s="224" t="s">
        <v>475</v>
      </c>
      <c r="S529" s="205">
        <v>37708</v>
      </c>
      <c r="T529" t="s">
        <v>1168</v>
      </c>
    </row>
    <row r="530" spans="1:20" ht="18" customHeight="1" x14ac:dyDescent="0.2">
      <c r="A530" s="179">
        <v>20530</v>
      </c>
      <c r="B530" s="110" t="s">
        <v>599</v>
      </c>
      <c r="C530" s="110" t="s">
        <v>618</v>
      </c>
      <c r="D530" s="110" t="s">
        <v>38</v>
      </c>
      <c r="E530" s="181">
        <v>38729</v>
      </c>
      <c r="F530" s="179" t="s">
        <v>1035</v>
      </c>
      <c r="G530" s="110" t="s">
        <v>1635</v>
      </c>
      <c r="H530" s="110" t="s">
        <v>1707</v>
      </c>
      <c r="I530" s="207">
        <v>12</v>
      </c>
      <c r="J530" s="207">
        <v>22</v>
      </c>
      <c r="K530" s="53" t="s">
        <v>1591</v>
      </c>
      <c r="L530" s="53"/>
      <c r="M530" s="224"/>
      <c r="N530" s="224"/>
      <c r="O530" s="224"/>
      <c r="P530" s="224"/>
      <c r="Q530" s="224"/>
      <c r="R530" s="224"/>
      <c r="S530" s="205"/>
      <c r="T530"/>
    </row>
    <row r="531" spans="1:20" ht="18" customHeight="1" x14ac:dyDescent="0.2">
      <c r="A531" s="179">
        <v>20531</v>
      </c>
      <c r="B531" s="110" t="s">
        <v>599</v>
      </c>
      <c r="C531" s="110" t="s">
        <v>618</v>
      </c>
      <c r="D531" s="110" t="s">
        <v>678</v>
      </c>
      <c r="E531" s="181">
        <v>38729</v>
      </c>
      <c r="F531" s="179" t="s">
        <v>1035</v>
      </c>
      <c r="G531" s="110" t="s">
        <v>1635</v>
      </c>
      <c r="H531" s="110" t="s">
        <v>1707</v>
      </c>
      <c r="I531" s="207">
        <v>12</v>
      </c>
      <c r="J531" s="207">
        <v>22</v>
      </c>
      <c r="K531" s="53" t="s">
        <v>1591</v>
      </c>
      <c r="L531" s="53"/>
      <c r="M531" s="224"/>
      <c r="N531" s="224"/>
      <c r="O531" s="224"/>
      <c r="P531" s="224"/>
      <c r="Q531" s="224"/>
      <c r="R531" s="224"/>
      <c r="S531" s="205"/>
      <c r="T531"/>
    </row>
    <row r="532" spans="1:20" ht="18" customHeight="1" x14ac:dyDescent="0.2">
      <c r="A532" s="179">
        <v>18340</v>
      </c>
      <c r="B532" s="110" t="s">
        <v>599</v>
      </c>
      <c r="C532" s="110" t="s">
        <v>603</v>
      </c>
      <c r="D532" s="110" t="s">
        <v>477</v>
      </c>
      <c r="E532" s="181">
        <v>37472</v>
      </c>
      <c r="F532" s="179" t="s">
        <v>1205</v>
      </c>
      <c r="G532" s="110" t="s">
        <v>1635</v>
      </c>
      <c r="H532" s="110" t="s">
        <v>1708</v>
      </c>
      <c r="I532" s="207">
        <v>12</v>
      </c>
      <c r="J532" s="207">
        <v>22</v>
      </c>
      <c r="K532" s="53" t="s">
        <v>1591</v>
      </c>
      <c r="L532" s="53"/>
      <c r="M532" s="224"/>
      <c r="N532" s="224"/>
      <c r="O532" s="224"/>
      <c r="P532" s="224"/>
      <c r="Q532" s="224"/>
      <c r="R532" s="224"/>
      <c r="S532" s="205"/>
      <c r="T532"/>
    </row>
    <row r="533" spans="1:20" ht="18" customHeight="1" x14ac:dyDescent="0.2">
      <c r="A533" s="221">
        <v>18158</v>
      </c>
      <c r="B533" s="222" t="s">
        <v>862</v>
      </c>
      <c r="C533" s="222" t="s">
        <v>1475</v>
      </c>
      <c r="D533" s="222" t="s">
        <v>433</v>
      </c>
      <c r="E533" s="223">
        <v>36904</v>
      </c>
      <c r="F533" s="221" t="s">
        <v>1208</v>
      </c>
      <c r="G533" s="110" t="s">
        <v>1635</v>
      </c>
      <c r="H533" s="110" t="s">
        <v>1709</v>
      </c>
      <c r="I533" s="207">
        <v>15</v>
      </c>
      <c r="J533" s="207">
        <v>22</v>
      </c>
      <c r="K533" s="53" t="s">
        <v>1591</v>
      </c>
      <c r="L533" s="53"/>
      <c r="M533" s="224" t="s">
        <v>1635</v>
      </c>
      <c r="N533" s="224">
        <v>18158</v>
      </c>
      <c r="O533" s="224" t="s">
        <v>2303</v>
      </c>
      <c r="P533" s="224" t="s">
        <v>862</v>
      </c>
      <c r="Q533" s="224" t="s">
        <v>1475</v>
      </c>
      <c r="R533" s="224" t="s">
        <v>433</v>
      </c>
      <c r="S533" s="205">
        <v>36904</v>
      </c>
      <c r="T533" t="s">
        <v>1208</v>
      </c>
    </row>
    <row r="534" spans="1:20" ht="18" customHeight="1" x14ac:dyDescent="0.2">
      <c r="A534" s="179">
        <v>50222</v>
      </c>
      <c r="B534" s="110" t="s">
        <v>533</v>
      </c>
      <c r="C534" s="111" t="s">
        <v>2348</v>
      </c>
      <c r="D534" s="112" t="s">
        <v>2347</v>
      </c>
      <c r="E534" s="180">
        <v>39749</v>
      </c>
      <c r="F534" s="113"/>
      <c r="G534" s="110" t="s">
        <v>1635</v>
      </c>
      <c r="H534" s="110" t="s">
        <v>1707</v>
      </c>
      <c r="I534" s="109">
        <v>12</v>
      </c>
      <c r="J534" s="43">
        <v>22</v>
      </c>
      <c r="K534" s="53" t="s">
        <v>1591</v>
      </c>
      <c r="L534" s="53"/>
      <c r="T534" s="203">
        <v>19402</v>
      </c>
    </row>
    <row r="535" spans="1:20" ht="18" customHeight="1" x14ac:dyDescent="0.2">
      <c r="A535" s="179">
        <v>50097</v>
      </c>
      <c r="B535" s="110" t="s">
        <v>533</v>
      </c>
      <c r="C535" s="111" t="s">
        <v>2348</v>
      </c>
      <c r="D535" s="112" t="s">
        <v>94</v>
      </c>
      <c r="E535" s="180">
        <v>39118</v>
      </c>
      <c r="F535" s="113"/>
      <c r="G535" s="110" t="s">
        <v>1635</v>
      </c>
      <c r="H535" s="110" t="s">
        <v>1707</v>
      </c>
      <c r="I535" s="109">
        <v>12</v>
      </c>
      <c r="J535" s="43">
        <v>22</v>
      </c>
      <c r="K535" s="53" t="s">
        <v>1591</v>
      </c>
      <c r="L535" s="53"/>
      <c r="T535" s="203">
        <v>19324</v>
      </c>
    </row>
    <row r="536" spans="1:20" ht="18" customHeight="1" x14ac:dyDescent="0.2">
      <c r="A536" s="221">
        <v>20801</v>
      </c>
      <c r="B536" s="222" t="s">
        <v>953</v>
      </c>
      <c r="C536" s="222" t="s">
        <v>41</v>
      </c>
      <c r="D536" s="222" t="s">
        <v>595</v>
      </c>
      <c r="E536" s="223">
        <v>37417</v>
      </c>
      <c r="F536" s="221" t="s">
        <v>1035</v>
      </c>
      <c r="G536" s="110" t="s">
        <v>1635</v>
      </c>
      <c r="H536" s="110" t="s">
        <v>1796</v>
      </c>
      <c r="I536" s="207">
        <v>18</v>
      </c>
      <c r="J536" s="207">
        <v>22</v>
      </c>
      <c r="K536" s="53">
        <v>26</v>
      </c>
      <c r="L536" s="53"/>
      <c r="M536" s="224" t="s">
        <v>1635</v>
      </c>
      <c r="N536" s="224">
        <v>20801</v>
      </c>
      <c r="O536" s="224" t="s">
        <v>2299</v>
      </c>
      <c r="P536" s="224" t="s">
        <v>953</v>
      </c>
      <c r="Q536" s="224" t="s">
        <v>41</v>
      </c>
      <c r="R536" s="224" t="s">
        <v>595</v>
      </c>
      <c r="S536" s="205">
        <v>37417</v>
      </c>
      <c r="T536" t="s">
        <v>1035</v>
      </c>
    </row>
    <row r="537" spans="1:20" ht="18" customHeight="1" x14ac:dyDescent="0.2">
      <c r="A537" s="221">
        <v>15595</v>
      </c>
      <c r="B537" s="222" t="s">
        <v>80</v>
      </c>
      <c r="C537" s="222" t="s">
        <v>971</v>
      </c>
      <c r="D537" s="222" t="s">
        <v>852</v>
      </c>
      <c r="E537" s="223">
        <v>37176</v>
      </c>
      <c r="F537" s="221" t="s">
        <v>1035</v>
      </c>
      <c r="G537" s="110" t="s">
        <v>1635</v>
      </c>
      <c r="H537" s="110" t="s">
        <v>1707</v>
      </c>
      <c r="I537" s="207">
        <v>12</v>
      </c>
      <c r="J537" s="207">
        <v>22</v>
      </c>
      <c r="K537" s="53" t="s">
        <v>1591</v>
      </c>
      <c r="L537" s="53"/>
      <c r="M537" s="224" t="s">
        <v>1635</v>
      </c>
      <c r="N537" s="224">
        <v>15595</v>
      </c>
      <c r="O537" s="224" t="s">
        <v>2300</v>
      </c>
      <c r="P537" s="224" t="s">
        <v>80</v>
      </c>
      <c r="Q537" s="224" t="s">
        <v>971</v>
      </c>
      <c r="R537" s="224" t="s">
        <v>852</v>
      </c>
      <c r="S537" s="205">
        <v>37176</v>
      </c>
      <c r="T537" t="s">
        <v>1035</v>
      </c>
    </row>
    <row r="538" spans="1:20" ht="18" customHeight="1" x14ac:dyDescent="0.2">
      <c r="A538" s="221">
        <v>8755</v>
      </c>
      <c r="B538" s="222" t="s">
        <v>80</v>
      </c>
      <c r="C538" s="222" t="s">
        <v>516</v>
      </c>
      <c r="D538" s="222" t="s">
        <v>493</v>
      </c>
      <c r="E538" s="223">
        <v>36239</v>
      </c>
      <c r="F538" s="221" t="s">
        <v>1245</v>
      </c>
      <c r="G538" s="110" t="s">
        <v>1635</v>
      </c>
      <c r="H538" s="110" t="s">
        <v>1700</v>
      </c>
      <c r="I538" s="207">
        <v>18</v>
      </c>
      <c r="J538" s="207">
        <v>22</v>
      </c>
      <c r="K538" s="53" t="s">
        <v>1591</v>
      </c>
      <c r="L538" s="53">
        <v>26</v>
      </c>
      <c r="M538" s="224" t="s">
        <v>1635</v>
      </c>
      <c r="N538" s="224">
        <v>8755</v>
      </c>
      <c r="O538" s="224" t="s">
        <v>2294</v>
      </c>
      <c r="P538" s="224" t="s">
        <v>528</v>
      </c>
      <c r="Q538" s="224" t="s">
        <v>516</v>
      </c>
      <c r="R538" s="224" t="s">
        <v>493</v>
      </c>
      <c r="S538" s="205">
        <v>36239</v>
      </c>
      <c r="T538" t="s">
        <v>1245</v>
      </c>
    </row>
    <row r="539" spans="1:20" ht="18" customHeight="1" x14ac:dyDescent="0.2">
      <c r="A539" s="221">
        <v>15617</v>
      </c>
      <c r="B539" s="222" t="s">
        <v>80</v>
      </c>
      <c r="C539" s="222" t="s">
        <v>777</v>
      </c>
      <c r="D539" s="222" t="s">
        <v>722</v>
      </c>
      <c r="E539" s="223">
        <v>38097</v>
      </c>
      <c r="F539" s="221" t="s">
        <v>1252</v>
      </c>
      <c r="G539" s="110" t="s">
        <v>1635</v>
      </c>
      <c r="H539" s="110" t="s">
        <v>1710</v>
      </c>
      <c r="I539" s="207">
        <v>15</v>
      </c>
      <c r="J539" s="207">
        <v>22</v>
      </c>
      <c r="K539" s="53" t="s">
        <v>1591</v>
      </c>
      <c r="L539" s="53"/>
      <c r="M539" s="224" t="s">
        <v>1635</v>
      </c>
      <c r="N539" s="224">
        <v>15617</v>
      </c>
      <c r="O539" s="224" t="s">
        <v>2299</v>
      </c>
      <c r="P539" s="224" t="s">
        <v>80</v>
      </c>
      <c r="Q539" s="224" t="s">
        <v>777</v>
      </c>
      <c r="R539" s="224" t="s">
        <v>722</v>
      </c>
      <c r="S539" s="205">
        <v>38097</v>
      </c>
      <c r="T539" t="s">
        <v>1252</v>
      </c>
    </row>
    <row r="540" spans="1:20" ht="18" customHeight="1" x14ac:dyDescent="0.2">
      <c r="A540" s="179">
        <v>1047</v>
      </c>
      <c r="B540" s="222" t="s">
        <v>80</v>
      </c>
      <c r="C540" s="110" t="s">
        <v>5</v>
      </c>
      <c r="D540" s="110" t="s">
        <v>602</v>
      </c>
      <c r="E540" s="181">
        <v>24475</v>
      </c>
      <c r="F540" s="179" t="s">
        <v>1244</v>
      </c>
      <c r="G540" s="110" t="s">
        <v>1635</v>
      </c>
      <c r="H540" s="110" t="s">
        <v>1709</v>
      </c>
      <c r="I540" s="207">
        <v>15</v>
      </c>
      <c r="J540" s="207">
        <v>22</v>
      </c>
      <c r="K540" s="53" t="s">
        <v>1591</v>
      </c>
      <c r="L540" s="53"/>
      <c r="M540" s="224"/>
      <c r="N540" s="224"/>
      <c r="O540" s="224"/>
      <c r="P540" s="224"/>
      <c r="Q540" s="224"/>
      <c r="R540" s="224"/>
      <c r="S540" s="205"/>
      <c r="T540"/>
    </row>
    <row r="541" spans="1:20" ht="18" customHeight="1" x14ac:dyDescent="0.2">
      <c r="A541" s="179">
        <v>20533</v>
      </c>
      <c r="B541" s="110" t="s">
        <v>463</v>
      </c>
      <c r="C541" s="110" t="s">
        <v>789</v>
      </c>
      <c r="D541" s="110" t="s">
        <v>592</v>
      </c>
      <c r="E541" s="181">
        <v>37991</v>
      </c>
      <c r="F541" s="179" t="s">
        <v>1253</v>
      </c>
      <c r="G541" s="110" t="s">
        <v>1635</v>
      </c>
      <c r="H541" s="110" t="s">
        <v>1709</v>
      </c>
      <c r="I541" s="207">
        <v>15</v>
      </c>
      <c r="J541" s="207">
        <v>22</v>
      </c>
      <c r="K541" s="53" t="s">
        <v>1591</v>
      </c>
      <c r="L541" s="53"/>
      <c r="M541" s="224"/>
      <c r="N541" s="224"/>
      <c r="O541" s="224"/>
      <c r="P541" s="224"/>
      <c r="Q541" s="224"/>
      <c r="R541" s="224"/>
      <c r="S541" s="205"/>
      <c r="T541"/>
    </row>
    <row r="542" spans="1:20" ht="18" customHeight="1" x14ac:dyDescent="0.2">
      <c r="A542" s="179">
        <v>50227</v>
      </c>
      <c r="B542" s="110" t="s">
        <v>463</v>
      </c>
      <c r="C542" s="111" t="s">
        <v>488</v>
      </c>
      <c r="D542" s="112" t="s">
        <v>800</v>
      </c>
      <c r="E542" s="180">
        <v>37739</v>
      </c>
      <c r="F542" s="113"/>
      <c r="G542" s="110" t="s">
        <v>1635</v>
      </c>
      <c r="H542" s="110" t="s">
        <v>1708</v>
      </c>
      <c r="I542" s="109">
        <v>12</v>
      </c>
      <c r="J542" s="43">
        <v>22</v>
      </c>
      <c r="K542" s="53" t="s">
        <v>1591</v>
      </c>
      <c r="L542" s="53"/>
      <c r="T542" s="203"/>
    </row>
    <row r="543" spans="1:20" ht="18" customHeight="1" x14ac:dyDescent="0.2">
      <c r="A543" s="179">
        <v>2137</v>
      </c>
      <c r="B543" s="110" t="s">
        <v>610</v>
      </c>
      <c r="C543" s="110" t="s">
        <v>635</v>
      </c>
      <c r="D543" s="110" t="s">
        <v>552</v>
      </c>
      <c r="E543" s="181">
        <v>29595</v>
      </c>
      <c r="F543" s="179" t="s">
        <v>1035</v>
      </c>
      <c r="G543" s="110" t="s">
        <v>1635</v>
      </c>
      <c r="H543" s="110" t="s">
        <v>1709</v>
      </c>
      <c r="I543" s="207">
        <v>15</v>
      </c>
      <c r="J543" s="207">
        <v>22</v>
      </c>
      <c r="K543" s="53" t="s">
        <v>1591</v>
      </c>
      <c r="L543" s="53">
        <v>32</v>
      </c>
      <c r="M543" s="224"/>
      <c r="N543" s="224"/>
      <c r="O543" s="224"/>
      <c r="P543" s="224"/>
      <c r="Q543" s="224"/>
      <c r="R543" s="224"/>
      <c r="S543" s="205"/>
      <c r="T543"/>
    </row>
    <row r="544" spans="1:20" ht="18" customHeight="1" x14ac:dyDescent="0.2">
      <c r="A544" s="179">
        <v>50218</v>
      </c>
      <c r="B544" s="110" t="s">
        <v>610</v>
      </c>
      <c r="C544" s="111" t="s">
        <v>2345</v>
      </c>
      <c r="D544" s="112" t="s">
        <v>2344</v>
      </c>
      <c r="E544" s="180">
        <v>39707</v>
      </c>
      <c r="F544" s="113"/>
      <c r="G544" s="110" t="s">
        <v>1635</v>
      </c>
      <c r="H544" s="110" t="s">
        <v>1707</v>
      </c>
      <c r="I544" s="109">
        <v>12</v>
      </c>
      <c r="J544" s="43">
        <v>22</v>
      </c>
      <c r="K544" s="53" t="s">
        <v>1591</v>
      </c>
      <c r="L544" s="53"/>
      <c r="T544" s="203">
        <v>10952</v>
      </c>
    </row>
    <row r="545" spans="1:20" ht="18" customHeight="1" x14ac:dyDescent="0.2">
      <c r="A545" s="221">
        <v>9964</v>
      </c>
      <c r="B545" s="222" t="s">
        <v>954</v>
      </c>
      <c r="C545" s="222" t="s">
        <v>466</v>
      </c>
      <c r="D545" s="222" t="s">
        <v>582</v>
      </c>
      <c r="E545" s="223">
        <v>22666</v>
      </c>
      <c r="F545" s="221" t="s">
        <v>1266</v>
      </c>
      <c r="G545" s="110" t="s">
        <v>1635</v>
      </c>
      <c r="H545" s="110" t="s">
        <v>1700</v>
      </c>
      <c r="I545" s="207">
        <v>18</v>
      </c>
      <c r="J545" s="207">
        <v>22</v>
      </c>
      <c r="K545" s="53" t="s">
        <v>1591</v>
      </c>
      <c r="L545" s="53"/>
      <c r="M545" s="224" t="s">
        <v>1630</v>
      </c>
      <c r="N545" s="224">
        <v>9964</v>
      </c>
      <c r="O545" s="224" t="s">
        <v>2297</v>
      </c>
      <c r="P545" s="224" t="s">
        <v>954</v>
      </c>
      <c r="Q545" s="224" t="s">
        <v>466</v>
      </c>
      <c r="R545" s="224" t="s">
        <v>582</v>
      </c>
      <c r="S545" s="205">
        <v>22666</v>
      </c>
      <c r="T545" t="s">
        <v>1266</v>
      </c>
    </row>
    <row r="546" spans="1:20" ht="18" customHeight="1" x14ac:dyDescent="0.2">
      <c r="A546" s="179">
        <v>18411</v>
      </c>
      <c r="B546" s="110" t="s">
        <v>81</v>
      </c>
      <c r="C546" s="110" t="s">
        <v>82</v>
      </c>
      <c r="D546" s="110" t="s">
        <v>522</v>
      </c>
      <c r="E546" s="181">
        <v>28397</v>
      </c>
      <c r="F546" s="179" t="s">
        <v>1007</v>
      </c>
      <c r="G546" s="110" t="s">
        <v>1635</v>
      </c>
      <c r="H546" s="110" t="s">
        <v>1700</v>
      </c>
      <c r="I546" s="207">
        <v>18</v>
      </c>
      <c r="J546" s="207">
        <v>22</v>
      </c>
      <c r="K546" s="53" t="s">
        <v>1591</v>
      </c>
      <c r="L546" s="53"/>
      <c r="M546" s="224"/>
      <c r="N546" s="224"/>
      <c r="O546" s="224"/>
      <c r="P546" s="224"/>
      <c r="Q546" s="224"/>
      <c r="R546" s="224"/>
      <c r="S546" s="205"/>
      <c r="T546"/>
    </row>
    <row r="547" spans="1:20" ht="18" customHeight="1" x14ac:dyDescent="0.2">
      <c r="A547" s="179">
        <v>16895</v>
      </c>
      <c r="B547" s="110" t="s">
        <v>840</v>
      </c>
      <c r="C547" s="110" t="s">
        <v>935</v>
      </c>
      <c r="D547" s="110" t="s">
        <v>542</v>
      </c>
      <c r="E547" s="181">
        <v>24032</v>
      </c>
      <c r="F547" s="179" t="s">
        <v>1274</v>
      </c>
      <c r="G547" s="110" t="s">
        <v>1635</v>
      </c>
      <c r="H547" s="110" t="s">
        <v>1707</v>
      </c>
      <c r="I547" s="207">
        <v>12</v>
      </c>
      <c r="J547" s="207">
        <v>22</v>
      </c>
      <c r="K547" s="53" t="s">
        <v>1591</v>
      </c>
      <c r="L547" s="53"/>
      <c r="M547" s="224"/>
      <c r="N547" s="224"/>
      <c r="O547" s="224"/>
      <c r="P547" s="224"/>
      <c r="Q547" s="224"/>
      <c r="R547" s="224"/>
      <c r="S547" s="205"/>
      <c r="T547"/>
    </row>
    <row r="548" spans="1:20" ht="18" customHeight="1" x14ac:dyDescent="0.2">
      <c r="A548" s="221">
        <v>10331</v>
      </c>
      <c r="B548" s="222" t="s">
        <v>504</v>
      </c>
      <c r="C548" s="222" t="s">
        <v>506</v>
      </c>
      <c r="D548" s="222" t="s">
        <v>484</v>
      </c>
      <c r="E548" s="223">
        <v>36273</v>
      </c>
      <c r="F548" s="221" t="s">
        <v>1292</v>
      </c>
      <c r="G548" s="110" t="s">
        <v>1635</v>
      </c>
      <c r="H548" s="110" t="s">
        <v>1707</v>
      </c>
      <c r="I548" s="207">
        <v>12</v>
      </c>
      <c r="J548" s="207">
        <v>22</v>
      </c>
      <c r="K548" s="53" t="s">
        <v>1591</v>
      </c>
      <c r="L548" s="53"/>
      <c r="M548" s="224" t="s">
        <v>1635</v>
      </c>
      <c r="N548" s="224">
        <v>10331</v>
      </c>
      <c r="O548" s="224" t="s">
        <v>2294</v>
      </c>
      <c r="P548" s="224" t="s">
        <v>504</v>
      </c>
      <c r="Q548" s="224" t="s">
        <v>506</v>
      </c>
      <c r="R548" s="224" t="s">
        <v>484</v>
      </c>
      <c r="S548" s="205">
        <v>36273</v>
      </c>
      <c r="T548" t="s">
        <v>1292</v>
      </c>
    </row>
    <row r="549" spans="1:20" ht="18" customHeight="1" x14ac:dyDescent="0.2">
      <c r="A549" s="221">
        <v>19402</v>
      </c>
      <c r="B549" s="222" t="s">
        <v>504</v>
      </c>
      <c r="C549" s="222" t="s">
        <v>719</v>
      </c>
      <c r="D549" s="222" t="s">
        <v>88</v>
      </c>
      <c r="E549" s="223">
        <v>38749</v>
      </c>
      <c r="F549" s="221" t="s">
        <v>1035</v>
      </c>
      <c r="G549" s="110" t="s">
        <v>1635</v>
      </c>
      <c r="H549" s="110" t="s">
        <v>1796</v>
      </c>
      <c r="I549" s="207">
        <v>18</v>
      </c>
      <c r="J549" s="207">
        <v>22</v>
      </c>
      <c r="K549" s="53" t="s">
        <v>1591</v>
      </c>
      <c r="L549" s="53"/>
      <c r="M549" s="224" t="s">
        <v>1635</v>
      </c>
      <c r="N549" s="224">
        <v>19402</v>
      </c>
      <c r="O549" s="224" t="s">
        <v>2301</v>
      </c>
      <c r="P549" s="224" t="s">
        <v>504</v>
      </c>
      <c r="Q549" s="224" t="s">
        <v>719</v>
      </c>
      <c r="R549" s="224" t="s">
        <v>88</v>
      </c>
      <c r="S549" s="205">
        <v>38749</v>
      </c>
      <c r="T549" t="s">
        <v>1035</v>
      </c>
    </row>
    <row r="550" spans="1:20" ht="18" customHeight="1" x14ac:dyDescent="0.2">
      <c r="A550" s="221">
        <v>3073</v>
      </c>
      <c r="B550" s="222" t="s">
        <v>711</v>
      </c>
      <c r="C550" s="225" t="s">
        <v>661</v>
      </c>
      <c r="D550" s="226" t="s">
        <v>1624</v>
      </c>
      <c r="E550" s="227">
        <v>32123</v>
      </c>
      <c r="F550" s="228" t="s">
        <v>2322</v>
      </c>
      <c r="G550" s="110" t="s">
        <v>1635</v>
      </c>
      <c r="H550" s="110" t="s">
        <v>1706</v>
      </c>
      <c r="I550" s="207">
        <v>18</v>
      </c>
      <c r="J550" s="207">
        <v>22</v>
      </c>
      <c r="K550" s="53" t="s">
        <v>1591</v>
      </c>
      <c r="L550" s="53"/>
      <c r="M550" s="224" t="s">
        <v>1630</v>
      </c>
      <c r="N550" s="224">
        <v>3073</v>
      </c>
      <c r="O550" s="224" t="s">
        <v>2297</v>
      </c>
      <c r="P550" s="224" t="s">
        <v>711</v>
      </c>
      <c r="Q550" s="224" t="s">
        <v>485</v>
      </c>
      <c r="R550" s="224" t="s">
        <v>2321</v>
      </c>
      <c r="S550" s="205">
        <v>32123</v>
      </c>
      <c r="T550" t="s">
        <v>2322</v>
      </c>
    </row>
    <row r="551" spans="1:20" ht="18" customHeight="1" x14ac:dyDescent="0.2">
      <c r="A551" s="221">
        <v>5679</v>
      </c>
      <c r="B551" s="222" t="s">
        <v>711</v>
      </c>
      <c r="C551" s="225" t="s">
        <v>661</v>
      </c>
      <c r="D551" s="226" t="s">
        <v>1625</v>
      </c>
      <c r="E551" s="227">
        <v>34786</v>
      </c>
      <c r="F551" s="228" t="s">
        <v>2324</v>
      </c>
      <c r="G551" s="110" t="s">
        <v>1635</v>
      </c>
      <c r="H551" s="110" t="s">
        <v>1710</v>
      </c>
      <c r="I551" s="207">
        <v>15</v>
      </c>
      <c r="J551" s="207">
        <v>22</v>
      </c>
      <c r="K551" s="53" t="s">
        <v>1591</v>
      </c>
      <c r="L551" s="53"/>
      <c r="M551" s="224" t="s">
        <v>1630</v>
      </c>
      <c r="N551" s="224">
        <v>5679</v>
      </c>
      <c r="O551" s="224" t="s">
        <v>2297</v>
      </c>
      <c r="P551" s="224" t="s">
        <v>711</v>
      </c>
      <c r="Q551" s="224" t="s">
        <v>485</v>
      </c>
      <c r="R551" s="224" t="s">
        <v>2323</v>
      </c>
      <c r="S551" s="205">
        <v>34786</v>
      </c>
      <c r="T551" t="s">
        <v>2324</v>
      </c>
    </row>
    <row r="552" spans="1:20" ht="18" customHeight="1" x14ac:dyDescent="0.2">
      <c r="A552" s="221">
        <v>20529</v>
      </c>
      <c r="B552" s="222" t="s">
        <v>581</v>
      </c>
      <c r="C552" s="222" t="s">
        <v>405</v>
      </c>
      <c r="D552" s="222" t="s">
        <v>1338</v>
      </c>
      <c r="E552" s="223">
        <v>39141</v>
      </c>
      <c r="F552" s="221" t="s">
        <v>1035</v>
      </c>
      <c r="G552" s="110" t="s">
        <v>1635</v>
      </c>
      <c r="H552" s="110" t="s">
        <v>1707</v>
      </c>
      <c r="I552" s="207">
        <v>12</v>
      </c>
      <c r="J552" s="207">
        <v>22</v>
      </c>
      <c r="K552" s="53" t="s">
        <v>1591</v>
      </c>
      <c r="L552" s="53"/>
      <c r="M552" s="224" t="s">
        <v>1635</v>
      </c>
      <c r="N552" s="224">
        <v>20529</v>
      </c>
      <c r="O552" s="224" t="s">
        <v>2301</v>
      </c>
      <c r="P552" s="224" t="s">
        <v>581</v>
      </c>
      <c r="Q552" s="224" t="s">
        <v>405</v>
      </c>
      <c r="R552" s="224" t="s">
        <v>1338</v>
      </c>
      <c r="S552" s="205">
        <v>39141</v>
      </c>
      <c r="T552" t="s">
        <v>1035</v>
      </c>
    </row>
    <row r="553" spans="1:20" ht="18" customHeight="1" x14ac:dyDescent="0.2">
      <c r="A553" s="221">
        <v>19605</v>
      </c>
      <c r="B553" s="222" t="s">
        <v>581</v>
      </c>
      <c r="C553" s="222" t="s">
        <v>405</v>
      </c>
      <c r="D553" s="222" t="s">
        <v>634</v>
      </c>
      <c r="E553" s="223">
        <v>38245</v>
      </c>
      <c r="F553" s="221" t="s">
        <v>1035</v>
      </c>
      <c r="G553" s="110" t="s">
        <v>1635</v>
      </c>
      <c r="H553" s="110" t="s">
        <v>1700</v>
      </c>
      <c r="I553" s="207">
        <v>18</v>
      </c>
      <c r="J553" s="207">
        <v>22</v>
      </c>
      <c r="K553" s="53" t="s">
        <v>1591</v>
      </c>
      <c r="L553" s="53"/>
      <c r="M553" s="224" t="s">
        <v>1635</v>
      </c>
      <c r="N553" s="224">
        <v>19605</v>
      </c>
      <c r="O553" s="224" t="s">
        <v>2299</v>
      </c>
      <c r="P553" s="224" t="s">
        <v>581</v>
      </c>
      <c r="Q553" s="224" t="s">
        <v>405</v>
      </c>
      <c r="R553" s="224" t="s">
        <v>634</v>
      </c>
      <c r="S553" s="205">
        <v>38245</v>
      </c>
      <c r="T553" t="s">
        <v>1035</v>
      </c>
    </row>
    <row r="554" spans="1:20" ht="18" customHeight="1" x14ac:dyDescent="0.2">
      <c r="A554" s="179">
        <v>50221</v>
      </c>
      <c r="B554" s="110" t="s">
        <v>581</v>
      </c>
      <c r="C554" s="111" t="s">
        <v>581</v>
      </c>
      <c r="D554" s="112" t="s">
        <v>520</v>
      </c>
      <c r="E554" s="180">
        <v>39515</v>
      </c>
      <c r="F554" s="113"/>
      <c r="G554" s="110" t="s">
        <v>1635</v>
      </c>
      <c r="H554" s="110" t="s">
        <v>1707</v>
      </c>
      <c r="I554" s="109">
        <v>12</v>
      </c>
      <c r="J554" s="43">
        <v>22</v>
      </c>
      <c r="K554" s="53" t="s">
        <v>1591</v>
      </c>
      <c r="L554" s="53"/>
      <c r="T554" s="203">
        <v>9964</v>
      </c>
    </row>
    <row r="555" spans="1:20" ht="18" customHeight="1" x14ac:dyDescent="0.2">
      <c r="A555" s="221">
        <v>10328</v>
      </c>
      <c r="B555" s="222" t="s">
        <v>676</v>
      </c>
      <c r="C555" s="222" t="s">
        <v>418</v>
      </c>
      <c r="D555" s="222" t="s">
        <v>49</v>
      </c>
      <c r="E555" s="223">
        <v>36243</v>
      </c>
      <c r="F555" s="221" t="s">
        <v>1337</v>
      </c>
      <c r="G555" s="110" t="s">
        <v>1635</v>
      </c>
      <c r="H555" s="110" t="s">
        <v>1710</v>
      </c>
      <c r="I555" s="207">
        <v>15</v>
      </c>
      <c r="J555" s="207">
        <v>22</v>
      </c>
      <c r="K555" s="53" t="s">
        <v>1591</v>
      </c>
      <c r="L555" s="53">
        <v>26</v>
      </c>
      <c r="M555" s="224" t="s">
        <v>1635</v>
      </c>
      <c r="N555" s="224">
        <v>10328</v>
      </c>
      <c r="O555" s="224" t="s">
        <v>2297</v>
      </c>
      <c r="P555" s="224" t="s">
        <v>676</v>
      </c>
      <c r="Q555" s="224" t="s">
        <v>418</v>
      </c>
      <c r="R555" s="224" t="s">
        <v>49</v>
      </c>
      <c r="S555" s="205">
        <v>36243</v>
      </c>
      <c r="T555" t="s">
        <v>1337</v>
      </c>
    </row>
    <row r="556" spans="1:20" ht="18" customHeight="1" x14ac:dyDescent="0.2">
      <c r="A556" s="179">
        <v>6007</v>
      </c>
      <c r="B556" s="110" t="s">
        <v>813</v>
      </c>
      <c r="C556" s="110" t="s">
        <v>923</v>
      </c>
      <c r="D556" s="110" t="s">
        <v>1669</v>
      </c>
      <c r="E556" s="181">
        <v>20466</v>
      </c>
      <c r="F556" s="179" t="s">
        <v>257</v>
      </c>
      <c r="G556" s="110" t="s">
        <v>1635</v>
      </c>
      <c r="H556" s="110" t="s">
        <v>1700</v>
      </c>
      <c r="I556" s="207">
        <v>18</v>
      </c>
      <c r="J556" s="207">
        <v>22</v>
      </c>
      <c r="K556" s="53" t="s">
        <v>1591</v>
      </c>
      <c r="L556" s="53"/>
      <c r="M556" s="224"/>
      <c r="N556" s="224"/>
      <c r="O556" s="224"/>
      <c r="P556" s="224"/>
      <c r="Q556" s="224"/>
      <c r="R556" s="224"/>
      <c r="S556" s="205"/>
      <c r="T556"/>
    </row>
    <row r="557" spans="1:20" ht="18" customHeight="1" x14ac:dyDescent="0.2">
      <c r="A557" s="221">
        <v>2967</v>
      </c>
      <c r="B557" s="222" t="s">
        <v>816</v>
      </c>
      <c r="C557" s="222" t="s">
        <v>817</v>
      </c>
      <c r="D557" s="222" t="s">
        <v>565</v>
      </c>
      <c r="E557" s="223">
        <v>31950</v>
      </c>
      <c r="F557" s="221" t="s">
        <v>1344</v>
      </c>
      <c r="G557" s="110" t="s">
        <v>1635</v>
      </c>
      <c r="H557" s="110" t="s">
        <v>1707</v>
      </c>
      <c r="I557" s="207">
        <v>12</v>
      </c>
      <c r="J557" s="207">
        <v>22</v>
      </c>
      <c r="K557" s="53" t="s">
        <v>1591</v>
      </c>
      <c r="L557" s="53"/>
      <c r="M557" s="224" t="s">
        <v>1635</v>
      </c>
      <c r="N557" s="224">
        <v>2967</v>
      </c>
      <c r="O557" s="224" t="s">
        <v>2294</v>
      </c>
      <c r="P557" s="224" t="s">
        <v>816</v>
      </c>
      <c r="Q557" s="224" t="s">
        <v>817</v>
      </c>
      <c r="R557" s="224" t="s">
        <v>565</v>
      </c>
      <c r="S557" s="205">
        <v>31950</v>
      </c>
      <c r="T557" t="s">
        <v>1344</v>
      </c>
    </row>
    <row r="558" spans="1:20" ht="18" customHeight="1" x14ac:dyDescent="0.2">
      <c r="A558" s="221">
        <v>18156</v>
      </c>
      <c r="B558" s="222" t="s">
        <v>487</v>
      </c>
      <c r="C558" s="222" t="s">
        <v>488</v>
      </c>
      <c r="D558" s="222" t="s">
        <v>486</v>
      </c>
      <c r="E558" s="223">
        <v>38138</v>
      </c>
      <c r="F558" s="221" t="s">
        <v>1345</v>
      </c>
      <c r="G558" s="110" t="s">
        <v>1635</v>
      </c>
      <c r="H558" s="110" t="s">
        <v>1700</v>
      </c>
      <c r="I558" s="207">
        <v>18</v>
      </c>
      <c r="J558" s="207">
        <v>22</v>
      </c>
      <c r="K558" s="53" t="s">
        <v>1591</v>
      </c>
      <c r="L558" s="53"/>
      <c r="M558" s="224" t="s">
        <v>1635</v>
      </c>
      <c r="N558" s="224">
        <v>18156</v>
      </c>
      <c r="O558" s="224" t="s">
        <v>2299</v>
      </c>
      <c r="P558" s="224" t="s">
        <v>487</v>
      </c>
      <c r="Q558" s="224" t="s">
        <v>488</v>
      </c>
      <c r="R558" s="224" t="s">
        <v>486</v>
      </c>
      <c r="S558" s="205">
        <v>38138</v>
      </c>
      <c r="T558" t="s">
        <v>1345</v>
      </c>
    </row>
    <row r="559" spans="1:20" ht="18" customHeight="1" x14ac:dyDescent="0.2">
      <c r="A559" s="179">
        <v>10333</v>
      </c>
      <c r="B559" s="110" t="s">
        <v>752</v>
      </c>
      <c r="C559" s="110" t="s">
        <v>470</v>
      </c>
      <c r="D559" s="110" t="s">
        <v>808</v>
      </c>
      <c r="E559" s="181">
        <v>35902</v>
      </c>
      <c r="F559" s="179" t="s">
        <v>1255</v>
      </c>
      <c r="G559" s="110" t="s">
        <v>1635</v>
      </c>
      <c r="H559" s="110" t="s">
        <v>1700</v>
      </c>
      <c r="I559" s="207">
        <v>18</v>
      </c>
      <c r="J559" s="207">
        <v>22</v>
      </c>
      <c r="K559" s="53" t="s">
        <v>1591</v>
      </c>
      <c r="L559" s="53"/>
      <c r="M559" s="224"/>
      <c r="N559" s="224"/>
      <c r="O559" s="224"/>
      <c r="P559" s="224"/>
      <c r="Q559" s="224"/>
      <c r="R559" s="224"/>
      <c r="S559" s="205"/>
      <c r="T559"/>
    </row>
    <row r="560" spans="1:20" ht="18" customHeight="1" x14ac:dyDescent="0.2">
      <c r="A560" s="221">
        <v>20538</v>
      </c>
      <c r="B560" s="222" t="s">
        <v>557</v>
      </c>
      <c r="C560" s="222" t="s">
        <v>637</v>
      </c>
      <c r="D560" s="222" t="s">
        <v>707</v>
      </c>
      <c r="E560" s="223">
        <v>36844</v>
      </c>
      <c r="F560" s="221" t="s">
        <v>1035</v>
      </c>
      <c r="G560" s="110" t="s">
        <v>1635</v>
      </c>
      <c r="H560" s="110" t="s">
        <v>1700</v>
      </c>
      <c r="I560" s="207">
        <v>18</v>
      </c>
      <c r="J560" s="207">
        <v>22</v>
      </c>
      <c r="K560" s="53">
        <v>22</v>
      </c>
      <c r="L560" s="53"/>
      <c r="M560" s="224" t="s">
        <v>1635</v>
      </c>
      <c r="N560" s="224">
        <v>20538</v>
      </c>
      <c r="O560" s="224" t="s">
        <v>2297</v>
      </c>
      <c r="P560" s="224" t="s">
        <v>557</v>
      </c>
      <c r="Q560" s="224" t="s">
        <v>637</v>
      </c>
      <c r="R560" s="224" t="s">
        <v>707</v>
      </c>
      <c r="S560" s="205">
        <v>36844</v>
      </c>
      <c r="T560" t="s">
        <v>1035</v>
      </c>
    </row>
    <row r="561" spans="1:20" ht="18" customHeight="1" x14ac:dyDescent="0.2">
      <c r="A561" s="221">
        <v>3021</v>
      </c>
      <c r="B561" s="222" t="s">
        <v>613</v>
      </c>
      <c r="C561" s="222" t="s">
        <v>821</v>
      </c>
      <c r="D561" s="222" t="s">
        <v>820</v>
      </c>
      <c r="E561" s="223">
        <v>32040</v>
      </c>
      <c r="F561" s="221" t="s">
        <v>258</v>
      </c>
      <c r="G561" s="110" t="s">
        <v>1635</v>
      </c>
      <c r="H561" s="110" t="s">
        <v>1796</v>
      </c>
      <c r="I561" s="207">
        <v>18</v>
      </c>
      <c r="J561" s="207">
        <v>22</v>
      </c>
      <c r="K561" s="53" t="s">
        <v>1591</v>
      </c>
      <c r="L561" s="53"/>
      <c r="M561" s="224" t="s">
        <v>1630</v>
      </c>
      <c r="N561" s="224">
        <v>3021</v>
      </c>
      <c r="O561" s="224" t="s">
        <v>2297</v>
      </c>
      <c r="P561" s="224" t="s">
        <v>613</v>
      </c>
      <c r="Q561" s="224" t="s">
        <v>821</v>
      </c>
      <c r="R561" s="224" t="s">
        <v>820</v>
      </c>
      <c r="S561" s="205">
        <v>32040</v>
      </c>
      <c r="T561" t="s">
        <v>258</v>
      </c>
    </row>
    <row r="562" spans="1:20" ht="18" customHeight="1" x14ac:dyDescent="0.2">
      <c r="A562" s="221">
        <v>3292</v>
      </c>
      <c r="B562" s="222" t="s">
        <v>613</v>
      </c>
      <c r="C562" s="222" t="s">
        <v>821</v>
      </c>
      <c r="D562" s="222" t="s">
        <v>3</v>
      </c>
      <c r="E562" s="223">
        <v>32533</v>
      </c>
      <c r="F562" s="221" t="s">
        <v>259</v>
      </c>
      <c r="G562" s="110" t="s">
        <v>1635</v>
      </c>
      <c r="H562" s="110" t="s">
        <v>1796</v>
      </c>
      <c r="I562" s="207">
        <v>18</v>
      </c>
      <c r="J562" s="207">
        <v>22</v>
      </c>
      <c r="K562" s="53" t="s">
        <v>1591</v>
      </c>
      <c r="L562" s="53"/>
      <c r="M562" s="224" t="s">
        <v>1635</v>
      </c>
      <c r="N562" s="224">
        <v>3292</v>
      </c>
      <c r="O562" s="224" t="s">
        <v>2294</v>
      </c>
      <c r="P562" s="224" t="s">
        <v>613</v>
      </c>
      <c r="Q562" s="224" t="s">
        <v>821</v>
      </c>
      <c r="R562" s="224" t="s">
        <v>3</v>
      </c>
      <c r="S562" s="205">
        <v>32533</v>
      </c>
      <c r="T562" t="s">
        <v>259</v>
      </c>
    </row>
    <row r="563" spans="1:20" ht="18" customHeight="1" x14ac:dyDescent="0.2">
      <c r="A563" s="221">
        <v>19604</v>
      </c>
      <c r="B563" s="222" t="s">
        <v>719</v>
      </c>
      <c r="C563" s="222" t="s">
        <v>478</v>
      </c>
      <c r="D563" s="222" t="s">
        <v>503</v>
      </c>
      <c r="E563" s="223">
        <v>37821</v>
      </c>
      <c r="F563" s="221" t="s">
        <v>1386</v>
      </c>
      <c r="G563" s="110" t="s">
        <v>1635</v>
      </c>
      <c r="H563" s="110" t="s">
        <v>1796</v>
      </c>
      <c r="I563" s="207">
        <v>18</v>
      </c>
      <c r="J563" s="207">
        <v>22</v>
      </c>
      <c r="K563" s="53" t="s">
        <v>1591</v>
      </c>
      <c r="L563" s="53"/>
      <c r="M563" s="224" t="s">
        <v>1635</v>
      </c>
      <c r="N563" s="224">
        <v>19604</v>
      </c>
      <c r="O563" s="224" t="s">
        <v>2299</v>
      </c>
      <c r="P563" s="224" t="s">
        <v>719</v>
      </c>
      <c r="Q563" s="224" t="s">
        <v>478</v>
      </c>
      <c r="R563" s="224" t="s">
        <v>503</v>
      </c>
      <c r="S563" s="205">
        <v>37821</v>
      </c>
      <c r="T563" t="s">
        <v>1386</v>
      </c>
    </row>
    <row r="564" spans="1:20" ht="18" customHeight="1" x14ac:dyDescent="0.2">
      <c r="A564" s="179">
        <v>50224</v>
      </c>
      <c r="B564" s="110" t="s">
        <v>719</v>
      </c>
      <c r="C564" s="111" t="s">
        <v>629</v>
      </c>
      <c r="D564" s="112" t="s">
        <v>486</v>
      </c>
      <c r="E564" s="180">
        <v>39126</v>
      </c>
      <c r="F564" s="113"/>
      <c r="G564" s="110" t="s">
        <v>1635</v>
      </c>
      <c r="H564" s="110" t="s">
        <v>1707</v>
      </c>
      <c r="I564" s="109">
        <v>12</v>
      </c>
      <c r="J564" s="43">
        <v>22</v>
      </c>
      <c r="K564" s="53" t="s">
        <v>1591</v>
      </c>
      <c r="L564" s="53"/>
      <c r="T564" s="203">
        <v>18688</v>
      </c>
    </row>
    <row r="565" spans="1:20" ht="18" customHeight="1" x14ac:dyDescent="0.2">
      <c r="A565" s="179">
        <v>19639</v>
      </c>
      <c r="B565" s="110" t="s">
        <v>1451</v>
      </c>
      <c r="C565" s="110" t="s">
        <v>613</v>
      </c>
      <c r="D565" s="110" t="s">
        <v>595</v>
      </c>
      <c r="E565" s="181">
        <v>36611</v>
      </c>
      <c r="F565" s="179" t="s">
        <v>1390</v>
      </c>
      <c r="G565" s="110" t="s">
        <v>1635</v>
      </c>
      <c r="H565" s="110" t="s">
        <v>1709</v>
      </c>
      <c r="I565" s="207">
        <v>15</v>
      </c>
      <c r="J565" s="207">
        <v>22</v>
      </c>
      <c r="K565" s="53" t="s">
        <v>1591</v>
      </c>
      <c r="L565" s="53"/>
      <c r="M565" s="224"/>
      <c r="N565" s="224"/>
      <c r="O565" s="224"/>
      <c r="P565" s="224"/>
      <c r="Q565" s="224"/>
      <c r="R565" s="224"/>
      <c r="S565" s="205"/>
      <c r="T565"/>
    </row>
    <row r="566" spans="1:20" ht="18" customHeight="1" x14ac:dyDescent="0.2">
      <c r="A566" s="179">
        <v>20692</v>
      </c>
      <c r="B566" s="110" t="s">
        <v>95</v>
      </c>
      <c r="C566" s="110" t="s">
        <v>618</v>
      </c>
      <c r="D566" s="110" t="s">
        <v>61</v>
      </c>
      <c r="E566" s="181">
        <v>28833</v>
      </c>
      <c r="F566" s="179" t="s">
        <v>356</v>
      </c>
      <c r="G566" s="110" t="s">
        <v>1635</v>
      </c>
      <c r="H566" s="110" t="s">
        <v>1796</v>
      </c>
      <c r="I566" s="207">
        <v>18</v>
      </c>
      <c r="J566" s="207">
        <v>22</v>
      </c>
      <c r="K566" s="53" t="s">
        <v>1591</v>
      </c>
      <c r="L566" s="53"/>
      <c r="M566" s="224"/>
      <c r="N566" s="224"/>
      <c r="O566" s="224"/>
      <c r="P566" s="224"/>
      <c r="Q566" s="224"/>
      <c r="R566" s="224"/>
      <c r="S566" s="205"/>
      <c r="T566"/>
    </row>
    <row r="567" spans="1:20" ht="18" customHeight="1" x14ac:dyDescent="0.2">
      <c r="A567" s="221">
        <v>7956</v>
      </c>
      <c r="B567" s="222" t="s">
        <v>13</v>
      </c>
      <c r="C567" s="222" t="s">
        <v>26</v>
      </c>
      <c r="D567" s="222" t="s">
        <v>795</v>
      </c>
      <c r="E567" s="223">
        <v>35976</v>
      </c>
      <c r="F567" s="221" t="s">
        <v>1402</v>
      </c>
      <c r="G567" s="110" t="s">
        <v>1635</v>
      </c>
      <c r="H567" s="110" t="s">
        <v>1710</v>
      </c>
      <c r="I567" s="207">
        <v>15</v>
      </c>
      <c r="J567" s="207">
        <v>22</v>
      </c>
      <c r="K567" s="53" t="s">
        <v>1591</v>
      </c>
      <c r="L567" s="53"/>
      <c r="M567" s="224" t="s">
        <v>1635</v>
      </c>
      <c r="N567" s="224">
        <v>7956</v>
      </c>
      <c r="O567" s="224" t="s">
        <v>2300</v>
      </c>
      <c r="P567" s="224" t="s">
        <v>13</v>
      </c>
      <c r="Q567" s="224" t="s">
        <v>26</v>
      </c>
      <c r="R567" s="224" t="s">
        <v>795</v>
      </c>
      <c r="S567" s="205">
        <v>35976</v>
      </c>
      <c r="T567" t="s">
        <v>1402</v>
      </c>
    </row>
    <row r="568" spans="1:20" ht="18" customHeight="1" x14ac:dyDescent="0.2">
      <c r="A568" s="221">
        <v>20842</v>
      </c>
      <c r="B568" s="222" t="s">
        <v>2326</v>
      </c>
      <c r="C568" s="222" t="s">
        <v>437</v>
      </c>
      <c r="D568" s="222" t="s">
        <v>503</v>
      </c>
      <c r="E568" s="223">
        <v>37712</v>
      </c>
      <c r="F568" s="221" t="s">
        <v>1035</v>
      </c>
      <c r="G568" s="110" t="s">
        <v>1635</v>
      </c>
      <c r="H568" s="110" t="s">
        <v>1708</v>
      </c>
      <c r="I568" s="207">
        <v>12</v>
      </c>
      <c r="J568" s="207">
        <v>22</v>
      </c>
      <c r="K568" s="53" t="s">
        <v>1591</v>
      </c>
      <c r="L568" s="53"/>
      <c r="M568" s="224" t="s">
        <v>1635</v>
      </c>
      <c r="N568" s="224">
        <v>20842</v>
      </c>
      <c r="O568" s="224" t="s">
        <v>2299</v>
      </c>
      <c r="P568" s="224" t="s">
        <v>2326</v>
      </c>
      <c r="Q568" s="224" t="s">
        <v>437</v>
      </c>
      <c r="R568" s="224" t="s">
        <v>503</v>
      </c>
      <c r="S568" s="205">
        <v>37712</v>
      </c>
      <c r="T568" t="s">
        <v>1035</v>
      </c>
    </row>
    <row r="569" spans="1:20" ht="18" customHeight="1" x14ac:dyDescent="0.2">
      <c r="A569" s="221">
        <v>20840</v>
      </c>
      <c r="B569" s="222" t="s">
        <v>2327</v>
      </c>
      <c r="C569" s="222" t="s">
        <v>1855</v>
      </c>
      <c r="D569" s="222" t="s">
        <v>2328</v>
      </c>
      <c r="E569" s="223">
        <v>38659</v>
      </c>
      <c r="F569" s="221" t="s">
        <v>2329</v>
      </c>
      <c r="G569" s="110" t="s">
        <v>1635</v>
      </c>
      <c r="H569" s="110" t="s">
        <v>1707</v>
      </c>
      <c r="I569" s="207">
        <v>12</v>
      </c>
      <c r="J569" s="207">
        <v>22</v>
      </c>
      <c r="K569" s="53" t="s">
        <v>1591</v>
      </c>
      <c r="L569" s="53"/>
      <c r="M569" s="224" t="s">
        <v>1635</v>
      </c>
      <c r="N569" s="224">
        <v>20840</v>
      </c>
      <c r="O569" s="224" t="s">
        <v>2301</v>
      </c>
      <c r="P569" s="224" t="s">
        <v>2327</v>
      </c>
      <c r="Q569" s="224" t="s">
        <v>1855</v>
      </c>
      <c r="R569" s="224" t="s">
        <v>2328</v>
      </c>
      <c r="S569" s="205">
        <v>38659</v>
      </c>
      <c r="T569" t="s">
        <v>2329</v>
      </c>
    </row>
    <row r="570" spans="1:20" ht="18" customHeight="1" x14ac:dyDescent="0.2">
      <c r="A570" s="179">
        <v>11049</v>
      </c>
      <c r="B570" s="110" t="s">
        <v>731</v>
      </c>
      <c r="C570" s="110" t="s">
        <v>419</v>
      </c>
      <c r="D570" s="110" t="s">
        <v>52</v>
      </c>
      <c r="E570" s="181">
        <v>29140</v>
      </c>
      <c r="F570" s="179" t="s">
        <v>1405</v>
      </c>
      <c r="G570" s="110" t="s">
        <v>1635</v>
      </c>
      <c r="H570" s="110" t="s">
        <v>1796</v>
      </c>
      <c r="I570" s="207">
        <v>18</v>
      </c>
      <c r="J570" s="207">
        <v>22</v>
      </c>
      <c r="K570" s="53" t="s">
        <v>1591</v>
      </c>
      <c r="L570" s="53"/>
      <c r="M570" s="224"/>
      <c r="N570" s="224"/>
      <c r="O570" s="224"/>
      <c r="P570" s="224"/>
      <c r="Q570" s="224"/>
      <c r="R570" s="224"/>
      <c r="S570" s="205"/>
      <c r="T570"/>
    </row>
    <row r="571" spans="1:20" ht="18" customHeight="1" x14ac:dyDescent="0.2">
      <c r="A571" s="221">
        <v>1454</v>
      </c>
      <c r="B571" s="222" t="s">
        <v>47</v>
      </c>
      <c r="C571" s="225" t="s">
        <v>48</v>
      </c>
      <c r="D571" s="226" t="s">
        <v>705</v>
      </c>
      <c r="E571" s="227">
        <v>26960</v>
      </c>
      <c r="F571" s="228" t="s">
        <v>391</v>
      </c>
      <c r="G571" s="110" t="s">
        <v>1635</v>
      </c>
      <c r="H571" s="110" t="s">
        <v>1700</v>
      </c>
      <c r="I571" s="207">
        <v>18</v>
      </c>
      <c r="J571" s="207">
        <v>22</v>
      </c>
      <c r="K571" s="53">
        <v>22</v>
      </c>
      <c r="L571" s="53"/>
      <c r="M571" s="224" t="s">
        <v>1635</v>
      </c>
      <c r="N571" s="224">
        <v>1454</v>
      </c>
      <c r="O571" s="224" t="s">
        <v>2297</v>
      </c>
      <c r="P571" s="224" t="s">
        <v>47</v>
      </c>
      <c r="Q571" s="224" t="s">
        <v>48</v>
      </c>
      <c r="R571" s="224" t="s">
        <v>705</v>
      </c>
      <c r="S571" s="205">
        <v>26960</v>
      </c>
      <c r="T571" t="s">
        <v>391</v>
      </c>
    </row>
    <row r="572" spans="1:20" ht="18" customHeight="1" x14ac:dyDescent="0.2">
      <c r="A572" s="179">
        <v>20544</v>
      </c>
      <c r="B572" s="110" t="s">
        <v>779</v>
      </c>
      <c r="C572" s="110" t="s">
        <v>618</v>
      </c>
      <c r="D572" s="110" t="s">
        <v>700</v>
      </c>
      <c r="E572" s="181">
        <v>38691</v>
      </c>
      <c r="F572" s="179" t="s">
        <v>357</v>
      </c>
      <c r="G572" s="110" t="s">
        <v>1635</v>
      </c>
      <c r="H572" s="110" t="s">
        <v>1707</v>
      </c>
      <c r="I572" s="207">
        <v>12</v>
      </c>
      <c r="J572" s="207">
        <v>22</v>
      </c>
      <c r="K572" s="53" t="s">
        <v>1591</v>
      </c>
      <c r="L572" s="53"/>
      <c r="M572" s="224"/>
      <c r="N572" s="224"/>
      <c r="O572" s="224"/>
      <c r="P572" s="224"/>
      <c r="Q572" s="224"/>
      <c r="R572" s="224"/>
      <c r="S572" s="205"/>
      <c r="T572"/>
    </row>
    <row r="573" spans="1:20" ht="18" customHeight="1" x14ac:dyDescent="0.2">
      <c r="A573" s="179">
        <v>20545</v>
      </c>
      <c r="B573" s="110" t="s">
        <v>779</v>
      </c>
      <c r="C573" s="110" t="s">
        <v>699</v>
      </c>
      <c r="D573" s="110" t="s">
        <v>780</v>
      </c>
      <c r="E573" s="181">
        <v>30254</v>
      </c>
      <c r="F573" s="179" t="s">
        <v>261</v>
      </c>
      <c r="G573" s="110" t="s">
        <v>1635</v>
      </c>
      <c r="H573" s="110" t="s">
        <v>1796</v>
      </c>
      <c r="I573" s="207">
        <v>18</v>
      </c>
      <c r="J573" s="207">
        <v>22</v>
      </c>
      <c r="K573" s="53" t="s">
        <v>1591</v>
      </c>
      <c r="L573" s="53"/>
      <c r="M573" s="224"/>
      <c r="N573" s="224"/>
      <c r="O573" s="224"/>
      <c r="P573" s="224"/>
      <c r="Q573" s="224"/>
      <c r="R573" s="224"/>
      <c r="S573" s="205"/>
      <c r="T573"/>
    </row>
    <row r="574" spans="1:20" ht="18" customHeight="1" x14ac:dyDescent="0.2">
      <c r="A574" s="179">
        <v>20542</v>
      </c>
      <c r="B574" s="110" t="s">
        <v>779</v>
      </c>
      <c r="C574" s="110" t="s">
        <v>699</v>
      </c>
      <c r="D574" s="110" t="s">
        <v>542</v>
      </c>
      <c r="E574" s="181">
        <v>26682</v>
      </c>
      <c r="F574" s="179" t="s">
        <v>260</v>
      </c>
      <c r="G574" s="110" t="s">
        <v>1635</v>
      </c>
      <c r="H574" s="110" t="s">
        <v>1700</v>
      </c>
      <c r="I574" s="207">
        <v>18</v>
      </c>
      <c r="J574" s="207">
        <v>22</v>
      </c>
      <c r="K574" s="53" t="s">
        <v>1591</v>
      </c>
      <c r="L574" s="53"/>
      <c r="M574" s="224"/>
      <c r="N574" s="224"/>
      <c r="O574" s="224"/>
      <c r="P574" s="224"/>
      <c r="Q574" s="224"/>
      <c r="R574" s="224"/>
      <c r="S574" s="205"/>
      <c r="T574"/>
    </row>
    <row r="575" spans="1:20" ht="18" customHeight="1" x14ac:dyDescent="0.2">
      <c r="A575" s="179">
        <v>4412</v>
      </c>
      <c r="B575" s="110" t="s">
        <v>536</v>
      </c>
      <c r="C575" s="110" t="s">
        <v>847</v>
      </c>
      <c r="D575" s="110" t="s">
        <v>839</v>
      </c>
      <c r="E575" s="181">
        <v>34871</v>
      </c>
      <c r="F575" s="179" t="s">
        <v>358</v>
      </c>
      <c r="G575" s="110" t="s">
        <v>1635</v>
      </c>
      <c r="H575" s="110" t="s">
        <v>1706</v>
      </c>
      <c r="I575" s="207">
        <v>18</v>
      </c>
      <c r="J575" s="207">
        <v>22</v>
      </c>
      <c r="K575" s="53" t="s">
        <v>1591</v>
      </c>
      <c r="L575" s="53"/>
      <c r="M575" s="224"/>
      <c r="N575" s="224"/>
      <c r="O575" s="224"/>
      <c r="P575" s="224"/>
      <c r="Q575" s="224"/>
      <c r="R575" s="224"/>
      <c r="S575" s="205"/>
      <c r="T575"/>
    </row>
    <row r="576" spans="1:20" ht="18" customHeight="1" x14ac:dyDescent="0.2">
      <c r="A576" s="179">
        <v>50223</v>
      </c>
      <c r="B576" s="112" t="s">
        <v>439</v>
      </c>
      <c r="C576" s="111" t="s">
        <v>1999</v>
      </c>
      <c r="D576" s="112" t="s">
        <v>465</v>
      </c>
      <c r="E576" s="180"/>
      <c r="F576" s="113"/>
      <c r="G576" s="110" t="s">
        <v>1635</v>
      </c>
      <c r="H576" s="110"/>
      <c r="I576" s="109"/>
      <c r="J576" s="43"/>
      <c r="K576" s="53"/>
      <c r="L576" s="53"/>
      <c r="T576" s="203">
        <v>15585</v>
      </c>
    </row>
    <row r="577" spans="1:20" ht="18" customHeight="1" x14ac:dyDescent="0.2">
      <c r="A577" s="221">
        <v>18150</v>
      </c>
      <c r="B577" s="222" t="s">
        <v>778</v>
      </c>
      <c r="C577" s="222" t="s">
        <v>525</v>
      </c>
      <c r="D577" s="222" t="s">
        <v>664</v>
      </c>
      <c r="E577" s="223">
        <v>30081</v>
      </c>
      <c r="F577" s="221" t="s">
        <v>1441</v>
      </c>
      <c r="G577" s="110" t="s">
        <v>1635</v>
      </c>
      <c r="H577" s="110" t="s">
        <v>1796</v>
      </c>
      <c r="I577" s="207">
        <v>18</v>
      </c>
      <c r="J577" s="207">
        <v>22</v>
      </c>
      <c r="K577" s="53" t="s">
        <v>1591</v>
      </c>
      <c r="L577" s="53"/>
      <c r="M577" s="224" t="s">
        <v>1635</v>
      </c>
      <c r="N577" s="224">
        <v>18150</v>
      </c>
      <c r="O577" s="224" t="s">
        <v>2294</v>
      </c>
      <c r="P577" s="224" t="s">
        <v>778</v>
      </c>
      <c r="Q577" s="224" t="s">
        <v>525</v>
      </c>
      <c r="R577" s="224" t="s">
        <v>664</v>
      </c>
      <c r="S577" s="205">
        <v>30081</v>
      </c>
      <c r="T577" t="s">
        <v>1441</v>
      </c>
    </row>
    <row r="578" spans="1:20" ht="18" customHeight="1" x14ac:dyDescent="0.2">
      <c r="A578" s="221">
        <v>3243</v>
      </c>
      <c r="B578" s="222" t="s">
        <v>553</v>
      </c>
      <c r="C578" s="222" t="s">
        <v>478</v>
      </c>
      <c r="D578" s="222" t="s">
        <v>776</v>
      </c>
      <c r="E578" s="223">
        <v>32428</v>
      </c>
      <c r="F578" s="221" t="s">
        <v>1443</v>
      </c>
      <c r="G578" s="110" t="s">
        <v>1635</v>
      </c>
      <c r="H578" s="110" t="s">
        <v>1796</v>
      </c>
      <c r="I578" s="207">
        <v>18</v>
      </c>
      <c r="J578" s="207">
        <v>22</v>
      </c>
      <c r="K578" s="53" t="s">
        <v>1591</v>
      </c>
      <c r="L578" s="53"/>
      <c r="M578" s="224" t="s">
        <v>1635</v>
      </c>
      <c r="N578" s="224">
        <v>3243</v>
      </c>
      <c r="O578" s="224" t="s">
        <v>2294</v>
      </c>
      <c r="P578" s="224" t="s">
        <v>553</v>
      </c>
      <c r="Q578" s="224" t="s">
        <v>478</v>
      </c>
      <c r="R578" s="224" t="s">
        <v>776</v>
      </c>
      <c r="S578" s="205">
        <v>32428</v>
      </c>
      <c r="T578" t="s">
        <v>1443</v>
      </c>
    </row>
    <row r="579" spans="1:20" ht="18" customHeight="1" x14ac:dyDescent="0.2">
      <c r="A579" s="179">
        <v>20539</v>
      </c>
      <c r="B579" s="110" t="s">
        <v>553</v>
      </c>
      <c r="C579" s="110" t="s">
        <v>618</v>
      </c>
      <c r="D579" s="110" t="s">
        <v>956</v>
      </c>
      <c r="E579" s="181">
        <v>36533</v>
      </c>
      <c r="F579" s="179" t="s">
        <v>359</v>
      </c>
      <c r="G579" s="110" t="s">
        <v>1635</v>
      </c>
      <c r="H579" s="110" t="s">
        <v>1709</v>
      </c>
      <c r="I579" s="207">
        <v>15</v>
      </c>
      <c r="J579" s="207">
        <v>22</v>
      </c>
      <c r="K579" s="53" t="s">
        <v>1591</v>
      </c>
      <c r="L579" s="53"/>
      <c r="M579" s="224"/>
      <c r="N579" s="224"/>
      <c r="O579" s="224"/>
      <c r="P579" s="224"/>
      <c r="Q579" s="224"/>
      <c r="R579" s="224"/>
      <c r="S579" s="205"/>
      <c r="T579"/>
    </row>
    <row r="580" spans="1:20" ht="18" customHeight="1" x14ac:dyDescent="0.2">
      <c r="A580" s="179">
        <v>20532</v>
      </c>
      <c r="B580" s="110" t="s">
        <v>569</v>
      </c>
      <c r="C580" s="110" t="s">
        <v>488</v>
      </c>
      <c r="D580" s="110" t="s">
        <v>61</v>
      </c>
      <c r="E580" s="181">
        <v>37852</v>
      </c>
      <c r="F580" s="179" t="s">
        <v>1035</v>
      </c>
      <c r="G580" s="110" t="s">
        <v>1635</v>
      </c>
      <c r="H580" s="110" t="s">
        <v>1708</v>
      </c>
      <c r="I580" s="207">
        <v>12</v>
      </c>
      <c r="J580" s="207">
        <v>22</v>
      </c>
      <c r="K580" s="53" t="s">
        <v>1591</v>
      </c>
      <c r="L580" s="53"/>
      <c r="M580" s="224"/>
      <c r="N580" s="224"/>
      <c r="O580" s="224"/>
      <c r="P580" s="224"/>
      <c r="Q580" s="224"/>
      <c r="R580" s="224"/>
      <c r="S580" s="205"/>
      <c r="T580"/>
    </row>
    <row r="581" spans="1:20" ht="18" customHeight="1" x14ac:dyDescent="0.2">
      <c r="A581" s="179">
        <v>50096</v>
      </c>
      <c r="B581" s="110" t="s">
        <v>569</v>
      </c>
      <c r="C581" s="111" t="s">
        <v>488</v>
      </c>
      <c r="D581" s="112" t="s">
        <v>73</v>
      </c>
      <c r="E581" s="180">
        <v>38538</v>
      </c>
      <c r="F581" s="113"/>
      <c r="G581" s="110" t="s">
        <v>1635</v>
      </c>
      <c r="H581" s="110" t="s">
        <v>1707</v>
      </c>
      <c r="I581" s="207">
        <v>12</v>
      </c>
      <c r="J581" s="207">
        <v>22</v>
      </c>
      <c r="K581" s="53" t="s">
        <v>1591</v>
      </c>
      <c r="L581" s="53"/>
      <c r="T581" s="202"/>
    </row>
    <row r="582" spans="1:20" ht="18" customHeight="1" x14ac:dyDescent="0.2">
      <c r="A582" s="179">
        <v>6466</v>
      </c>
      <c r="B582" s="110" t="s">
        <v>451</v>
      </c>
      <c r="C582" s="110" t="s">
        <v>933</v>
      </c>
      <c r="D582" s="110" t="s">
        <v>489</v>
      </c>
      <c r="E582" s="181">
        <v>23524</v>
      </c>
      <c r="F582" s="179" t="s">
        <v>1292</v>
      </c>
      <c r="G582" s="110" t="s">
        <v>1635</v>
      </c>
      <c r="H582" s="110" t="s">
        <v>1700</v>
      </c>
      <c r="I582" s="207">
        <v>18</v>
      </c>
      <c r="J582" s="207">
        <v>22</v>
      </c>
      <c r="K582" s="53" t="s">
        <v>1591</v>
      </c>
      <c r="L582" s="53"/>
      <c r="M582" s="224"/>
      <c r="N582" s="224"/>
      <c r="O582" s="224"/>
      <c r="P582" s="224"/>
      <c r="Q582" s="224"/>
      <c r="R582" s="224"/>
      <c r="S582" s="205"/>
      <c r="T582"/>
    </row>
    <row r="583" spans="1:20" ht="18" customHeight="1" x14ac:dyDescent="0.2">
      <c r="A583" s="221">
        <v>1086</v>
      </c>
      <c r="B583" s="222" t="s">
        <v>10</v>
      </c>
      <c r="C583" s="222" t="s">
        <v>479</v>
      </c>
      <c r="D583" s="222" t="s">
        <v>513</v>
      </c>
      <c r="E583" s="223">
        <v>24704</v>
      </c>
      <c r="F583" s="221" t="s">
        <v>1008</v>
      </c>
      <c r="G583" s="110" t="s">
        <v>893</v>
      </c>
      <c r="H583" s="110" t="s">
        <v>1700</v>
      </c>
      <c r="I583" s="207">
        <v>18</v>
      </c>
      <c r="J583" s="207">
        <v>22</v>
      </c>
      <c r="K583" s="53" t="s">
        <v>1591</v>
      </c>
      <c r="L583" s="53"/>
      <c r="M583" s="224" t="s">
        <v>893</v>
      </c>
      <c r="N583" s="224">
        <v>1086</v>
      </c>
      <c r="O583" s="224" t="s">
        <v>2294</v>
      </c>
      <c r="P583" s="224" t="s">
        <v>10</v>
      </c>
      <c r="Q583" s="224" t="s">
        <v>479</v>
      </c>
      <c r="R583" s="224" t="s">
        <v>513</v>
      </c>
      <c r="S583" s="205">
        <v>24704</v>
      </c>
      <c r="T583" t="s">
        <v>1008</v>
      </c>
    </row>
    <row r="584" spans="1:20" ht="18" customHeight="1" x14ac:dyDescent="0.2">
      <c r="A584" s="221">
        <v>5675</v>
      </c>
      <c r="B584" s="222" t="s">
        <v>444</v>
      </c>
      <c r="C584" s="222" t="s">
        <v>445</v>
      </c>
      <c r="D584" s="222" t="s">
        <v>819</v>
      </c>
      <c r="E584" s="223">
        <v>24791</v>
      </c>
      <c r="F584" s="221" t="s">
        <v>1037</v>
      </c>
      <c r="G584" s="110" t="s">
        <v>893</v>
      </c>
      <c r="H584" s="110" t="s">
        <v>1700</v>
      </c>
      <c r="I584" s="207">
        <v>18</v>
      </c>
      <c r="J584" s="207">
        <v>22</v>
      </c>
      <c r="K584" s="53" t="s">
        <v>1591</v>
      </c>
      <c r="L584" s="53"/>
      <c r="M584" s="224" t="s">
        <v>893</v>
      </c>
      <c r="N584" s="224">
        <v>5675</v>
      </c>
      <c r="O584" s="224" t="s">
        <v>2300</v>
      </c>
      <c r="P584" s="224" t="s">
        <v>444</v>
      </c>
      <c r="Q584" s="224" t="s">
        <v>445</v>
      </c>
      <c r="R584" s="224" t="s">
        <v>819</v>
      </c>
      <c r="S584" s="205">
        <v>24791</v>
      </c>
      <c r="T584" t="s">
        <v>1037</v>
      </c>
    </row>
    <row r="585" spans="1:20" ht="18" customHeight="1" x14ac:dyDescent="0.2">
      <c r="A585" s="221">
        <v>518</v>
      </c>
      <c r="B585" s="222" t="s">
        <v>653</v>
      </c>
      <c r="C585" s="222" t="s">
        <v>506</v>
      </c>
      <c r="D585" s="222" t="s">
        <v>643</v>
      </c>
      <c r="E585" s="223">
        <v>21174</v>
      </c>
      <c r="F585" s="221" t="s">
        <v>1076</v>
      </c>
      <c r="G585" s="110" t="s">
        <v>893</v>
      </c>
      <c r="H585" s="110" t="s">
        <v>1700</v>
      </c>
      <c r="I585" s="207">
        <v>18</v>
      </c>
      <c r="J585" s="207">
        <v>22</v>
      </c>
      <c r="K585" s="53" t="s">
        <v>1591</v>
      </c>
      <c r="L585" s="53"/>
      <c r="M585" s="224" t="s">
        <v>893</v>
      </c>
      <c r="N585" s="224">
        <v>518</v>
      </c>
      <c r="O585" s="224" t="s">
        <v>2300</v>
      </c>
      <c r="P585" s="224" t="s">
        <v>653</v>
      </c>
      <c r="Q585" s="224" t="s">
        <v>506</v>
      </c>
      <c r="R585" s="224" t="s">
        <v>643</v>
      </c>
      <c r="S585" s="205">
        <v>21174</v>
      </c>
      <c r="T585" t="s">
        <v>1076</v>
      </c>
    </row>
    <row r="586" spans="1:20" ht="18" customHeight="1" x14ac:dyDescent="0.2">
      <c r="A586" s="221">
        <v>376</v>
      </c>
      <c r="B586" s="110" t="s">
        <v>618</v>
      </c>
      <c r="C586" s="222" t="s">
        <v>470</v>
      </c>
      <c r="D586" s="222" t="s">
        <v>483</v>
      </c>
      <c r="E586" s="223">
        <v>20232</v>
      </c>
      <c r="F586" s="221" t="s">
        <v>1142</v>
      </c>
      <c r="G586" s="110" t="s">
        <v>893</v>
      </c>
      <c r="H586" s="110" t="s">
        <v>1700</v>
      </c>
      <c r="I586" s="207">
        <v>18</v>
      </c>
      <c r="J586" s="207">
        <v>22</v>
      </c>
      <c r="K586" s="53" t="s">
        <v>1591</v>
      </c>
      <c r="L586" s="53"/>
      <c r="M586" s="224" t="s">
        <v>893</v>
      </c>
      <c r="N586" s="224">
        <v>376</v>
      </c>
      <c r="O586" s="224" t="s">
        <v>2294</v>
      </c>
      <c r="P586" s="224" t="s">
        <v>478</v>
      </c>
      <c r="Q586" s="224" t="s">
        <v>470</v>
      </c>
      <c r="R586" s="224" t="s">
        <v>483</v>
      </c>
      <c r="S586" s="205">
        <v>20232</v>
      </c>
      <c r="T586" t="s">
        <v>1142</v>
      </c>
    </row>
    <row r="587" spans="1:20" ht="18" customHeight="1" x14ac:dyDescent="0.2">
      <c r="A587" s="221">
        <v>5870</v>
      </c>
      <c r="B587" s="110" t="s">
        <v>618</v>
      </c>
      <c r="C587" s="222" t="s">
        <v>530</v>
      </c>
      <c r="D587" s="222" t="s">
        <v>989</v>
      </c>
      <c r="E587" s="223">
        <v>18132</v>
      </c>
      <c r="F587" s="221" t="s">
        <v>2192</v>
      </c>
      <c r="G587" s="110" t="s">
        <v>893</v>
      </c>
      <c r="H587" s="110" t="s">
        <v>1700</v>
      </c>
      <c r="I587" s="207">
        <v>18</v>
      </c>
      <c r="J587" s="207">
        <v>22</v>
      </c>
      <c r="K587" s="53" t="s">
        <v>1591</v>
      </c>
      <c r="L587" s="53"/>
      <c r="M587" s="224" t="s">
        <v>893</v>
      </c>
      <c r="N587" s="224">
        <v>5870</v>
      </c>
      <c r="O587" s="224" t="s">
        <v>2297</v>
      </c>
      <c r="P587" s="224" t="s">
        <v>478</v>
      </c>
      <c r="Q587" s="224" t="s">
        <v>530</v>
      </c>
      <c r="R587" s="224" t="s">
        <v>989</v>
      </c>
      <c r="S587" s="205">
        <v>18132</v>
      </c>
      <c r="T587" t="s">
        <v>2192</v>
      </c>
    </row>
    <row r="588" spans="1:20" ht="18" customHeight="1" x14ac:dyDescent="0.2">
      <c r="A588" s="221">
        <v>9978</v>
      </c>
      <c r="B588" s="222" t="s">
        <v>42</v>
      </c>
      <c r="C588" s="222" t="s">
        <v>740</v>
      </c>
      <c r="D588" s="222" t="s">
        <v>570</v>
      </c>
      <c r="E588" s="223">
        <v>28260</v>
      </c>
      <c r="F588" s="221" t="s">
        <v>1151</v>
      </c>
      <c r="G588" s="110" t="s">
        <v>893</v>
      </c>
      <c r="H588" s="110" t="s">
        <v>1796</v>
      </c>
      <c r="I588" s="207">
        <v>18</v>
      </c>
      <c r="J588" s="207">
        <v>22</v>
      </c>
      <c r="K588" s="53" t="s">
        <v>1591</v>
      </c>
      <c r="L588" s="53"/>
      <c r="M588" s="224" t="s">
        <v>893</v>
      </c>
      <c r="N588" s="224">
        <v>9978</v>
      </c>
      <c r="O588" s="224" t="s">
        <v>2294</v>
      </c>
      <c r="P588" s="224" t="s">
        <v>42</v>
      </c>
      <c r="Q588" s="224" t="s">
        <v>740</v>
      </c>
      <c r="R588" s="224" t="s">
        <v>570</v>
      </c>
      <c r="S588" s="205">
        <v>28260</v>
      </c>
      <c r="T588" t="s">
        <v>1151</v>
      </c>
    </row>
    <row r="589" spans="1:20" ht="18" customHeight="1" x14ac:dyDescent="0.2">
      <c r="A589" s="221">
        <v>225</v>
      </c>
      <c r="B589" s="222" t="s">
        <v>777</v>
      </c>
      <c r="C589" s="222" t="s">
        <v>506</v>
      </c>
      <c r="D589" s="222" t="s">
        <v>483</v>
      </c>
      <c r="E589" s="223">
        <v>18752</v>
      </c>
      <c r="F589" s="221" t="s">
        <v>1179</v>
      </c>
      <c r="G589" s="110" t="s">
        <v>893</v>
      </c>
      <c r="H589" s="110" t="s">
        <v>1700</v>
      </c>
      <c r="I589" s="207">
        <v>18</v>
      </c>
      <c r="J589" s="207">
        <v>22</v>
      </c>
      <c r="K589" s="53">
        <v>24</v>
      </c>
      <c r="L589" s="53"/>
      <c r="M589" s="224" t="s">
        <v>893</v>
      </c>
      <c r="N589" s="224">
        <v>225</v>
      </c>
      <c r="O589" s="224" t="s">
        <v>2294</v>
      </c>
      <c r="P589" s="224" t="s">
        <v>516</v>
      </c>
      <c r="Q589" s="224" t="s">
        <v>506</v>
      </c>
      <c r="R589" s="224" t="s">
        <v>989</v>
      </c>
      <c r="S589" s="205">
        <v>18752</v>
      </c>
      <c r="T589" t="s">
        <v>1179</v>
      </c>
    </row>
    <row r="590" spans="1:20" ht="18" customHeight="1" x14ac:dyDescent="0.2">
      <c r="A590" s="221">
        <v>353</v>
      </c>
      <c r="B590" s="222" t="s">
        <v>533</v>
      </c>
      <c r="C590" s="222" t="s">
        <v>556</v>
      </c>
      <c r="D590" s="222" t="s">
        <v>612</v>
      </c>
      <c r="E590" s="223">
        <v>20021</v>
      </c>
      <c r="F590" s="221" t="s">
        <v>1236</v>
      </c>
      <c r="G590" s="110" t="s">
        <v>893</v>
      </c>
      <c r="H590" s="110" t="s">
        <v>1710</v>
      </c>
      <c r="I590" s="207">
        <v>15</v>
      </c>
      <c r="J590" s="207">
        <v>22</v>
      </c>
      <c r="K590" s="53" t="s">
        <v>1591</v>
      </c>
      <c r="L590" s="53">
        <v>26</v>
      </c>
      <c r="M590" s="224" t="s">
        <v>893</v>
      </c>
      <c r="N590" s="224">
        <v>353</v>
      </c>
      <c r="O590" s="224" t="s">
        <v>2300</v>
      </c>
      <c r="P590" s="224" t="s">
        <v>470</v>
      </c>
      <c r="Q590" s="224" t="s">
        <v>556</v>
      </c>
      <c r="R590" s="224" t="s">
        <v>612</v>
      </c>
      <c r="S590" s="205">
        <v>20021</v>
      </c>
      <c r="T590" t="s">
        <v>1236</v>
      </c>
    </row>
    <row r="591" spans="1:20" ht="18" customHeight="1" x14ac:dyDescent="0.2">
      <c r="A591" s="221">
        <v>595</v>
      </c>
      <c r="B591" s="222" t="s">
        <v>663</v>
      </c>
      <c r="C591" s="222" t="s">
        <v>581</v>
      </c>
      <c r="D591" s="222" t="s">
        <v>646</v>
      </c>
      <c r="E591" s="223">
        <v>21659</v>
      </c>
      <c r="F591" s="221" t="s">
        <v>1259</v>
      </c>
      <c r="G591" s="110" t="s">
        <v>893</v>
      </c>
      <c r="H591" s="110" t="s">
        <v>1796</v>
      </c>
      <c r="I591" s="207">
        <v>18</v>
      </c>
      <c r="J591" s="207">
        <v>22</v>
      </c>
      <c r="K591" s="53" t="s">
        <v>1591</v>
      </c>
      <c r="L591" s="53"/>
      <c r="M591" s="224" t="s">
        <v>893</v>
      </c>
      <c r="N591" s="224">
        <v>595</v>
      </c>
      <c r="O591" s="224" t="s">
        <v>2294</v>
      </c>
      <c r="P591" s="224" t="s">
        <v>663</v>
      </c>
      <c r="Q591" s="224" t="s">
        <v>581</v>
      </c>
      <c r="R591" s="224" t="s">
        <v>646</v>
      </c>
      <c r="S591" s="205">
        <v>21659</v>
      </c>
      <c r="T591" t="s">
        <v>1259</v>
      </c>
    </row>
    <row r="592" spans="1:20" ht="18" customHeight="1" x14ac:dyDescent="0.2">
      <c r="A592" s="221">
        <v>14452</v>
      </c>
      <c r="B592" s="222" t="s">
        <v>603</v>
      </c>
      <c r="C592" s="222" t="s">
        <v>533</v>
      </c>
      <c r="D592" s="222" t="s">
        <v>228</v>
      </c>
      <c r="E592" s="223">
        <v>22352</v>
      </c>
      <c r="F592" s="221" t="s">
        <v>1306</v>
      </c>
      <c r="G592" s="110" t="s">
        <v>893</v>
      </c>
      <c r="H592" s="110" t="s">
        <v>1796</v>
      </c>
      <c r="I592" s="207">
        <v>18</v>
      </c>
      <c r="J592" s="207">
        <v>22</v>
      </c>
      <c r="K592" s="53" t="s">
        <v>1591</v>
      </c>
      <c r="L592" s="53"/>
      <c r="M592" s="224" t="s">
        <v>893</v>
      </c>
      <c r="N592" s="224">
        <v>14452</v>
      </c>
      <c r="O592" s="224" t="s">
        <v>2300</v>
      </c>
      <c r="P592" s="224" t="s">
        <v>603</v>
      </c>
      <c r="Q592" s="224" t="s">
        <v>533</v>
      </c>
      <c r="R592" s="224" t="s">
        <v>228</v>
      </c>
      <c r="S592" s="205">
        <v>22352</v>
      </c>
      <c r="T592" t="s">
        <v>1306</v>
      </c>
    </row>
    <row r="593" spans="1:20" ht="18" customHeight="1" x14ac:dyDescent="0.2">
      <c r="A593" s="221">
        <v>9139</v>
      </c>
      <c r="B593" s="222" t="s">
        <v>506</v>
      </c>
      <c r="C593" s="222" t="s">
        <v>454</v>
      </c>
      <c r="D593" s="222" t="s">
        <v>679</v>
      </c>
      <c r="E593" s="223">
        <v>21206</v>
      </c>
      <c r="F593" s="221" t="s">
        <v>1375</v>
      </c>
      <c r="G593" s="110" t="s">
        <v>893</v>
      </c>
      <c r="H593" s="110" t="s">
        <v>1700</v>
      </c>
      <c r="I593" s="207">
        <v>18</v>
      </c>
      <c r="J593" s="207">
        <v>22</v>
      </c>
      <c r="K593" s="53" t="s">
        <v>1591</v>
      </c>
      <c r="L593" s="53"/>
      <c r="M593" s="224" t="s">
        <v>893</v>
      </c>
      <c r="N593" s="224">
        <v>9139</v>
      </c>
      <c r="O593" s="224" t="s">
        <v>2300</v>
      </c>
      <c r="P593" s="224" t="s">
        <v>506</v>
      </c>
      <c r="Q593" s="224" t="s">
        <v>454</v>
      </c>
      <c r="R593" s="224" t="s">
        <v>679</v>
      </c>
      <c r="S593" s="205">
        <v>21206</v>
      </c>
      <c r="T593" t="s">
        <v>1375</v>
      </c>
    </row>
    <row r="594" spans="1:20" ht="18" customHeight="1" x14ac:dyDescent="0.2">
      <c r="A594" s="179">
        <v>50254</v>
      </c>
      <c r="B594" s="110" t="s">
        <v>718</v>
      </c>
      <c r="C594" s="111"/>
      <c r="D594" s="112" t="s">
        <v>2402</v>
      </c>
      <c r="E594" s="180">
        <v>29976</v>
      </c>
      <c r="F594" s="113">
        <v>282094249</v>
      </c>
      <c r="G594" s="110" t="s">
        <v>2051</v>
      </c>
      <c r="H594" s="110" t="s">
        <v>1796</v>
      </c>
      <c r="I594" s="109">
        <v>18</v>
      </c>
      <c r="J594" s="43">
        <v>22</v>
      </c>
      <c r="K594" s="53" t="s">
        <v>1591</v>
      </c>
      <c r="L594" s="53"/>
      <c r="T594" s="203"/>
    </row>
    <row r="595" spans="1:20" ht="18" customHeight="1" x14ac:dyDescent="0.2">
      <c r="A595" s="179">
        <v>19320</v>
      </c>
      <c r="B595" s="110" t="s">
        <v>2063</v>
      </c>
      <c r="C595" s="111" t="s">
        <v>777</v>
      </c>
      <c r="D595" s="112" t="s">
        <v>648</v>
      </c>
      <c r="E595" s="180">
        <v>35747</v>
      </c>
      <c r="F595" s="113">
        <v>34288173</v>
      </c>
      <c r="G595" s="110" t="s">
        <v>2051</v>
      </c>
      <c r="H595" s="110" t="s">
        <v>1710</v>
      </c>
      <c r="I595" s="207">
        <v>15</v>
      </c>
      <c r="J595" s="207">
        <v>22</v>
      </c>
      <c r="K595" s="53" t="s">
        <v>1591</v>
      </c>
      <c r="L595" s="53"/>
      <c r="M595" s="224"/>
      <c r="N595" s="224"/>
      <c r="O595" s="224"/>
      <c r="P595" s="224"/>
      <c r="Q595" s="224"/>
      <c r="R595" s="224"/>
      <c r="S595" s="205"/>
      <c r="T595"/>
    </row>
    <row r="596" spans="1:20" ht="18" customHeight="1" x14ac:dyDescent="0.2">
      <c r="A596" s="179">
        <v>50163</v>
      </c>
      <c r="B596" s="110" t="s">
        <v>2034</v>
      </c>
      <c r="C596" s="111" t="s">
        <v>418</v>
      </c>
      <c r="D596" s="112" t="s">
        <v>1814</v>
      </c>
      <c r="E596" s="180">
        <v>34769</v>
      </c>
      <c r="F596" s="113" t="s">
        <v>2035</v>
      </c>
      <c r="G596" s="110" t="s">
        <v>2051</v>
      </c>
      <c r="H596" s="110" t="s">
        <v>1706</v>
      </c>
      <c r="I596" s="207">
        <v>18</v>
      </c>
      <c r="J596" s="207">
        <v>22</v>
      </c>
      <c r="K596" s="53" t="s">
        <v>1591</v>
      </c>
      <c r="L596" s="53"/>
      <c r="M596" s="224"/>
      <c r="N596" s="224"/>
      <c r="O596" s="224"/>
      <c r="P596" s="224"/>
      <c r="Q596" s="224"/>
      <c r="R596" s="224"/>
      <c r="S596" s="205"/>
      <c r="T596"/>
    </row>
    <row r="597" spans="1:20" ht="18" customHeight="1" x14ac:dyDescent="0.2">
      <c r="A597" s="179">
        <v>10060</v>
      </c>
      <c r="B597" s="110" t="s">
        <v>57</v>
      </c>
      <c r="C597" s="111" t="s">
        <v>23</v>
      </c>
      <c r="D597" s="112" t="s">
        <v>2065</v>
      </c>
      <c r="E597" s="180">
        <v>26474</v>
      </c>
      <c r="F597" s="113" t="s">
        <v>2066</v>
      </c>
      <c r="G597" s="110" t="s">
        <v>2051</v>
      </c>
      <c r="H597" s="110" t="s">
        <v>1700</v>
      </c>
      <c r="I597" s="207">
        <v>18</v>
      </c>
      <c r="J597" s="207">
        <v>22</v>
      </c>
      <c r="K597" s="53" t="s">
        <v>1591</v>
      </c>
      <c r="L597" s="53"/>
      <c r="M597" s="224"/>
      <c r="N597" s="224"/>
      <c r="O597" s="224"/>
      <c r="P597" s="224"/>
      <c r="Q597" s="224"/>
      <c r="R597" s="224"/>
      <c r="S597" s="205"/>
      <c r="T597"/>
    </row>
    <row r="598" spans="1:20" ht="18" customHeight="1" x14ac:dyDescent="0.2">
      <c r="A598" s="221">
        <v>10061</v>
      </c>
      <c r="B598" s="222" t="s">
        <v>57</v>
      </c>
      <c r="C598" s="222" t="s">
        <v>58</v>
      </c>
      <c r="D598" s="222" t="s">
        <v>800</v>
      </c>
      <c r="E598" s="223">
        <v>27883</v>
      </c>
      <c r="F598" s="221" t="s">
        <v>1029</v>
      </c>
      <c r="G598" s="110" t="s">
        <v>2051</v>
      </c>
      <c r="H598" s="110" t="s">
        <v>1796</v>
      </c>
      <c r="I598" s="207">
        <v>18</v>
      </c>
      <c r="J598" s="207">
        <v>22</v>
      </c>
      <c r="K598" s="53" t="s">
        <v>1591</v>
      </c>
      <c r="L598" s="53"/>
      <c r="M598" s="224" t="s">
        <v>2304</v>
      </c>
      <c r="N598" s="224">
        <v>10061</v>
      </c>
      <c r="O598" s="224" t="s">
        <v>2294</v>
      </c>
      <c r="P598" s="224" t="s">
        <v>57</v>
      </c>
      <c r="Q598" s="224" t="s">
        <v>58</v>
      </c>
      <c r="R598" s="224" t="s">
        <v>800</v>
      </c>
      <c r="S598" s="205">
        <v>27883</v>
      </c>
      <c r="T598" t="s">
        <v>1029</v>
      </c>
    </row>
    <row r="599" spans="1:20" ht="18" customHeight="1" x14ac:dyDescent="0.2">
      <c r="A599" s="221">
        <v>1501</v>
      </c>
      <c r="B599" s="222" t="s">
        <v>57</v>
      </c>
      <c r="C599" s="222" t="s">
        <v>58</v>
      </c>
      <c r="D599" s="222" t="s">
        <v>472</v>
      </c>
      <c r="E599" s="223">
        <v>27247</v>
      </c>
      <c r="F599" s="221" t="s">
        <v>1028</v>
      </c>
      <c r="G599" s="110" t="s">
        <v>2051</v>
      </c>
      <c r="H599" s="110" t="s">
        <v>1700</v>
      </c>
      <c r="I599" s="207">
        <v>18</v>
      </c>
      <c r="J599" s="207">
        <v>22</v>
      </c>
      <c r="K599" s="53">
        <v>22</v>
      </c>
      <c r="L599" s="53"/>
      <c r="M599" s="224" t="s">
        <v>2304</v>
      </c>
      <c r="N599" s="224">
        <v>1501</v>
      </c>
      <c r="O599" s="224" t="s">
        <v>2294</v>
      </c>
      <c r="P599" s="224" t="s">
        <v>57</v>
      </c>
      <c r="Q599" s="224" t="s">
        <v>58</v>
      </c>
      <c r="R599" s="224" t="s">
        <v>472</v>
      </c>
      <c r="S599" s="205">
        <v>27247</v>
      </c>
      <c r="T599" t="s">
        <v>1028</v>
      </c>
    </row>
    <row r="600" spans="1:20" ht="18" customHeight="1" x14ac:dyDescent="0.2">
      <c r="A600" s="179">
        <v>50255</v>
      </c>
      <c r="B600" s="110" t="s">
        <v>39</v>
      </c>
      <c r="C600" s="111" t="s">
        <v>511</v>
      </c>
      <c r="D600" s="112" t="s">
        <v>465</v>
      </c>
      <c r="E600" s="180">
        <v>35224</v>
      </c>
      <c r="F600" s="113" t="s">
        <v>2403</v>
      </c>
      <c r="G600" s="110" t="s">
        <v>2051</v>
      </c>
      <c r="H600" s="110" t="s">
        <v>1706</v>
      </c>
      <c r="I600" s="109">
        <v>18</v>
      </c>
      <c r="J600" s="43">
        <v>22</v>
      </c>
      <c r="K600" s="53" t="s">
        <v>1591</v>
      </c>
      <c r="L600" s="53"/>
      <c r="T600" s="203"/>
    </row>
    <row r="601" spans="1:20" ht="18" customHeight="1" x14ac:dyDescent="0.2">
      <c r="A601" s="179">
        <v>17236</v>
      </c>
      <c r="B601" s="110" t="s">
        <v>537</v>
      </c>
      <c r="C601" s="110" t="s">
        <v>551</v>
      </c>
      <c r="D601" s="110" t="s">
        <v>796</v>
      </c>
      <c r="E601" s="181">
        <v>28615</v>
      </c>
      <c r="F601" s="179"/>
      <c r="G601" s="110" t="s">
        <v>2051</v>
      </c>
      <c r="H601" s="110" t="s">
        <v>1796</v>
      </c>
      <c r="I601" s="207">
        <v>18</v>
      </c>
      <c r="J601" s="207">
        <v>22</v>
      </c>
      <c r="K601" s="53" t="s">
        <v>1591</v>
      </c>
      <c r="L601" s="53"/>
      <c r="M601" s="224"/>
      <c r="N601" s="224"/>
      <c r="O601" s="224"/>
      <c r="P601" s="224"/>
      <c r="Q601" s="224"/>
      <c r="R601" s="224"/>
      <c r="S601" s="205"/>
      <c r="T601"/>
    </row>
    <row r="602" spans="1:20" ht="18" customHeight="1" x14ac:dyDescent="0.2">
      <c r="A602" s="179">
        <v>50161</v>
      </c>
      <c r="B602" s="110" t="s">
        <v>775</v>
      </c>
      <c r="C602" s="111" t="s">
        <v>699</v>
      </c>
      <c r="D602" s="112" t="s">
        <v>2030</v>
      </c>
      <c r="E602" s="180">
        <v>38239</v>
      </c>
      <c r="F602" s="113"/>
      <c r="G602" s="110" t="s">
        <v>2051</v>
      </c>
      <c r="H602" s="110" t="s">
        <v>1707</v>
      </c>
      <c r="I602" s="207">
        <v>12</v>
      </c>
      <c r="J602" s="207">
        <v>22</v>
      </c>
      <c r="K602" s="53" t="s">
        <v>1591</v>
      </c>
      <c r="L602" s="53"/>
      <c r="M602" s="224"/>
      <c r="N602" s="224"/>
      <c r="O602" s="224"/>
      <c r="P602" s="224"/>
      <c r="Q602" s="224"/>
      <c r="R602" s="224"/>
      <c r="S602" s="205"/>
      <c r="T602"/>
    </row>
    <row r="603" spans="1:20" ht="18" customHeight="1" x14ac:dyDescent="0.2">
      <c r="A603" s="179">
        <v>50159</v>
      </c>
      <c r="B603" s="110" t="s">
        <v>775</v>
      </c>
      <c r="C603" s="111" t="s">
        <v>699</v>
      </c>
      <c r="D603" s="112" t="s">
        <v>73</v>
      </c>
      <c r="E603" s="180">
        <v>36657</v>
      </c>
      <c r="F603" s="113" t="s">
        <v>2028</v>
      </c>
      <c r="G603" s="110" t="s">
        <v>2051</v>
      </c>
      <c r="H603" s="110" t="s">
        <v>1709</v>
      </c>
      <c r="I603" s="207">
        <v>15</v>
      </c>
      <c r="J603" s="207">
        <v>22</v>
      </c>
      <c r="K603" s="53" t="s">
        <v>1591</v>
      </c>
      <c r="L603" s="53"/>
      <c r="M603" s="224"/>
      <c r="N603" s="224"/>
      <c r="O603" s="224"/>
      <c r="P603" s="224"/>
      <c r="Q603" s="224"/>
      <c r="R603" s="224"/>
      <c r="S603" s="205"/>
      <c r="T603"/>
    </row>
    <row r="604" spans="1:20" ht="18" customHeight="1" x14ac:dyDescent="0.2">
      <c r="A604" s="221">
        <v>18726</v>
      </c>
      <c r="B604" s="222" t="s">
        <v>2045</v>
      </c>
      <c r="C604" s="225" t="s">
        <v>2046</v>
      </c>
      <c r="D604" s="226" t="s">
        <v>2047</v>
      </c>
      <c r="E604" s="227">
        <v>37763</v>
      </c>
      <c r="F604" s="228" t="s">
        <v>2048</v>
      </c>
      <c r="G604" s="110" t="s">
        <v>2051</v>
      </c>
      <c r="H604" s="110" t="s">
        <v>1708</v>
      </c>
      <c r="I604" s="207">
        <v>12</v>
      </c>
      <c r="J604" s="207">
        <v>22</v>
      </c>
      <c r="K604" s="53" t="s">
        <v>1591</v>
      </c>
      <c r="L604" s="53"/>
      <c r="M604" s="224" t="s">
        <v>2304</v>
      </c>
      <c r="N604" s="224">
        <v>18726</v>
      </c>
      <c r="O604" s="224" t="s">
        <v>2299</v>
      </c>
      <c r="P604" s="224" t="s">
        <v>2045</v>
      </c>
      <c r="Q604" s="224" t="s">
        <v>2046</v>
      </c>
      <c r="R604" s="224" t="s">
        <v>2140</v>
      </c>
      <c r="S604" s="205">
        <v>37763</v>
      </c>
      <c r="T604" t="s">
        <v>2048</v>
      </c>
    </row>
    <row r="605" spans="1:20" ht="18" customHeight="1" x14ac:dyDescent="0.2">
      <c r="A605" s="221">
        <v>18459</v>
      </c>
      <c r="B605" s="222" t="s">
        <v>841</v>
      </c>
      <c r="C605" s="222" t="s">
        <v>470</v>
      </c>
      <c r="D605" s="222" t="s">
        <v>871</v>
      </c>
      <c r="E605" s="223">
        <v>36243</v>
      </c>
      <c r="F605" s="221" t="s">
        <v>1068</v>
      </c>
      <c r="G605" s="110" t="s">
        <v>2051</v>
      </c>
      <c r="H605" s="110" t="s">
        <v>1710</v>
      </c>
      <c r="I605" s="207">
        <v>15</v>
      </c>
      <c r="J605" s="207">
        <v>22</v>
      </c>
      <c r="K605" s="53" t="s">
        <v>1591</v>
      </c>
      <c r="L605" s="53"/>
      <c r="M605" s="224" t="s">
        <v>2304</v>
      </c>
      <c r="N605" s="224">
        <v>18459</v>
      </c>
      <c r="O605" s="224" t="s">
        <v>2297</v>
      </c>
      <c r="P605" s="224" t="s">
        <v>841</v>
      </c>
      <c r="Q605" s="224" t="s">
        <v>470</v>
      </c>
      <c r="R605" s="224" t="s">
        <v>871</v>
      </c>
      <c r="S605" s="205">
        <v>36243</v>
      </c>
      <c r="T605" t="s">
        <v>1068</v>
      </c>
    </row>
    <row r="606" spans="1:20" ht="18" customHeight="1" x14ac:dyDescent="0.2">
      <c r="A606" s="179">
        <v>18720</v>
      </c>
      <c r="B606" s="110" t="s">
        <v>521</v>
      </c>
      <c r="C606" s="111" t="s">
        <v>2072</v>
      </c>
      <c r="D606" s="112" t="s">
        <v>490</v>
      </c>
      <c r="E606" s="180">
        <v>21271</v>
      </c>
      <c r="F606" s="113" t="s">
        <v>2073</v>
      </c>
      <c r="G606" s="110" t="s">
        <v>2051</v>
      </c>
      <c r="H606" s="110" t="s">
        <v>1700</v>
      </c>
      <c r="I606" s="207">
        <v>18</v>
      </c>
      <c r="J606" s="207">
        <v>22</v>
      </c>
      <c r="K606" s="53" t="s">
        <v>1591</v>
      </c>
      <c r="L606" s="53"/>
      <c r="M606" s="224"/>
      <c r="N606" s="224"/>
      <c r="O606" s="224"/>
      <c r="P606" s="224"/>
      <c r="Q606" s="224"/>
      <c r="R606" s="224"/>
      <c r="S606" s="205"/>
      <c r="T606"/>
    </row>
    <row r="607" spans="1:20" ht="18" customHeight="1" x14ac:dyDescent="0.2">
      <c r="A607" s="179">
        <v>50156</v>
      </c>
      <c r="B607" s="110" t="s">
        <v>2022</v>
      </c>
      <c r="C607" s="111"/>
      <c r="D607" s="112" t="s">
        <v>2023</v>
      </c>
      <c r="E607" s="180">
        <v>35819</v>
      </c>
      <c r="F607" s="113" t="s">
        <v>2024</v>
      </c>
      <c r="G607" s="110" t="s">
        <v>2051</v>
      </c>
      <c r="H607" s="110" t="s">
        <v>1710</v>
      </c>
      <c r="I607" s="207">
        <v>15</v>
      </c>
      <c r="J607" s="207">
        <v>22</v>
      </c>
      <c r="K607" s="53" t="s">
        <v>1591</v>
      </c>
      <c r="L607" s="53"/>
      <c r="M607" s="224"/>
      <c r="N607" s="224"/>
      <c r="O607" s="224"/>
      <c r="P607" s="224"/>
      <c r="Q607" s="224"/>
      <c r="R607" s="224"/>
      <c r="S607" s="205"/>
      <c r="T607"/>
    </row>
    <row r="608" spans="1:20" ht="18" customHeight="1" x14ac:dyDescent="0.2">
      <c r="A608" s="221">
        <v>18750</v>
      </c>
      <c r="B608" s="222" t="s">
        <v>2049</v>
      </c>
      <c r="C608" s="225" t="s">
        <v>2050</v>
      </c>
      <c r="D608" s="226" t="s">
        <v>774</v>
      </c>
      <c r="E608" s="227">
        <v>35618</v>
      </c>
      <c r="F608" s="228" t="s">
        <v>2052</v>
      </c>
      <c r="G608" s="110" t="s">
        <v>2051</v>
      </c>
      <c r="H608" s="110" t="s">
        <v>1710</v>
      </c>
      <c r="I608" s="207">
        <v>15</v>
      </c>
      <c r="J608" s="207">
        <v>22</v>
      </c>
      <c r="K608" s="53" t="s">
        <v>1591</v>
      </c>
      <c r="L608" s="53"/>
      <c r="M608" s="224" t="s">
        <v>2304</v>
      </c>
      <c r="N608" s="224">
        <v>18750</v>
      </c>
      <c r="O608" s="224" t="s">
        <v>2300</v>
      </c>
      <c r="P608" s="224" t="s">
        <v>2049</v>
      </c>
      <c r="Q608" s="224" t="s">
        <v>2141</v>
      </c>
      <c r="R608" s="224" t="s">
        <v>774</v>
      </c>
      <c r="S608" s="205">
        <v>35618</v>
      </c>
      <c r="T608" t="s">
        <v>2052</v>
      </c>
    </row>
    <row r="609" spans="1:20" ht="18" customHeight="1" x14ac:dyDescent="0.2">
      <c r="A609" s="179">
        <v>15346</v>
      </c>
      <c r="B609" s="110" t="s">
        <v>1468</v>
      </c>
      <c r="C609" s="110" t="s">
        <v>1469</v>
      </c>
      <c r="D609" s="110" t="s">
        <v>561</v>
      </c>
      <c r="E609" s="181">
        <v>20779</v>
      </c>
      <c r="F609" s="179" t="s">
        <v>1099</v>
      </c>
      <c r="G609" s="110" t="s">
        <v>2051</v>
      </c>
      <c r="H609" s="110" t="s">
        <v>1700</v>
      </c>
      <c r="I609" s="207">
        <v>18</v>
      </c>
      <c r="J609" s="207">
        <v>22</v>
      </c>
      <c r="K609" s="53" t="s">
        <v>1591</v>
      </c>
      <c r="L609" s="53"/>
      <c r="M609" s="224"/>
      <c r="N609" s="224"/>
      <c r="O609" s="224"/>
      <c r="P609" s="224"/>
      <c r="Q609" s="224"/>
      <c r="R609" s="224"/>
      <c r="S609" s="205"/>
      <c r="T609"/>
    </row>
    <row r="610" spans="1:20" ht="18" customHeight="1" x14ac:dyDescent="0.2">
      <c r="A610" s="179">
        <v>19323</v>
      </c>
      <c r="B610" s="112" t="s">
        <v>23</v>
      </c>
      <c r="C610" s="111" t="s">
        <v>488</v>
      </c>
      <c r="D610" s="112" t="s">
        <v>520</v>
      </c>
      <c r="E610" s="180">
        <v>36111</v>
      </c>
      <c r="F610" s="113" t="s">
        <v>2062</v>
      </c>
      <c r="G610" s="110" t="s">
        <v>2051</v>
      </c>
      <c r="H610" s="110" t="s">
        <v>1710</v>
      </c>
      <c r="I610" s="207">
        <v>15</v>
      </c>
      <c r="J610" s="207">
        <v>22</v>
      </c>
      <c r="K610" s="53" t="s">
        <v>1591</v>
      </c>
      <c r="L610" s="53"/>
      <c r="M610" s="224"/>
      <c r="N610" s="224"/>
      <c r="O610" s="224"/>
      <c r="P610" s="224"/>
      <c r="Q610" s="224"/>
      <c r="R610" s="224"/>
      <c r="S610" s="205"/>
      <c r="T610"/>
    </row>
    <row r="611" spans="1:20" ht="18" customHeight="1" x14ac:dyDescent="0.2">
      <c r="A611" s="179">
        <v>50172</v>
      </c>
      <c r="B611" s="110" t="s">
        <v>2081</v>
      </c>
      <c r="C611" s="111" t="s">
        <v>533</v>
      </c>
      <c r="D611" s="112" t="s">
        <v>2082</v>
      </c>
      <c r="E611" s="180">
        <v>29492</v>
      </c>
      <c r="F611" s="113" t="s">
        <v>2083</v>
      </c>
      <c r="G611" s="110" t="s">
        <v>2051</v>
      </c>
      <c r="H611" s="110" t="s">
        <v>1796</v>
      </c>
      <c r="I611" s="207">
        <v>18</v>
      </c>
      <c r="J611" s="207">
        <v>22</v>
      </c>
      <c r="K611" s="53" t="s">
        <v>1591</v>
      </c>
      <c r="L611" s="53"/>
      <c r="M611" s="224"/>
      <c r="N611" s="224"/>
      <c r="O611" s="224"/>
      <c r="P611" s="224"/>
      <c r="Q611" s="224"/>
      <c r="R611" s="224"/>
      <c r="S611" s="205"/>
      <c r="T611"/>
    </row>
    <row r="612" spans="1:20" ht="18" customHeight="1" x14ac:dyDescent="0.2">
      <c r="A612" s="179">
        <v>619</v>
      </c>
      <c r="B612" s="110" t="s">
        <v>667</v>
      </c>
      <c r="C612" s="110" t="s">
        <v>668</v>
      </c>
      <c r="D612" s="110" t="s">
        <v>1455</v>
      </c>
      <c r="E612" s="181">
        <v>21780</v>
      </c>
      <c r="F612" s="179" t="s">
        <v>1117</v>
      </c>
      <c r="G612" s="110" t="s">
        <v>2051</v>
      </c>
      <c r="H612" s="110" t="s">
        <v>1700</v>
      </c>
      <c r="I612" s="207">
        <v>18</v>
      </c>
      <c r="J612" s="207">
        <v>22</v>
      </c>
      <c r="K612" s="53" t="s">
        <v>1591</v>
      </c>
      <c r="L612" s="53"/>
      <c r="M612" s="224"/>
      <c r="N612" s="224"/>
      <c r="O612" s="224"/>
      <c r="P612" s="224"/>
      <c r="Q612" s="224"/>
      <c r="R612" s="224"/>
      <c r="S612" s="205"/>
      <c r="T612"/>
    </row>
    <row r="613" spans="1:20" ht="18" customHeight="1" x14ac:dyDescent="0.2">
      <c r="A613" s="179">
        <v>50155</v>
      </c>
      <c r="B613" s="110" t="s">
        <v>2019</v>
      </c>
      <c r="C613" s="111" t="s">
        <v>618</v>
      </c>
      <c r="D613" s="112" t="s">
        <v>2020</v>
      </c>
      <c r="E613" s="180">
        <v>35074</v>
      </c>
      <c r="F613" s="113" t="s">
        <v>2021</v>
      </c>
      <c r="G613" s="110" t="s">
        <v>2051</v>
      </c>
      <c r="H613" s="110" t="s">
        <v>1706</v>
      </c>
      <c r="I613" s="207">
        <v>18</v>
      </c>
      <c r="J613" s="207">
        <v>22</v>
      </c>
      <c r="K613" s="53" t="s">
        <v>1591</v>
      </c>
      <c r="L613" s="53"/>
      <c r="M613" s="224"/>
      <c r="N613" s="224"/>
      <c r="O613" s="224"/>
      <c r="P613" s="224"/>
      <c r="Q613" s="224"/>
      <c r="R613" s="224"/>
      <c r="S613" s="205"/>
      <c r="T613"/>
    </row>
    <row r="614" spans="1:20" ht="18" customHeight="1" x14ac:dyDescent="0.2">
      <c r="A614" s="221">
        <v>3087</v>
      </c>
      <c r="B614" s="222" t="s">
        <v>594</v>
      </c>
      <c r="C614" s="222" t="s">
        <v>520</v>
      </c>
      <c r="D614" s="222" t="s">
        <v>776</v>
      </c>
      <c r="E614" s="223">
        <v>32163</v>
      </c>
      <c r="F614" s="221" t="s">
        <v>1125</v>
      </c>
      <c r="G614" s="110" t="s">
        <v>2051</v>
      </c>
      <c r="H614" s="110" t="s">
        <v>1796</v>
      </c>
      <c r="I614" s="207">
        <v>18</v>
      </c>
      <c r="J614" s="207">
        <v>22</v>
      </c>
      <c r="K614" s="53">
        <v>22</v>
      </c>
      <c r="L614" s="53"/>
      <c r="M614" s="224" t="s">
        <v>2304</v>
      </c>
      <c r="N614" s="224">
        <v>3087</v>
      </c>
      <c r="O614" s="224" t="s">
        <v>2294</v>
      </c>
      <c r="P614" s="224" t="s">
        <v>594</v>
      </c>
      <c r="Q614" s="224" t="s">
        <v>520</v>
      </c>
      <c r="R614" s="224" t="s">
        <v>776</v>
      </c>
      <c r="S614" s="205">
        <v>32163</v>
      </c>
      <c r="T614" t="s">
        <v>1125</v>
      </c>
    </row>
    <row r="615" spans="1:20" ht="18" customHeight="1" x14ac:dyDescent="0.2">
      <c r="A615" s="179">
        <v>50154</v>
      </c>
      <c r="B615" s="110" t="s">
        <v>2016</v>
      </c>
      <c r="C615" s="111" t="s">
        <v>711</v>
      </c>
      <c r="D615" s="112" t="s">
        <v>2017</v>
      </c>
      <c r="E615" s="180">
        <v>36344</v>
      </c>
      <c r="F615" s="113" t="s">
        <v>2018</v>
      </c>
      <c r="G615" s="110" t="s">
        <v>2051</v>
      </c>
      <c r="H615" s="110" t="s">
        <v>1710</v>
      </c>
      <c r="I615" s="207">
        <v>15</v>
      </c>
      <c r="J615" s="207">
        <v>22</v>
      </c>
      <c r="K615" s="53" t="s">
        <v>1591</v>
      </c>
      <c r="L615" s="53"/>
      <c r="M615" s="224"/>
      <c r="N615" s="224"/>
      <c r="O615" s="224"/>
      <c r="P615" s="224"/>
      <c r="Q615" s="224"/>
      <c r="R615" s="224"/>
      <c r="S615" s="205"/>
      <c r="T615"/>
    </row>
    <row r="616" spans="1:20" ht="18" customHeight="1" x14ac:dyDescent="0.2">
      <c r="A616" s="221">
        <v>18458</v>
      </c>
      <c r="B616" s="110" t="s">
        <v>618</v>
      </c>
      <c r="C616" s="222" t="s">
        <v>550</v>
      </c>
      <c r="D616" s="222" t="s">
        <v>595</v>
      </c>
      <c r="E616" s="223">
        <v>37900</v>
      </c>
      <c r="F616" s="221" t="s">
        <v>1136</v>
      </c>
      <c r="G616" s="110" t="s">
        <v>2051</v>
      </c>
      <c r="H616" s="110" t="s">
        <v>1708</v>
      </c>
      <c r="I616" s="207">
        <v>12</v>
      </c>
      <c r="J616" s="207">
        <v>22</v>
      </c>
      <c r="K616" s="53" t="s">
        <v>1591</v>
      </c>
      <c r="L616" s="53"/>
      <c r="M616" s="224" t="s">
        <v>2304</v>
      </c>
      <c r="N616" s="224">
        <v>18458</v>
      </c>
      <c r="O616" s="224" t="s">
        <v>2299</v>
      </c>
      <c r="P616" s="224" t="s">
        <v>478</v>
      </c>
      <c r="Q616" s="224" t="s">
        <v>550</v>
      </c>
      <c r="R616" s="224" t="s">
        <v>595</v>
      </c>
      <c r="S616" s="205">
        <v>37900</v>
      </c>
      <c r="T616" t="s">
        <v>1136</v>
      </c>
    </row>
    <row r="617" spans="1:20" ht="18" customHeight="1" x14ac:dyDescent="0.2">
      <c r="A617" s="221">
        <v>17242</v>
      </c>
      <c r="B617" s="110" t="s">
        <v>618</v>
      </c>
      <c r="C617" s="222" t="s">
        <v>1519</v>
      </c>
      <c r="D617" s="222" t="s">
        <v>492</v>
      </c>
      <c r="E617" s="223">
        <v>37727</v>
      </c>
      <c r="F617" s="221" t="s">
        <v>1068</v>
      </c>
      <c r="G617" s="110" t="s">
        <v>2051</v>
      </c>
      <c r="H617" s="110" t="s">
        <v>1708</v>
      </c>
      <c r="I617" s="207">
        <v>12</v>
      </c>
      <c r="J617" s="207">
        <v>22</v>
      </c>
      <c r="K617" s="53" t="s">
        <v>1591</v>
      </c>
      <c r="L617" s="53"/>
      <c r="M617" s="224" t="s">
        <v>2304</v>
      </c>
      <c r="N617" s="224">
        <v>17242</v>
      </c>
      <c r="O617" s="224" t="s">
        <v>2299</v>
      </c>
      <c r="P617" s="224" t="s">
        <v>478</v>
      </c>
      <c r="Q617" s="224" t="s">
        <v>1519</v>
      </c>
      <c r="R617" s="224" t="s">
        <v>492</v>
      </c>
      <c r="S617" s="205">
        <v>37727</v>
      </c>
      <c r="T617" t="s">
        <v>1068</v>
      </c>
    </row>
    <row r="618" spans="1:20" ht="18" customHeight="1" x14ac:dyDescent="0.2">
      <c r="A618" s="221">
        <v>17240</v>
      </c>
      <c r="B618" s="110" t="s">
        <v>618</v>
      </c>
      <c r="C618" s="222" t="s">
        <v>1519</v>
      </c>
      <c r="D618" s="222" t="s">
        <v>73</v>
      </c>
      <c r="E618" s="223">
        <v>36814</v>
      </c>
      <c r="F618" s="221" t="s">
        <v>1139</v>
      </c>
      <c r="G618" s="110" t="s">
        <v>2051</v>
      </c>
      <c r="H618" s="110" t="s">
        <v>1709</v>
      </c>
      <c r="I618" s="207">
        <v>15</v>
      </c>
      <c r="J618" s="207">
        <v>22</v>
      </c>
      <c r="K618" s="53" t="s">
        <v>1591</v>
      </c>
      <c r="L618" s="53"/>
      <c r="M618" s="224" t="s">
        <v>2304</v>
      </c>
      <c r="N618" s="224">
        <v>17240</v>
      </c>
      <c r="O618" s="224" t="s">
        <v>2297</v>
      </c>
      <c r="P618" s="224" t="s">
        <v>478</v>
      </c>
      <c r="Q618" s="224" t="s">
        <v>1519</v>
      </c>
      <c r="R618" s="224" t="s">
        <v>73</v>
      </c>
      <c r="S618" s="205">
        <v>36814</v>
      </c>
      <c r="T618" t="s">
        <v>1139</v>
      </c>
    </row>
    <row r="619" spans="1:20" ht="18" customHeight="1" x14ac:dyDescent="0.2">
      <c r="A619" s="221">
        <v>19324</v>
      </c>
      <c r="B619" s="110" t="s">
        <v>618</v>
      </c>
      <c r="C619" s="222" t="s">
        <v>891</v>
      </c>
      <c r="D619" s="222" t="s">
        <v>776</v>
      </c>
      <c r="E619" s="223">
        <v>35084</v>
      </c>
      <c r="F619" s="221" t="s">
        <v>255</v>
      </c>
      <c r="G619" s="110" t="s">
        <v>2051</v>
      </c>
      <c r="H619" s="110" t="s">
        <v>1706</v>
      </c>
      <c r="I619" s="207">
        <v>18</v>
      </c>
      <c r="J619" s="207">
        <v>22</v>
      </c>
      <c r="K619" s="53" t="s">
        <v>1591</v>
      </c>
      <c r="L619" s="53"/>
      <c r="M619" s="224" t="s">
        <v>2304</v>
      </c>
      <c r="N619" s="224">
        <v>19324</v>
      </c>
      <c r="O619" s="224" t="s">
        <v>2297</v>
      </c>
      <c r="P619" s="224" t="s">
        <v>478</v>
      </c>
      <c r="Q619" s="224" t="s">
        <v>891</v>
      </c>
      <c r="R619" s="224" t="s">
        <v>776</v>
      </c>
      <c r="S619" s="205">
        <v>35084</v>
      </c>
      <c r="T619" t="s">
        <v>255</v>
      </c>
    </row>
    <row r="620" spans="1:20" ht="18" customHeight="1" x14ac:dyDescent="0.2">
      <c r="A620" s="221">
        <v>15342</v>
      </c>
      <c r="B620" s="222" t="s">
        <v>1467</v>
      </c>
      <c r="C620" s="222" t="s">
        <v>965</v>
      </c>
      <c r="D620" s="222" t="s">
        <v>496</v>
      </c>
      <c r="E620" s="223">
        <v>27460</v>
      </c>
      <c r="F620" s="221" t="s">
        <v>1153</v>
      </c>
      <c r="G620" s="110" t="s">
        <v>2051</v>
      </c>
      <c r="H620" s="110" t="s">
        <v>1700</v>
      </c>
      <c r="I620" s="207">
        <v>18</v>
      </c>
      <c r="J620" s="207">
        <v>22</v>
      </c>
      <c r="K620" s="53" t="s">
        <v>1591</v>
      </c>
      <c r="L620" s="53"/>
      <c r="M620" s="224" t="s">
        <v>2304</v>
      </c>
      <c r="N620" s="224">
        <v>15342</v>
      </c>
      <c r="O620" s="224" t="s">
        <v>2297</v>
      </c>
      <c r="P620" s="224" t="s">
        <v>1467</v>
      </c>
      <c r="Q620" s="224" t="s">
        <v>965</v>
      </c>
      <c r="R620" s="224" t="s">
        <v>496</v>
      </c>
      <c r="S620" s="205">
        <v>27460</v>
      </c>
      <c r="T620" t="s">
        <v>1153</v>
      </c>
    </row>
    <row r="621" spans="1:20" ht="18" customHeight="1" x14ac:dyDescent="0.2">
      <c r="A621" s="221">
        <v>17249</v>
      </c>
      <c r="B621" s="222" t="s">
        <v>2142</v>
      </c>
      <c r="C621" s="222" t="s">
        <v>934</v>
      </c>
      <c r="D621" s="222" t="s">
        <v>2143</v>
      </c>
      <c r="E621" s="223">
        <v>26717</v>
      </c>
      <c r="F621" s="221" t="s">
        <v>2144</v>
      </c>
      <c r="G621" s="110" t="s">
        <v>2051</v>
      </c>
      <c r="H621" s="110" t="s">
        <v>1700</v>
      </c>
      <c r="I621" s="207">
        <v>18</v>
      </c>
      <c r="J621" s="207">
        <v>22</v>
      </c>
      <c r="K621" s="53" t="s">
        <v>1591</v>
      </c>
      <c r="L621" s="53"/>
      <c r="M621" s="224" t="s">
        <v>2304</v>
      </c>
      <c r="N621" s="224">
        <v>17249</v>
      </c>
      <c r="O621" s="224" t="s">
        <v>2300</v>
      </c>
      <c r="P621" s="224" t="s">
        <v>2142</v>
      </c>
      <c r="Q621" s="224" t="s">
        <v>934</v>
      </c>
      <c r="R621" s="224" t="s">
        <v>2143</v>
      </c>
      <c r="S621" s="205">
        <v>26717</v>
      </c>
      <c r="T621" t="s">
        <v>2144</v>
      </c>
    </row>
    <row r="622" spans="1:20" ht="18" customHeight="1" x14ac:dyDescent="0.2">
      <c r="A622" s="221">
        <v>10055</v>
      </c>
      <c r="B622" s="222" t="s">
        <v>485</v>
      </c>
      <c r="C622" s="222" t="s">
        <v>2316</v>
      </c>
      <c r="D622" s="222" t="s">
        <v>543</v>
      </c>
      <c r="E622" s="223">
        <v>25209</v>
      </c>
      <c r="F622" s="221" t="s">
        <v>2317</v>
      </c>
      <c r="G622" s="110" t="s">
        <v>2051</v>
      </c>
      <c r="H622" s="110" t="s">
        <v>1700</v>
      </c>
      <c r="I622" s="207">
        <v>18</v>
      </c>
      <c r="J622" s="207">
        <v>22</v>
      </c>
      <c r="K622" s="53" t="s">
        <v>1591</v>
      </c>
      <c r="L622" s="53"/>
      <c r="M622" s="224" t="s">
        <v>2304</v>
      </c>
      <c r="N622" s="224">
        <v>10055</v>
      </c>
      <c r="O622" s="224" t="s">
        <v>2294</v>
      </c>
      <c r="P622" s="224" t="s">
        <v>485</v>
      </c>
      <c r="Q622" s="224" t="s">
        <v>2316</v>
      </c>
      <c r="R622" s="224" t="s">
        <v>543</v>
      </c>
      <c r="S622" s="205">
        <v>25209</v>
      </c>
      <c r="T622" t="s">
        <v>2317</v>
      </c>
    </row>
    <row r="623" spans="1:20" ht="18" customHeight="1" x14ac:dyDescent="0.2">
      <c r="A623" s="179">
        <v>50162</v>
      </c>
      <c r="B623" s="110" t="s">
        <v>661</v>
      </c>
      <c r="C623" s="111" t="s">
        <v>2031</v>
      </c>
      <c r="D623" s="112" t="s">
        <v>2032</v>
      </c>
      <c r="E623" s="180">
        <v>35359</v>
      </c>
      <c r="F623" s="113" t="s">
        <v>2033</v>
      </c>
      <c r="G623" s="110" t="s">
        <v>2051</v>
      </c>
      <c r="H623" s="110" t="s">
        <v>1706</v>
      </c>
      <c r="I623" s="207">
        <v>18</v>
      </c>
      <c r="J623" s="207">
        <v>22</v>
      </c>
      <c r="K623" s="53" t="s">
        <v>1591</v>
      </c>
      <c r="L623" s="53"/>
      <c r="M623" s="224"/>
      <c r="N623" s="224"/>
      <c r="O623" s="224"/>
      <c r="P623" s="224"/>
      <c r="Q623" s="224"/>
      <c r="R623" s="224"/>
      <c r="S623" s="205"/>
      <c r="T623"/>
    </row>
    <row r="624" spans="1:20" ht="18" customHeight="1" x14ac:dyDescent="0.2">
      <c r="A624" s="179">
        <v>10056</v>
      </c>
      <c r="B624" s="110" t="s">
        <v>661</v>
      </c>
      <c r="C624" s="110" t="s">
        <v>528</v>
      </c>
      <c r="D624" s="110" t="s">
        <v>976</v>
      </c>
      <c r="E624" s="181">
        <v>23185</v>
      </c>
      <c r="F624" s="179" t="s">
        <v>1164</v>
      </c>
      <c r="G624" s="110" t="s">
        <v>2051</v>
      </c>
      <c r="H624" s="110" t="s">
        <v>1700</v>
      </c>
      <c r="I624" s="207">
        <v>18</v>
      </c>
      <c r="J624" s="207">
        <v>22</v>
      </c>
      <c r="K624" s="53" t="s">
        <v>1591</v>
      </c>
      <c r="L624" s="53"/>
      <c r="M624" s="224"/>
      <c r="N624" s="224"/>
      <c r="O624" s="224"/>
      <c r="P624" s="224"/>
      <c r="Q624" s="224"/>
      <c r="R624" s="224"/>
      <c r="S624" s="205"/>
      <c r="T624"/>
    </row>
    <row r="625" spans="1:20" ht="18" customHeight="1" x14ac:dyDescent="0.2">
      <c r="A625" s="221">
        <v>17266</v>
      </c>
      <c r="B625" s="222" t="s">
        <v>661</v>
      </c>
      <c r="C625" s="222" t="s">
        <v>468</v>
      </c>
      <c r="D625" s="222" t="s">
        <v>489</v>
      </c>
      <c r="E625" s="223">
        <v>36721</v>
      </c>
      <c r="F625" s="221" t="s">
        <v>1161</v>
      </c>
      <c r="G625" s="110" t="s">
        <v>2051</v>
      </c>
      <c r="H625" s="110" t="s">
        <v>1709</v>
      </c>
      <c r="I625" s="207">
        <v>15</v>
      </c>
      <c r="J625" s="207">
        <v>22</v>
      </c>
      <c r="K625" s="53" t="s">
        <v>1591</v>
      </c>
      <c r="L625" s="53"/>
      <c r="M625" s="224" t="s">
        <v>2304</v>
      </c>
      <c r="N625" s="224">
        <v>17266</v>
      </c>
      <c r="O625" s="224" t="s">
        <v>2297</v>
      </c>
      <c r="P625" s="224" t="s">
        <v>485</v>
      </c>
      <c r="Q625" s="224" t="s">
        <v>468</v>
      </c>
      <c r="R625" s="224" t="s">
        <v>489</v>
      </c>
      <c r="S625" s="205">
        <v>36721</v>
      </c>
      <c r="T625" t="s">
        <v>1161</v>
      </c>
    </row>
    <row r="626" spans="1:20" ht="18" customHeight="1" x14ac:dyDescent="0.2">
      <c r="A626" s="179">
        <v>50167</v>
      </c>
      <c r="B626" s="110" t="s">
        <v>661</v>
      </c>
      <c r="C626" s="111" t="s">
        <v>711</v>
      </c>
      <c r="D626" s="112" t="s">
        <v>73</v>
      </c>
      <c r="E626" s="180">
        <v>36328</v>
      </c>
      <c r="F626" s="113" t="s">
        <v>2064</v>
      </c>
      <c r="G626" s="110" t="s">
        <v>2051</v>
      </c>
      <c r="H626" s="110" t="s">
        <v>1710</v>
      </c>
      <c r="I626" s="207">
        <v>15</v>
      </c>
      <c r="J626" s="207">
        <v>22</v>
      </c>
      <c r="K626" s="53" t="s">
        <v>1591</v>
      </c>
      <c r="L626" s="53"/>
      <c r="M626" s="224"/>
      <c r="N626" s="224"/>
      <c r="O626" s="224"/>
      <c r="P626" s="224"/>
      <c r="Q626" s="224"/>
      <c r="R626" s="224"/>
      <c r="S626" s="205"/>
      <c r="T626"/>
    </row>
    <row r="627" spans="1:20" ht="18" customHeight="1" x14ac:dyDescent="0.2">
      <c r="A627" s="221">
        <v>18460</v>
      </c>
      <c r="B627" s="222" t="s">
        <v>661</v>
      </c>
      <c r="C627" s="222" t="s">
        <v>788</v>
      </c>
      <c r="D627" s="222" t="s">
        <v>79</v>
      </c>
      <c r="E627" s="223">
        <v>36524</v>
      </c>
      <c r="F627" s="221" t="s">
        <v>1162</v>
      </c>
      <c r="G627" s="110" t="s">
        <v>2051</v>
      </c>
      <c r="H627" s="110" t="s">
        <v>1710</v>
      </c>
      <c r="I627" s="207">
        <v>15</v>
      </c>
      <c r="J627" s="207">
        <v>22</v>
      </c>
      <c r="K627" s="53" t="s">
        <v>1591</v>
      </c>
      <c r="L627" s="53"/>
      <c r="M627" s="224" t="s">
        <v>2304</v>
      </c>
      <c r="N627" s="224">
        <v>18460</v>
      </c>
      <c r="O627" s="224" t="s">
        <v>2297</v>
      </c>
      <c r="P627" s="224" t="s">
        <v>485</v>
      </c>
      <c r="Q627" s="224" t="s">
        <v>788</v>
      </c>
      <c r="R627" s="224" t="s">
        <v>79</v>
      </c>
      <c r="S627" s="205">
        <v>36524</v>
      </c>
      <c r="T627" t="s">
        <v>1162</v>
      </c>
    </row>
    <row r="628" spans="1:20" ht="18" customHeight="1" x14ac:dyDescent="0.2">
      <c r="A628" s="179">
        <v>6471</v>
      </c>
      <c r="B628" s="110" t="s">
        <v>849</v>
      </c>
      <c r="C628" s="110" t="s">
        <v>557</v>
      </c>
      <c r="D628" s="110" t="s">
        <v>507</v>
      </c>
      <c r="E628" s="181">
        <v>33672</v>
      </c>
      <c r="F628" s="179" t="s">
        <v>1210</v>
      </c>
      <c r="G628" s="110" t="s">
        <v>2051</v>
      </c>
      <c r="H628" s="110" t="s">
        <v>1706</v>
      </c>
      <c r="I628" s="207">
        <v>18</v>
      </c>
      <c r="J628" s="207">
        <v>22</v>
      </c>
      <c r="K628" s="53" t="s">
        <v>1591</v>
      </c>
      <c r="L628" s="53"/>
      <c r="M628" s="224"/>
      <c r="N628" s="224"/>
      <c r="O628" s="224"/>
      <c r="P628" s="224"/>
      <c r="Q628" s="224"/>
      <c r="R628" s="224"/>
      <c r="S628" s="205"/>
      <c r="T628"/>
    </row>
    <row r="629" spans="1:20" ht="18" customHeight="1" x14ac:dyDescent="0.2">
      <c r="A629" s="179">
        <v>10870</v>
      </c>
      <c r="B629" s="110" t="s">
        <v>1459</v>
      </c>
      <c r="C629" s="110" t="s">
        <v>1460</v>
      </c>
      <c r="D629" s="110" t="s">
        <v>1458</v>
      </c>
      <c r="E629" s="181">
        <v>28384</v>
      </c>
      <c r="F629" s="179"/>
      <c r="G629" s="110" t="s">
        <v>2051</v>
      </c>
      <c r="H629" s="110" t="s">
        <v>1796</v>
      </c>
      <c r="I629" s="207">
        <v>18</v>
      </c>
      <c r="J629" s="207">
        <v>22</v>
      </c>
      <c r="K629" s="53" t="s">
        <v>1591</v>
      </c>
      <c r="L629" s="53"/>
      <c r="M629" s="224"/>
      <c r="N629" s="224"/>
      <c r="O629" s="224"/>
      <c r="P629" s="224"/>
      <c r="Q629" s="224"/>
      <c r="R629" s="224"/>
      <c r="S629" s="205"/>
      <c r="T629"/>
    </row>
    <row r="630" spans="1:20" ht="18" customHeight="1" x14ac:dyDescent="0.2">
      <c r="A630" s="179">
        <v>50235</v>
      </c>
      <c r="B630" s="110" t="s">
        <v>2362</v>
      </c>
      <c r="C630" s="111" t="s">
        <v>2363</v>
      </c>
      <c r="D630" s="112" t="s">
        <v>2364</v>
      </c>
      <c r="E630" s="180">
        <v>21123</v>
      </c>
      <c r="F630" s="113" t="s">
        <v>2365</v>
      </c>
      <c r="G630" s="110" t="s">
        <v>2051</v>
      </c>
      <c r="H630" s="110" t="s">
        <v>1700</v>
      </c>
      <c r="I630" s="207">
        <v>18</v>
      </c>
      <c r="J630" s="207">
        <v>22</v>
      </c>
      <c r="K630" s="53" t="s">
        <v>1591</v>
      </c>
      <c r="L630" s="53"/>
      <c r="T630" s="202"/>
    </row>
    <row r="631" spans="1:20" ht="18" customHeight="1" x14ac:dyDescent="0.2">
      <c r="A631" s="179">
        <v>50164</v>
      </c>
      <c r="B631" s="110" t="s">
        <v>598</v>
      </c>
      <c r="C631" s="111" t="s">
        <v>2036</v>
      </c>
      <c r="D631" s="112" t="s">
        <v>2342</v>
      </c>
      <c r="E631" s="180">
        <v>32610</v>
      </c>
      <c r="F631" s="113" t="s">
        <v>2037</v>
      </c>
      <c r="G631" s="110" t="s">
        <v>2051</v>
      </c>
      <c r="H631" s="110" t="s">
        <v>1710</v>
      </c>
      <c r="I631" s="207">
        <v>15</v>
      </c>
      <c r="J631" s="207">
        <v>22</v>
      </c>
      <c r="K631" s="53" t="s">
        <v>1591</v>
      </c>
      <c r="L631" s="53"/>
      <c r="M631" s="224"/>
      <c r="N631" s="224"/>
      <c r="O631" s="224"/>
      <c r="P631" s="224"/>
      <c r="Q631" s="224"/>
      <c r="R631" s="224"/>
      <c r="S631" s="205"/>
      <c r="T631"/>
    </row>
    <row r="632" spans="1:20" ht="18" customHeight="1" x14ac:dyDescent="0.2">
      <c r="A632" s="221">
        <v>10048</v>
      </c>
      <c r="B632" s="222" t="s">
        <v>533</v>
      </c>
      <c r="C632" s="222" t="s">
        <v>961</v>
      </c>
      <c r="D632" s="222" t="s">
        <v>595</v>
      </c>
      <c r="E632" s="223">
        <v>34984</v>
      </c>
      <c r="F632" s="221" t="s">
        <v>1227</v>
      </c>
      <c r="G632" s="110" t="s">
        <v>2051</v>
      </c>
      <c r="H632" s="110" t="s">
        <v>1706</v>
      </c>
      <c r="I632" s="207">
        <v>18</v>
      </c>
      <c r="J632" s="207">
        <v>22</v>
      </c>
      <c r="K632" s="53" t="s">
        <v>1591</v>
      </c>
      <c r="L632" s="53"/>
      <c r="M632" s="224" t="s">
        <v>2304</v>
      </c>
      <c r="N632" s="224">
        <v>10048</v>
      </c>
      <c r="O632" s="224" t="s">
        <v>2294</v>
      </c>
      <c r="P632" s="224" t="s">
        <v>470</v>
      </c>
      <c r="Q632" s="224" t="s">
        <v>961</v>
      </c>
      <c r="R632" s="224" t="s">
        <v>595</v>
      </c>
      <c r="S632" s="205">
        <v>34984</v>
      </c>
      <c r="T632" t="s">
        <v>1227</v>
      </c>
    </row>
    <row r="633" spans="1:20" ht="18" customHeight="1" x14ac:dyDescent="0.2">
      <c r="A633" s="179">
        <v>18708</v>
      </c>
      <c r="B633" s="110" t="s">
        <v>533</v>
      </c>
      <c r="C633" s="111" t="s">
        <v>934</v>
      </c>
      <c r="D633" s="112" t="s">
        <v>2068</v>
      </c>
      <c r="E633" s="180">
        <v>21002</v>
      </c>
      <c r="F633" s="113" t="s">
        <v>2069</v>
      </c>
      <c r="G633" s="110" t="s">
        <v>2051</v>
      </c>
      <c r="H633" s="110" t="s">
        <v>1708</v>
      </c>
      <c r="I633" s="207">
        <v>12</v>
      </c>
      <c r="J633" s="207">
        <v>22</v>
      </c>
      <c r="K633" s="53" t="s">
        <v>1591</v>
      </c>
      <c r="L633" s="53"/>
      <c r="M633" s="224"/>
      <c r="N633" s="224"/>
      <c r="O633" s="224"/>
      <c r="P633" s="224"/>
      <c r="Q633" s="224"/>
      <c r="R633" s="224"/>
      <c r="S633" s="205"/>
      <c r="T633"/>
    </row>
    <row r="634" spans="1:20" ht="18" customHeight="1" x14ac:dyDescent="0.2">
      <c r="A634" s="179">
        <v>7817</v>
      </c>
      <c r="B634" s="110" t="s">
        <v>533</v>
      </c>
      <c r="C634" s="111" t="s">
        <v>2055</v>
      </c>
      <c r="D634" s="112" t="s">
        <v>2056</v>
      </c>
      <c r="E634" s="180">
        <v>21108</v>
      </c>
      <c r="F634" s="113" t="s">
        <v>2057</v>
      </c>
      <c r="G634" s="110" t="s">
        <v>2051</v>
      </c>
      <c r="H634" s="110" t="s">
        <v>1710</v>
      </c>
      <c r="I634" s="207">
        <v>15</v>
      </c>
      <c r="J634" s="207">
        <v>22</v>
      </c>
      <c r="K634" s="53" t="s">
        <v>1591</v>
      </c>
      <c r="L634" s="53"/>
      <c r="M634" s="224"/>
      <c r="N634" s="224"/>
      <c r="O634" s="224"/>
      <c r="P634" s="224"/>
      <c r="Q634" s="224"/>
      <c r="R634" s="224"/>
      <c r="S634" s="205"/>
      <c r="T634"/>
    </row>
    <row r="635" spans="1:20" ht="18" customHeight="1" x14ac:dyDescent="0.2">
      <c r="A635" s="221">
        <v>19328</v>
      </c>
      <c r="B635" s="222" t="s">
        <v>533</v>
      </c>
      <c r="C635" s="225" t="s">
        <v>19</v>
      </c>
      <c r="D635" s="226" t="s">
        <v>801</v>
      </c>
      <c r="E635" s="227">
        <v>37085</v>
      </c>
      <c r="F635" s="228" t="s">
        <v>2053</v>
      </c>
      <c r="G635" s="110" t="s">
        <v>2051</v>
      </c>
      <c r="H635" s="110" t="s">
        <v>1707</v>
      </c>
      <c r="I635" s="207">
        <v>12</v>
      </c>
      <c r="J635" s="207">
        <v>22</v>
      </c>
      <c r="K635" s="53" t="s">
        <v>1591</v>
      </c>
      <c r="L635" s="53"/>
      <c r="M635" s="224" t="s">
        <v>2304</v>
      </c>
      <c r="N635" s="224">
        <v>19328</v>
      </c>
      <c r="O635" s="224" t="s">
        <v>2300</v>
      </c>
      <c r="P635" s="224" t="s">
        <v>470</v>
      </c>
      <c r="Q635" s="224" t="s">
        <v>19</v>
      </c>
      <c r="R635" s="224" t="s">
        <v>801</v>
      </c>
      <c r="S635" s="205">
        <v>37085</v>
      </c>
      <c r="T635" t="s">
        <v>2053</v>
      </c>
    </row>
    <row r="636" spans="1:20" ht="18" customHeight="1" x14ac:dyDescent="0.2">
      <c r="A636" s="179">
        <v>19329</v>
      </c>
      <c r="B636" s="110" t="s">
        <v>533</v>
      </c>
      <c r="C636" s="111" t="s">
        <v>19</v>
      </c>
      <c r="D636" s="112" t="s">
        <v>2058</v>
      </c>
      <c r="E636" s="180">
        <v>38140</v>
      </c>
      <c r="F636" s="113" t="s">
        <v>2059</v>
      </c>
      <c r="G636" s="110" t="s">
        <v>2051</v>
      </c>
      <c r="H636" s="110" t="s">
        <v>1710</v>
      </c>
      <c r="I636" s="207">
        <v>15</v>
      </c>
      <c r="J636" s="207">
        <v>22</v>
      </c>
      <c r="K636" s="53" t="s">
        <v>1591</v>
      </c>
      <c r="L636" s="53"/>
      <c r="M636" s="224"/>
      <c r="N636" s="224"/>
      <c r="O636" s="224"/>
      <c r="P636" s="224"/>
      <c r="Q636" s="224"/>
      <c r="R636" s="224"/>
      <c r="S636" s="205"/>
      <c r="T636"/>
    </row>
    <row r="637" spans="1:20" ht="18" customHeight="1" x14ac:dyDescent="0.2">
      <c r="A637" s="179">
        <v>50171</v>
      </c>
      <c r="B637" s="110" t="s">
        <v>533</v>
      </c>
      <c r="C637" s="111" t="s">
        <v>2079</v>
      </c>
      <c r="D637" s="112" t="s">
        <v>52</v>
      </c>
      <c r="E637" s="180">
        <v>35572</v>
      </c>
      <c r="F637" s="113" t="s">
        <v>2080</v>
      </c>
      <c r="G637" s="110" t="s">
        <v>2051</v>
      </c>
      <c r="H637" s="110" t="s">
        <v>1700</v>
      </c>
      <c r="I637" s="207">
        <v>18</v>
      </c>
      <c r="J637" s="207">
        <v>22</v>
      </c>
      <c r="K637" s="53" t="s">
        <v>1591</v>
      </c>
      <c r="L637" s="53"/>
      <c r="M637" s="224"/>
      <c r="N637" s="224"/>
      <c r="O637" s="224"/>
      <c r="P637" s="224"/>
      <c r="Q637" s="224"/>
      <c r="R637" s="224"/>
      <c r="S637" s="205"/>
      <c r="T637"/>
    </row>
    <row r="638" spans="1:20" ht="18" customHeight="1" x14ac:dyDescent="0.2">
      <c r="A638" s="221">
        <v>18723</v>
      </c>
      <c r="B638" s="222" t="s">
        <v>440</v>
      </c>
      <c r="C638" s="225" t="s">
        <v>533</v>
      </c>
      <c r="D638" s="226" t="s">
        <v>800</v>
      </c>
      <c r="E638" s="227">
        <v>37929</v>
      </c>
      <c r="F638" s="228" t="s">
        <v>2054</v>
      </c>
      <c r="G638" s="110" t="s">
        <v>2051</v>
      </c>
      <c r="H638" s="110" t="s">
        <v>1700</v>
      </c>
      <c r="I638" s="207">
        <v>18</v>
      </c>
      <c r="J638" s="207">
        <v>22</v>
      </c>
      <c r="K638" s="53" t="s">
        <v>1591</v>
      </c>
      <c r="L638" s="53"/>
      <c r="M638" s="224" t="s">
        <v>2304</v>
      </c>
      <c r="N638" s="224">
        <v>18723</v>
      </c>
      <c r="O638" s="224" t="s">
        <v>2299</v>
      </c>
      <c r="P638" s="224" t="s">
        <v>656</v>
      </c>
      <c r="Q638" s="224" t="s">
        <v>470</v>
      </c>
      <c r="R638" s="224" t="s">
        <v>800</v>
      </c>
      <c r="S638" s="205">
        <v>37929</v>
      </c>
      <c r="T638" t="s">
        <v>2054</v>
      </c>
    </row>
    <row r="639" spans="1:20" ht="18" customHeight="1" x14ac:dyDescent="0.2">
      <c r="A639" s="179">
        <v>50168</v>
      </c>
      <c r="B639" s="110" t="s">
        <v>440</v>
      </c>
      <c r="C639" s="111" t="s">
        <v>440</v>
      </c>
      <c r="D639" s="112" t="s">
        <v>754</v>
      </c>
      <c r="E639" s="180">
        <v>26770</v>
      </c>
      <c r="F639" s="113" t="s">
        <v>2067</v>
      </c>
      <c r="G639" s="110" t="s">
        <v>2051</v>
      </c>
      <c r="H639" s="110" t="s">
        <v>1796</v>
      </c>
      <c r="I639" s="207">
        <v>18</v>
      </c>
      <c r="J639" s="207">
        <v>22</v>
      </c>
      <c r="K639" s="53" t="s">
        <v>1591</v>
      </c>
      <c r="L639" s="53"/>
      <c r="M639" s="224"/>
      <c r="N639" s="224"/>
      <c r="O639" s="224"/>
      <c r="P639" s="224"/>
      <c r="Q639" s="224"/>
      <c r="R639" s="224"/>
      <c r="S639" s="205"/>
      <c r="T639"/>
    </row>
    <row r="640" spans="1:20" ht="18" customHeight="1" x14ac:dyDescent="0.2">
      <c r="A640" s="221">
        <v>18725</v>
      </c>
      <c r="B640" s="222" t="s">
        <v>441</v>
      </c>
      <c r="C640" s="222" t="s">
        <v>981</v>
      </c>
      <c r="D640" s="222" t="s">
        <v>33</v>
      </c>
      <c r="E640" s="223">
        <v>37169</v>
      </c>
      <c r="F640" s="221" t="s">
        <v>1261</v>
      </c>
      <c r="G640" s="110" t="s">
        <v>2051</v>
      </c>
      <c r="H640" s="110" t="s">
        <v>1710</v>
      </c>
      <c r="I640" s="207">
        <v>15</v>
      </c>
      <c r="J640" s="207">
        <v>22</v>
      </c>
      <c r="K640" s="53" t="s">
        <v>1591</v>
      </c>
      <c r="L640" s="53"/>
      <c r="M640" s="224" t="s">
        <v>2304</v>
      </c>
      <c r="N640" s="224">
        <v>18725</v>
      </c>
      <c r="O640" s="224" t="s">
        <v>2297</v>
      </c>
      <c r="P640" s="224" t="s">
        <v>441</v>
      </c>
      <c r="Q640" s="224" t="s">
        <v>981</v>
      </c>
      <c r="R640" s="224" t="s">
        <v>33</v>
      </c>
      <c r="S640" s="205">
        <v>37169</v>
      </c>
      <c r="T640" t="s">
        <v>1261</v>
      </c>
    </row>
    <row r="641" spans="1:20" ht="18" customHeight="1" x14ac:dyDescent="0.2">
      <c r="A641" s="179">
        <v>50237</v>
      </c>
      <c r="B641" s="110" t="s">
        <v>610</v>
      </c>
      <c r="C641" s="111" t="s">
        <v>719</v>
      </c>
      <c r="D641" s="112" t="s">
        <v>475</v>
      </c>
      <c r="E641" s="180">
        <v>38232</v>
      </c>
      <c r="F641" s="113" t="s">
        <v>2369</v>
      </c>
      <c r="G641" s="110" t="s">
        <v>2051</v>
      </c>
      <c r="H641" s="110" t="s">
        <v>1707</v>
      </c>
      <c r="I641" s="109">
        <v>12</v>
      </c>
      <c r="J641" s="43">
        <v>22</v>
      </c>
      <c r="K641" s="53" t="s">
        <v>1591</v>
      </c>
      <c r="L641" s="53"/>
      <c r="T641" s="203"/>
    </row>
    <row r="642" spans="1:20" ht="18" customHeight="1" x14ac:dyDescent="0.2">
      <c r="A642" s="179">
        <v>19334</v>
      </c>
      <c r="B642" s="110" t="s">
        <v>1912</v>
      </c>
      <c r="C642" s="111" t="s">
        <v>618</v>
      </c>
      <c r="D642" s="112" t="s">
        <v>2060</v>
      </c>
      <c r="E642" s="180">
        <v>38231</v>
      </c>
      <c r="F642" s="113" t="s">
        <v>2061</v>
      </c>
      <c r="G642" s="110" t="s">
        <v>2051</v>
      </c>
      <c r="H642" s="110" t="s">
        <v>1796</v>
      </c>
      <c r="I642" s="207">
        <v>18</v>
      </c>
      <c r="J642" s="207">
        <v>22</v>
      </c>
      <c r="K642" s="53" t="s">
        <v>1591</v>
      </c>
      <c r="L642" s="53"/>
      <c r="M642" s="224"/>
      <c r="N642" s="224"/>
      <c r="O642" s="224"/>
      <c r="P642" s="224"/>
      <c r="Q642" s="224"/>
      <c r="R642" s="224"/>
      <c r="S642" s="205"/>
      <c r="T642"/>
    </row>
    <row r="643" spans="1:20" ht="18" customHeight="1" x14ac:dyDescent="0.2">
      <c r="A643" s="179">
        <v>50253</v>
      </c>
      <c r="B643" s="110" t="s">
        <v>1912</v>
      </c>
      <c r="C643" s="111" t="s">
        <v>618</v>
      </c>
      <c r="D643" s="112" t="s">
        <v>2400</v>
      </c>
      <c r="E643" s="180">
        <v>37343</v>
      </c>
      <c r="F643" s="113" t="s">
        <v>2401</v>
      </c>
      <c r="G643" s="110" t="s">
        <v>2051</v>
      </c>
      <c r="H643" s="110" t="s">
        <v>1708</v>
      </c>
      <c r="I643" s="109">
        <v>12</v>
      </c>
      <c r="J643" s="43">
        <v>22</v>
      </c>
      <c r="K643" s="53" t="s">
        <v>1591</v>
      </c>
      <c r="L643" s="53"/>
      <c r="T643" s="203">
        <v>19929</v>
      </c>
    </row>
    <row r="644" spans="1:20" ht="18" customHeight="1" x14ac:dyDescent="0.2">
      <c r="A644" s="179">
        <v>50169</v>
      </c>
      <c r="B644" s="110" t="s">
        <v>65</v>
      </c>
      <c r="C644" s="111" t="s">
        <v>1875</v>
      </c>
      <c r="D644" s="112" t="s">
        <v>467</v>
      </c>
      <c r="E644" s="180">
        <v>22458</v>
      </c>
      <c r="F644" s="113" t="s">
        <v>2074</v>
      </c>
      <c r="G644" s="110" t="s">
        <v>2051</v>
      </c>
      <c r="H644" s="110" t="s">
        <v>1710</v>
      </c>
      <c r="I644" s="207">
        <v>15</v>
      </c>
      <c r="J644" s="207">
        <v>22</v>
      </c>
      <c r="K644" s="53" t="s">
        <v>1591</v>
      </c>
      <c r="L644" s="53"/>
      <c r="M644" s="224"/>
      <c r="N644" s="224"/>
      <c r="O644" s="224"/>
      <c r="P644" s="224"/>
      <c r="Q644" s="224"/>
      <c r="R644" s="224"/>
      <c r="S644" s="205"/>
      <c r="T644"/>
    </row>
    <row r="645" spans="1:20" ht="18" customHeight="1" x14ac:dyDescent="0.2">
      <c r="A645" s="221">
        <v>18461</v>
      </c>
      <c r="B645" s="222" t="s">
        <v>65</v>
      </c>
      <c r="C645" s="222" t="s">
        <v>845</v>
      </c>
      <c r="D645" s="222" t="s">
        <v>565</v>
      </c>
      <c r="E645" s="223">
        <v>38445</v>
      </c>
      <c r="F645" s="221" t="s">
        <v>1311</v>
      </c>
      <c r="G645" s="110" t="s">
        <v>2051</v>
      </c>
      <c r="H645" s="110" t="s">
        <v>1709</v>
      </c>
      <c r="I645" s="207">
        <v>15</v>
      </c>
      <c r="J645" s="207">
        <v>22</v>
      </c>
      <c r="K645" s="53" t="s">
        <v>1591</v>
      </c>
      <c r="L645" s="53"/>
      <c r="M645" s="224" t="s">
        <v>2304</v>
      </c>
      <c r="N645" s="224">
        <v>18461</v>
      </c>
      <c r="O645" s="224" t="s">
        <v>2299</v>
      </c>
      <c r="P645" s="224" t="s">
        <v>65</v>
      </c>
      <c r="Q645" s="224" t="s">
        <v>845</v>
      </c>
      <c r="R645" s="224" t="s">
        <v>565</v>
      </c>
      <c r="S645" s="205">
        <v>38445</v>
      </c>
      <c r="T645" t="s">
        <v>1311</v>
      </c>
    </row>
    <row r="646" spans="1:20" ht="18" customHeight="1" x14ac:dyDescent="0.2">
      <c r="A646" s="221">
        <v>17264</v>
      </c>
      <c r="B646" s="222" t="s">
        <v>65</v>
      </c>
      <c r="C646" s="222" t="s">
        <v>845</v>
      </c>
      <c r="D646" s="222" t="s">
        <v>92</v>
      </c>
      <c r="E646" s="223">
        <v>36637</v>
      </c>
      <c r="F646" s="221" t="s">
        <v>1308</v>
      </c>
      <c r="G646" s="110" t="s">
        <v>2051</v>
      </c>
      <c r="H646" s="110" t="s">
        <v>1700</v>
      </c>
      <c r="I646" s="207">
        <v>18</v>
      </c>
      <c r="J646" s="207">
        <v>22</v>
      </c>
      <c r="K646" s="53" t="s">
        <v>1591</v>
      </c>
      <c r="L646" s="53"/>
      <c r="M646" s="224" t="s">
        <v>2304</v>
      </c>
      <c r="N646" s="224">
        <v>17264</v>
      </c>
      <c r="O646" s="224" t="s">
        <v>2297</v>
      </c>
      <c r="P646" s="224" t="s">
        <v>65</v>
      </c>
      <c r="Q646" s="224" t="s">
        <v>845</v>
      </c>
      <c r="R646" s="224" t="s">
        <v>92</v>
      </c>
      <c r="S646" s="205">
        <v>36637</v>
      </c>
      <c r="T646" t="s">
        <v>1308</v>
      </c>
    </row>
    <row r="647" spans="1:20" ht="18" customHeight="1" x14ac:dyDescent="0.2">
      <c r="A647" s="179">
        <v>18721</v>
      </c>
      <c r="B647" s="110" t="s">
        <v>488</v>
      </c>
      <c r="C647" s="111" t="s">
        <v>2070</v>
      </c>
      <c r="D647" s="112" t="s">
        <v>464</v>
      </c>
      <c r="E647" s="180">
        <v>21936</v>
      </c>
      <c r="F647" s="113" t="s">
        <v>2071</v>
      </c>
      <c r="G647" s="110" t="s">
        <v>2051</v>
      </c>
      <c r="H647" s="110" t="s">
        <v>1700</v>
      </c>
      <c r="I647" s="207">
        <v>18</v>
      </c>
      <c r="J647" s="207">
        <v>22</v>
      </c>
      <c r="K647" s="53" t="s">
        <v>1591</v>
      </c>
      <c r="L647" s="53"/>
      <c r="M647" s="224"/>
      <c r="N647" s="224"/>
      <c r="O647" s="224"/>
      <c r="P647" s="224"/>
      <c r="Q647" s="224"/>
      <c r="R647" s="224"/>
      <c r="S647" s="205"/>
      <c r="T647"/>
    </row>
    <row r="648" spans="1:20" ht="18" customHeight="1" x14ac:dyDescent="0.2">
      <c r="A648" s="179">
        <v>50157</v>
      </c>
      <c r="B648" s="110" t="s">
        <v>581</v>
      </c>
      <c r="C648" s="111" t="s">
        <v>83</v>
      </c>
      <c r="D648" s="112" t="s">
        <v>2025</v>
      </c>
      <c r="E648" s="180">
        <v>36004</v>
      </c>
      <c r="F648" s="113" t="s">
        <v>2026</v>
      </c>
      <c r="G648" s="110" t="s">
        <v>2051</v>
      </c>
      <c r="H648" s="110" t="s">
        <v>1700</v>
      </c>
      <c r="I648" s="207">
        <v>18</v>
      </c>
      <c r="J648" s="207">
        <v>22</v>
      </c>
      <c r="K648" s="53" t="s">
        <v>1591</v>
      </c>
      <c r="L648" s="53"/>
      <c r="M648" s="224"/>
      <c r="N648" s="224"/>
      <c r="O648" s="224"/>
      <c r="P648" s="224"/>
      <c r="Q648" s="224"/>
      <c r="R648" s="224"/>
      <c r="S648" s="205"/>
      <c r="T648"/>
    </row>
    <row r="649" spans="1:20" ht="18" customHeight="1" x14ac:dyDescent="0.2">
      <c r="A649" s="179">
        <v>50236</v>
      </c>
      <c r="B649" s="110" t="s">
        <v>2366</v>
      </c>
      <c r="C649" s="111"/>
      <c r="D649" s="112" t="s">
        <v>2367</v>
      </c>
      <c r="E649" s="180">
        <v>38296</v>
      </c>
      <c r="F649" s="113" t="s">
        <v>2368</v>
      </c>
      <c r="G649" s="110" t="s">
        <v>2051</v>
      </c>
      <c r="H649" s="110" t="s">
        <v>1707</v>
      </c>
      <c r="I649" s="109">
        <v>12</v>
      </c>
      <c r="J649" s="43">
        <v>22</v>
      </c>
      <c r="K649" s="53" t="s">
        <v>1591</v>
      </c>
      <c r="L649" s="53"/>
      <c r="T649" s="203">
        <v>6853</v>
      </c>
    </row>
    <row r="650" spans="1:20" ht="18" customHeight="1" x14ac:dyDescent="0.2">
      <c r="A650" s="179">
        <v>50170</v>
      </c>
      <c r="B650" s="110" t="s">
        <v>2075</v>
      </c>
      <c r="C650" s="111" t="s">
        <v>2076</v>
      </c>
      <c r="D650" s="112" t="s">
        <v>2077</v>
      </c>
      <c r="E650" s="180">
        <v>21284</v>
      </c>
      <c r="F650" s="113" t="s">
        <v>2078</v>
      </c>
      <c r="G650" s="110" t="s">
        <v>2051</v>
      </c>
      <c r="H650" s="110" t="s">
        <v>1706</v>
      </c>
      <c r="I650" s="207">
        <v>18</v>
      </c>
      <c r="J650" s="207">
        <v>22</v>
      </c>
      <c r="K650" s="53" t="s">
        <v>1591</v>
      </c>
      <c r="L650" s="53"/>
      <c r="M650" s="224"/>
      <c r="N650" s="224"/>
      <c r="O650" s="224"/>
      <c r="P650" s="224"/>
      <c r="Q650" s="224"/>
      <c r="R650" s="224"/>
      <c r="S650" s="205"/>
      <c r="T650"/>
    </row>
    <row r="651" spans="1:20" ht="18" customHeight="1" x14ac:dyDescent="0.2">
      <c r="A651" s="179">
        <v>50166</v>
      </c>
      <c r="B651" s="110" t="s">
        <v>2041</v>
      </c>
      <c r="C651" s="111" t="s">
        <v>2042</v>
      </c>
      <c r="D651" s="112" t="s">
        <v>2043</v>
      </c>
      <c r="E651" s="180">
        <v>29156</v>
      </c>
      <c r="F651" s="113" t="s">
        <v>2044</v>
      </c>
      <c r="G651" s="110" t="s">
        <v>2051</v>
      </c>
      <c r="H651" s="110" t="s">
        <v>1706</v>
      </c>
      <c r="I651" s="207">
        <v>18</v>
      </c>
      <c r="J651" s="207">
        <v>22</v>
      </c>
      <c r="K651" s="53" t="s">
        <v>1591</v>
      </c>
      <c r="L651" s="53"/>
      <c r="M651" s="224"/>
      <c r="N651" s="224"/>
      <c r="O651" s="224"/>
      <c r="P651" s="224"/>
      <c r="Q651" s="224"/>
      <c r="R651" s="224"/>
      <c r="S651" s="205"/>
      <c r="T651"/>
    </row>
    <row r="652" spans="1:20" ht="18" customHeight="1" x14ac:dyDescent="0.2">
      <c r="A652" s="179">
        <v>50158</v>
      </c>
      <c r="B652" s="110" t="s">
        <v>719</v>
      </c>
      <c r="C652" s="111" t="s">
        <v>22</v>
      </c>
      <c r="D652" s="112" t="s">
        <v>1744</v>
      </c>
      <c r="E652" s="180">
        <v>37123</v>
      </c>
      <c r="F652" s="113" t="s">
        <v>2027</v>
      </c>
      <c r="G652" s="110" t="s">
        <v>2051</v>
      </c>
      <c r="H652" s="110" t="s">
        <v>1709</v>
      </c>
      <c r="I652" s="207">
        <v>15</v>
      </c>
      <c r="J652" s="207">
        <v>22</v>
      </c>
      <c r="K652" s="53" t="s">
        <v>1591</v>
      </c>
      <c r="L652" s="53"/>
      <c r="M652" s="224"/>
      <c r="N652" s="224"/>
      <c r="O652" s="224"/>
      <c r="P652" s="224"/>
      <c r="Q652" s="224"/>
      <c r="R652" s="224"/>
      <c r="S652" s="205"/>
      <c r="T652"/>
    </row>
    <row r="653" spans="1:20" ht="18" customHeight="1" x14ac:dyDescent="0.2">
      <c r="A653" s="179">
        <v>50160</v>
      </c>
      <c r="B653" s="110" t="s">
        <v>719</v>
      </c>
      <c r="C653" s="111" t="s">
        <v>22</v>
      </c>
      <c r="D653" s="112" t="s">
        <v>648</v>
      </c>
      <c r="E653" s="180">
        <v>37123</v>
      </c>
      <c r="F653" s="113" t="s">
        <v>2029</v>
      </c>
      <c r="G653" s="110" t="s">
        <v>2051</v>
      </c>
      <c r="H653" s="110" t="s">
        <v>1708</v>
      </c>
      <c r="I653" s="207">
        <v>12</v>
      </c>
      <c r="J653" s="207">
        <v>22</v>
      </c>
      <c r="K653" s="53" t="s">
        <v>1591</v>
      </c>
      <c r="L653" s="53"/>
      <c r="M653" s="224"/>
      <c r="N653" s="224"/>
      <c r="O653" s="224"/>
      <c r="P653" s="224"/>
      <c r="Q653" s="224"/>
      <c r="R653" s="224"/>
      <c r="S653" s="205"/>
      <c r="T653"/>
    </row>
    <row r="654" spans="1:20" ht="18" customHeight="1" x14ac:dyDescent="0.2">
      <c r="A654" s="179">
        <v>50165</v>
      </c>
      <c r="B654" s="110" t="s">
        <v>2038</v>
      </c>
      <c r="C654" s="111" t="s">
        <v>537</v>
      </c>
      <c r="D654" s="112" t="s">
        <v>2039</v>
      </c>
      <c r="E654" s="180">
        <v>27883</v>
      </c>
      <c r="F654" s="113" t="s">
        <v>2040</v>
      </c>
      <c r="G654" s="110" t="s">
        <v>2051</v>
      </c>
      <c r="H654" s="110" t="s">
        <v>1796</v>
      </c>
      <c r="I654" s="207">
        <v>18</v>
      </c>
      <c r="J654" s="207">
        <v>22</v>
      </c>
      <c r="K654" s="53" t="s">
        <v>1591</v>
      </c>
      <c r="L654" s="53"/>
      <c r="M654" s="224"/>
      <c r="N654" s="224"/>
      <c r="O654" s="224"/>
      <c r="P654" s="224"/>
      <c r="Q654" s="224"/>
      <c r="R654" s="224"/>
      <c r="S654" s="205"/>
      <c r="T654"/>
    </row>
    <row r="655" spans="1:20" ht="18" customHeight="1" x14ac:dyDescent="0.2">
      <c r="A655" s="221">
        <v>18707</v>
      </c>
      <c r="B655" s="222" t="s">
        <v>829</v>
      </c>
      <c r="C655" s="222" t="s">
        <v>1515</v>
      </c>
      <c r="D655" s="222" t="s">
        <v>70</v>
      </c>
      <c r="E655" s="223">
        <v>34722</v>
      </c>
      <c r="F655" s="221" t="s">
        <v>1392</v>
      </c>
      <c r="G655" s="110" t="s">
        <v>2051</v>
      </c>
      <c r="H655" s="110" t="s">
        <v>1706</v>
      </c>
      <c r="I655" s="207">
        <v>18</v>
      </c>
      <c r="J655" s="207">
        <v>22</v>
      </c>
      <c r="K655" s="53" t="s">
        <v>1591</v>
      </c>
      <c r="L655" s="53">
        <v>26</v>
      </c>
      <c r="M655" s="224" t="s">
        <v>2304</v>
      </c>
      <c r="N655" s="224">
        <v>18707</v>
      </c>
      <c r="O655" s="224" t="s">
        <v>2300</v>
      </c>
      <c r="P655" s="224" t="s">
        <v>829</v>
      </c>
      <c r="Q655" s="224" t="s">
        <v>1515</v>
      </c>
      <c r="R655" s="224" t="s">
        <v>70</v>
      </c>
      <c r="S655" s="205">
        <v>34722</v>
      </c>
      <c r="T655" t="s">
        <v>1392</v>
      </c>
    </row>
    <row r="656" spans="1:20" ht="18" customHeight="1" x14ac:dyDescent="0.2">
      <c r="A656" s="179">
        <v>17232</v>
      </c>
      <c r="B656" s="110" t="s">
        <v>43</v>
      </c>
      <c r="C656" s="111" t="s">
        <v>661</v>
      </c>
      <c r="D656" s="112" t="s">
        <v>1623</v>
      </c>
      <c r="E656" s="180">
        <v>27864</v>
      </c>
      <c r="F656" s="113" t="s">
        <v>2084</v>
      </c>
      <c r="G656" s="110" t="s">
        <v>2051</v>
      </c>
      <c r="H656" s="110" t="s">
        <v>1796</v>
      </c>
      <c r="I656" s="207">
        <v>18</v>
      </c>
      <c r="J656" s="207">
        <v>22</v>
      </c>
      <c r="K656" s="53" t="s">
        <v>1591</v>
      </c>
      <c r="L656" s="53"/>
      <c r="M656" s="224"/>
      <c r="N656" s="224"/>
      <c r="O656" s="224"/>
      <c r="P656" s="224"/>
      <c r="Q656" s="224"/>
      <c r="R656" s="224"/>
      <c r="S656" s="205"/>
      <c r="T656"/>
    </row>
    <row r="657" spans="1:20" ht="18" customHeight="1" x14ac:dyDescent="0.2">
      <c r="A657" s="221">
        <v>17262</v>
      </c>
      <c r="B657" s="222" t="s">
        <v>631</v>
      </c>
      <c r="C657" s="222" t="s">
        <v>1470</v>
      </c>
      <c r="D657" s="222" t="s">
        <v>473</v>
      </c>
      <c r="E657" s="223">
        <v>36825</v>
      </c>
      <c r="F657" s="221" t="s">
        <v>1415</v>
      </c>
      <c r="G657" s="110" t="s">
        <v>2051</v>
      </c>
      <c r="H657" s="110" t="s">
        <v>1709</v>
      </c>
      <c r="I657" s="207">
        <v>15</v>
      </c>
      <c r="J657" s="207">
        <v>22</v>
      </c>
      <c r="K657" s="53" t="s">
        <v>1591</v>
      </c>
      <c r="L657" s="53"/>
      <c r="M657" s="224" t="s">
        <v>2304</v>
      </c>
      <c r="N657" s="224">
        <v>17262</v>
      </c>
      <c r="O657" s="224" t="s">
        <v>2297</v>
      </c>
      <c r="P657" s="224" t="s">
        <v>631</v>
      </c>
      <c r="Q657" s="224" t="s">
        <v>1470</v>
      </c>
      <c r="R657" s="224" t="s">
        <v>473</v>
      </c>
      <c r="S657" s="205">
        <v>36825</v>
      </c>
      <c r="T657" t="s">
        <v>1415</v>
      </c>
    </row>
    <row r="658" spans="1:20" ht="18" customHeight="1" x14ac:dyDescent="0.2">
      <c r="A658" s="221">
        <v>6607</v>
      </c>
      <c r="B658" s="222" t="s">
        <v>764</v>
      </c>
      <c r="C658" s="222" t="s">
        <v>22</v>
      </c>
      <c r="D658" s="222" t="s">
        <v>91</v>
      </c>
      <c r="E658" s="223">
        <v>32967</v>
      </c>
      <c r="F658" s="221" t="s">
        <v>1418</v>
      </c>
      <c r="G658" s="110" t="s">
        <v>2051</v>
      </c>
      <c r="H658" s="110" t="s">
        <v>1796</v>
      </c>
      <c r="I658" s="207">
        <v>18</v>
      </c>
      <c r="J658" s="207">
        <v>22</v>
      </c>
      <c r="K658" s="53" t="s">
        <v>1591</v>
      </c>
      <c r="L658" s="53"/>
      <c r="M658" s="224" t="s">
        <v>2304</v>
      </c>
      <c r="N658" s="224">
        <v>6607</v>
      </c>
      <c r="O658" s="224" t="s">
        <v>2300</v>
      </c>
      <c r="P658" s="224" t="s">
        <v>764</v>
      </c>
      <c r="Q658" s="224" t="s">
        <v>22</v>
      </c>
      <c r="R658" s="224" t="s">
        <v>91</v>
      </c>
      <c r="S658" s="205">
        <v>32967</v>
      </c>
      <c r="T658" t="s">
        <v>1418</v>
      </c>
    </row>
    <row r="659" spans="1:20" ht="18" customHeight="1" x14ac:dyDescent="0.2">
      <c r="A659" s="179">
        <v>1262</v>
      </c>
      <c r="B659" s="112" t="s">
        <v>439</v>
      </c>
      <c r="C659" s="110" t="s">
        <v>591</v>
      </c>
      <c r="D659" s="110" t="s">
        <v>513</v>
      </c>
      <c r="E659" s="181">
        <v>25774</v>
      </c>
      <c r="F659" s="179" t="s">
        <v>1435</v>
      </c>
      <c r="G659" s="110" t="s">
        <v>2051</v>
      </c>
      <c r="H659" s="110" t="s">
        <v>1700</v>
      </c>
      <c r="I659" s="207">
        <v>18</v>
      </c>
      <c r="J659" s="207">
        <v>22</v>
      </c>
      <c r="K659" s="53" t="s">
        <v>1591</v>
      </c>
      <c r="L659" s="53"/>
      <c r="M659" s="224"/>
      <c r="N659" s="224"/>
      <c r="O659" s="224"/>
      <c r="P659" s="224"/>
      <c r="Q659" s="224"/>
      <c r="R659" s="224"/>
      <c r="S659" s="205"/>
      <c r="T659"/>
    </row>
    <row r="660" spans="1:20" ht="18" customHeight="1" x14ac:dyDescent="0.2">
      <c r="A660" s="221">
        <v>18004</v>
      </c>
      <c r="B660" s="112" t="s">
        <v>439</v>
      </c>
      <c r="C660" s="222" t="s">
        <v>556</v>
      </c>
      <c r="D660" s="222" t="s">
        <v>658</v>
      </c>
      <c r="E660" s="223">
        <v>28163</v>
      </c>
      <c r="F660" s="221" t="s">
        <v>1436</v>
      </c>
      <c r="G660" s="110" t="s">
        <v>2051</v>
      </c>
      <c r="H660" s="110" t="s">
        <v>1796</v>
      </c>
      <c r="I660" s="207">
        <v>18</v>
      </c>
      <c r="J660" s="207">
        <v>22</v>
      </c>
      <c r="K660" s="53" t="s">
        <v>1591</v>
      </c>
      <c r="L660" s="53"/>
      <c r="M660" s="224" t="s">
        <v>2304</v>
      </c>
      <c r="N660" s="224">
        <v>18004</v>
      </c>
      <c r="O660" s="224" t="s">
        <v>2300</v>
      </c>
      <c r="P660" s="224" t="s">
        <v>556</v>
      </c>
      <c r="Q660" s="224" t="s">
        <v>556</v>
      </c>
      <c r="R660" s="224" t="s">
        <v>658</v>
      </c>
      <c r="S660" s="205">
        <v>28163</v>
      </c>
      <c r="T660" t="s">
        <v>1436</v>
      </c>
    </row>
    <row r="661" spans="1:20" ht="18" customHeight="1" x14ac:dyDescent="0.2">
      <c r="A661" s="221">
        <v>7824</v>
      </c>
      <c r="B661" s="222" t="s">
        <v>778</v>
      </c>
      <c r="C661" s="222" t="s">
        <v>550</v>
      </c>
      <c r="D661" s="222" t="s">
        <v>79</v>
      </c>
      <c r="E661" s="223">
        <v>27544</v>
      </c>
      <c r="F661" s="221" t="s">
        <v>1440</v>
      </c>
      <c r="G661" s="110" t="s">
        <v>2051</v>
      </c>
      <c r="H661" s="110" t="s">
        <v>1700</v>
      </c>
      <c r="I661" s="207">
        <v>18</v>
      </c>
      <c r="J661" s="207">
        <v>22</v>
      </c>
      <c r="K661" s="53" t="s">
        <v>1591</v>
      </c>
      <c r="L661" s="53"/>
      <c r="M661" s="224" t="s">
        <v>2304</v>
      </c>
      <c r="N661" s="224">
        <v>7824</v>
      </c>
      <c r="O661" s="224" t="s">
        <v>2297</v>
      </c>
      <c r="P661" s="224" t="s">
        <v>778</v>
      </c>
      <c r="Q661" s="224" t="s">
        <v>550</v>
      </c>
      <c r="R661" s="224" t="s">
        <v>79</v>
      </c>
      <c r="S661" s="205">
        <v>27544</v>
      </c>
      <c r="T661" t="s">
        <v>1440</v>
      </c>
    </row>
    <row r="662" spans="1:20" ht="18" customHeight="1" x14ac:dyDescent="0.2">
      <c r="A662" s="179">
        <v>7823</v>
      </c>
      <c r="B662" s="110" t="s">
        <v>778</v>
      </c>
      <c r="C662" s="110" t="s">
        <v>550</v>
      </c>
      <c r="D662" s="110" t="s">
        <v>256</v>
      </c>
      <c r="E662" s="181">
        <v>25639</v>
      </c>
      <c r="F662" s="179" t="s">
        <v>1052</v>
      </c>
      <c r="G662" s="110" t="s">
        <v>2051</v>
      </c>
      <c r="H662" s="110" t="s">
        <v>1700</v>
      </c>
      <c r="I662" s="207">
        <v>18</v>
      </c>
      <c r="J662" s="207">
        <v>22</v>
      </c>
      <c r="K662" s="53" t="s">
        <v>1591</v>
      </c>
      <c r="L662" s="53"/>
      <c r="M662" s="224"/>
      <c r="N662" s="224"/>
      <c r="O662" s="224"/>
      <c r="P662" s="224"/>
      <c r="Q662" s="224"/>
      <c r="R662" s="224"/>
      <c r="S662" s="205"/>
      <c r="T662"/>
    </row>
    <row r="663" spans="1:20" ht="18" customHeight="1" x14ac:dyDescent="0.2">
      <c r="A663" s="179">
        <v>18229</v>
      </c>
      <c r="B663" s="110" t="s">
        <v>1797</v>
      </c>
      <c r="C663" s="111" t="s">
        <v>1798</v>
      </c>
      <c r="D663" s="112" t="s">
        <v>52</v>
      </c>
      <c r="E663" s="180">
        <v>30737</v>
      </c>
      <c r="F663" s="113" t="s">
        <v>1803</v>
      </c>
      <c r="G663" s="110" t="s">
        <v>900</v>
      </c>
      <c r="H663" s="110" t="s">
        <v>1796</v>
      </c>
      <c r="I663" s="207">
        <v>18</v>
      </c>
      <c r="J663" s="207">
        <v>22</v>
      </c>
      <c r="K663" s="53" t="s">
        <v>1591</v>
      </c>
      <c r="L663" s="53"/>
      <c r="M663" s="224"/>
      <c r="N663" s="224"/>
      <c r="O663" s="224"/>
      <c r="P663" s="224"/>
      <c r="Q663" s="224"/>
      <c r="R663" s="224"/>
      <c r="S663" s="205"/>
      <c r="T663"/>
    </row>
    <row r="664" spans="1:20" ht="18" customHeight="1" x14ac:dyDescent="0.2">
      <c r="A664" s="221">
        <v>9951</v>
      </c>
      <c r="B664" s="222" t="s">
        <v>858</v>
      </c>
      <c r="C664" s="225" t="s">
        <v>550</v>
      </c>
      <c r="D664" s="226" t="s">
        <v>527</v>
      </c>
      <c r="E664" s="227">
        <v>21171</v>
      </c>
      <c r="F664" s="228" t="s">
        <v>2151</v>
      </c>
      <c r="G664" s="110" t="s">
        <v>900</v>
      </c>
      <c r="H664" s="110" t="s">
        <v>1700</v>
      </c>
      <c r="I664" s="207">
        <v>18</v>
      </c>
      <c r="J664" s="207">
        <v>22</v>
      </c>
      <c r="K664" s="53" t="s">
        <v>1591</v>
      </c>
      <c r="L664" s="53"/>
      <c r="M664" s="224" t="s">
        <v>900</v>
      </c>
      <c r="N664" s="224">
        <v>9951</v>
      </c>
      <c r="O664" s="224" t="s">
        <v>2297</v>
      </c>
      <c r="P664" s="224" t="s">
        <v>858</v>
      </c>
      <c r="Q664" s="224" t="s">
        <v>550</v>
      </c>
      <c r="R664" s="224" t="s">
        <v>527</v>
      </c>
      <c r="S664" s="205">
        <v>21171</v>
      </c>
      <c r="T664" t="s">
        <v>2151</v>
      </c>
    </row>
    <row r="665" spans="1:20" ht="18" customHeight="1" x14ac:dyDescent="0.2">
      <c r="A665" s="221">
        <v>2211</v>
      </c>
      <c r="B665" s="222" t="s">
        <v>661</v>
      </c>
      <c r="C665" s="222" t="s">
        <v>775</v>
      </c>
      <c r="D665" s="222" t="s">
        <v>281</v>
      </c>
      <c r="E665" s="223">
        <v>29851</v>
      </c>
      <c r="F665" s="221" t="s">
        <v>1160</v>
      </c>
      <c r="G665" s="110" t="s">
        <v>900</v>
      </c>
      <c r="H665" s="110" t="s">
        <v>1796</v>
      </c>
      <c r="I665" s="207">
        <v>18</v>
      </c>
      <c r="J665" s="207">
        <v>22</v>
      </c>
      <c r="K665" s="53" t="s">
        <v>1591</v>
      </c>
      <c r="L665" s="53"/>
      <c r="M665" s="224" t="s">
        <v>900</v>
      </c>
      <c r="N665" s="224">
        <v>2211</v>
      </c>
      <c r="O665" s="224" t="s">
        <v>2297</v>
      </c>
      <c r="P665" s="224" t="s">
        <v>485</v>
      </c>
      <c r="Q665" s="224" t="s">
        <v>775</v>
      </c>
      <c r="R665" s="224" t="s">
        <v>281</v>
      </c>
      <c r="S665" s="205">
        <v>29851</v>
      </c>
      <c r="T665" t="s">
        <v>1160</v>
      </c>
    </row>
    <row r="666" spans="1:20" ht="18" customHeight="1" x14ac:dyDescent="0.2">
      <c r="A666" s="179">
        <v>11154</v>
      </c>
      <c r="B666" s="110" t="s">
        <v>661</v>
      </c>
      <c r="C666" s="110" t="s">
        <v>42</v>
      </c>
      <c r="D666" s="110" t="s">
        <v>432</v>
      </c>
      <c r="E666" s="181">
        <v>24894</v>
      </c>
      <c r="F666" s="179" t="s">
        <v>1169</v>
      </c>
      <c r="G666" s="110" t="s">
        <v>900</v>
      </c>
      <c r="H666" s="110" t="s">
        <v>1700</v>
      </c>
      <c r="I666" s="207">
        <v>18</v>
      </c>
      <c r="J666" s="207">
        <v>22</v>
      </c>
      <c r="K666" s="53" t="s">
        <v>1591</v>
      </c>
      <c r="L666" s="53"/>
      <c r="M666" s="224"/>
      <c r="N666" s="224"/>
      <c r="O666" s="224"/>
      <c r="P666" s="224"/>
      <c r="Q666" s="224"/>
      <c r="R666" s="224"/>
      <c r="S666" s="205"/>
      <c r="T666"/>
    </row>
    <row r="667" spans="1:20" ht="18" customHeight="1" x14ac:dyDescent="0.2">
      <c r="A667" s="179">
        <v>4451</v>
      </c>
      <c r="B667" s="110" t="s">
        <v>440</v>
      </c>
      <c r="C667" s="111" t="s">
        <v>1828</v>
      </c>
      <c r="D667" s="112" t="s">
        <v>526</v>
      </c>
      <c r="E667" s="180">
        <v>29646</v>
      </c>
      <c r="F667" s="113" t="s">
        <v>1802</v>
      </c>
      <c r="G667" s="110" t="s">
        <v>900</v>
      </c>
      <c r="H667" s="110" t="s">
        <v>1700</v>
      </c>
      <c r="I667" s="207">
        <v>18</v>
      </c>
      <c r="J667" s="207">
        <v>22</v>
      </c>
      <c r="K667" s="53">
        <v>22</v>
      </c>
      <c r="L667" s="53"/>
      <c r="M667" s="224"/>
      <c r="N667" s="224"/>
      <c r="O667" s="224"/>
      <c r="P667" s="224"/>
      <c r="Q667" s="224"/>
      <c r="R667" s="224"/>
      <c r="S667" s="205"/>
      <c r="T667"/>
    </row>
    <row r="668" spans="1:20" ht="18" customHeight="1" x14ac:dyDescent="0.2">
      <c r="A668" s="221">
        <v>1026</v>
      </c>
      <c r="B668" s="222" t="s">
        <v>504</v>
      </c>
      <c r="C668" s="222" t="s">
        <v>2</v>
      </c>
      <c r="D668" s="222" t="s">
        <v>475</v>
      </c>
      <c r="E668" s="223">
        <v>24326</v>
      </c>
      <c r="F668" s="221" t="s">
        <v>1294</v>
      </c>
      <c r="G668" s="110" t="s">
        <v>900</v>
      </c>
      <c r="H668" s="110" t="s">
        <v>1710</v>
      </c>
      <c r="I668" s="207">
        <v>15</v>
      </c>
      <c r="J668" s="207">
        <v>22</v>
      </c>
      <c r="K668" s="53" t="s">
        <v>1591</v>
      </c>
      <c r="L668" s="53"/>
      <c r="M668" s="224" t="s">
        <v>900</v>
      </c>
      <c r="N668" s="224">
        <v>1026</v>
      </c>
      <c r="O668" s="224" t="s">
        <v>2297</v>
      </c>
      <c r="P668" s="224" t="s">
        <v>504</v>
      </c>
      <c r="Q668" s="224" t="s">
        <v>2</v>
      </c>
      <c r="R668" s="224" t="s">
        <v>475</v>
      </c>
      <c r="S668" s="205">
        <v>24326</v>
      </c>
      <c r="T668" t="s">
        <v>1294</v>
      </c>
    </row>
    <row r="669" spans="1:20" ht="18" customHeight="1" x14ac:dyDescent="0.2">
      <c r="A669" s="179">
        <v>8603</v>
      </c>
      <c r="B669" s="110" t="s">
        <v>1801</v>
      </c>
      <c r="C669" s="111" t="s">
        <v>531</v>
      </c>
      <c r="D669" s="112" t="s">
        <v>473</v>
      </c>
      <c r="E669" s="180">
        <v>21718</v>
      </c>
      <c r="F669" s="113" t="s">
        <v>1806</v>
      </c>
      <c r="G669" s="110" t="s">
        <v>900</v>
      </c>
      <c r="H669" s="110" t="s">
        <v>1796</v>
      </c>
      <c r="I669" s="207">
        <v>18</v>
      </c>
      <c r="J669" s="207">
        <v>22</v>
      </c>
      <c r="K669" s="53" t="s">
        <v>1591</v>
      </c>
      <c r="L669" s="53"/>
      <c r="M669" s="224"/>
      <c r="N669" s="224"/>
      <c r="O669" s="224"/>
      <c r="P669" s="224"/>
      <c r="Q669" s="224"/>
      <c r="R669" s="224"/>
      <c r="S669" s="205"/>
      <c r="T669"/>
    </row>
    <row r="670" spans="1:20" ht="18" customHeight="1" x14ac:dyDescent="0.2">
      <c r="A670" s="221">
        <v>4449</v>
      </c>
      <c r="B670" s="222" t="s">
        <v>410</v>
      </c>
      <c r="C670" s="222" t="s">
        <v>835</v>
      </c>
      <c r="D670" s="222" t="s">
        <v>552</v>
      </c>
      <c r="E670" s="223">
        <v>30181</v>
      </c>
      <c r="F670" s="221" t="s">
        <v>1333</v>
      </c>
      <c r="G670" s="110" t="s">
        <v>900</v>
      </c>
      <c r="H670" s="110" t="s">
        <v>1709</v>
      </c>
      <c r="I670" s="207">
        <v>15</v>
      </c>
      <c r="J670" s="207">
        <v>22</v>
      </c>
      <c r="K670" s="53" t="s">
        <v>1591</v>
      </c>
      <c r="L670" s="53"/>
      <c r="M670" s="224" t="s">
        <v>900</v>
      </c>
      <c r="N670" s="224">
        <v>4449</v>
      </c>
      <c r="O670" s="224" t="s">
        <v>2297</v>
      </c>
      <c r="P670" s="224" t="s">
        <v>410</v>
      </c>
      <c r="Q670" s="224" t="s">
        <v>835</v>
      </c>
      <c r="R670" s="224" t="s">
        <v>552</v>
      </c>
      <c r="S670" s="205">
        <v>30181</v>
      </c>
      <c r="T670" t="s">
        <v>1333</v>
      </c>
    </row>
    <row r="671" spans="1:20" ht="18" customHeight="1" x14ac:dyDescent="0.2">
      <c r="A671" s="179">
        <v>6012</v>
      </c>
      <c r="B671" s="110" t="s">
        <v>1799</v>
      </c>
      <c r="C671" s="111" t="s">
        <v>437</v>
      </c>
      <c r="D671" s="112" t="s">
        <v>1563</v>
      </c>
      <c r="E671" s="180">
        <v>19905</v>
      </c>
      <c r="F671" s="113" t="s">
        <v>1805</v>
      </c>
      <c r="G671" s="110" t="s">
        <v>900</v>
      </c>
      <c r="H671" s="110" t="s">
        <v>1700</v>
      </c>
      <c r="I671" s="207">
        <v>18</v>
      </c>
      <c r="J671" s="207">
        <v>22</v>
      </c>
      <c r="K671" s="53" t="s">
        <v>1591</v>
      </c>
      <c r="L671" s="53"/>
      <c r="M671" s="224"/>
      <c r="N671" s="224"/>
      <c r="O671" s="224"/>
      <c r="P671" s="224"/>
      <c r="Q671" s="224"/>
      <c r="R671" s="224"/>
      <c r="S671" s="205"/>
      <c r="T671"/>
    </row>
    <row r="672" spans="1:20" ht="18" customHeight="1" x14ac:dyDescent="0.2">
      <c r="A672" s="179">
        <v>831</v>
      </c>
      <c r="B672" s="110" t="s">
        <v>1655</v>
      </c>
      <c r="C672" s="111" t="s">
        <v>1800</v>
      </c>
      <c r="D672" s="112" t="s">
        <v>552</v>
      </c>
      <c r="E672" s="180">
        <v>23034</v>
      </c>
      <c r="F672" s="113" t="s">
        <v>1804</v>
      </c>
      <c r="G672" s="110" t="s">
        <v>900</v>
      </c>
      <c r="H672" s="110" t="s">
        <v>1700</v>
      </c>
      <c r="I672" s="207">
        <v>18</v>
      </c>
      <c r="J672" s="207">
        <v>22</v>
      </c>
      <c r="K672" s="53" t="s">
        <v>1591</v>
      </c>
      <c r="L672" s="53"/>
      <c r="M672" s="224"/>
      <c r="N672" s="224"/>
      <c r="O672" s="224"/>
      <c r="P672" s="224"/>
      <c r="Q672" s="224"/>
      <c r="R672" s="224"/>
      <c r="S672" s="205"/>
      <c r="T672"/>
    </row>
    <row r="673" spans="1:20" ht="18" customHeight="1" x14ac:dyDescent="0.2">
      <c r="A673" s="179">
        <v>50119</v>
      </c>
      <c r="B673" s="110" t="s">
        <v>617</v>
      </c>
      <c r="C673" s="110" t="s">
        <v>1885</v>
      </c>
      <c r="D673" s="110" t="s">
        <v>1918</v>
      </c>
      <c r="E673" s="181">
        <v>23917</v>
      </c>
      <c r="F673" s="179" t="s">
        <v>1890</v>
      </c>
      <c r="G673" s="110" t="s">
        <v>1883</v>
      </c>
      <c r="H673" s="110" t="s">
        <v>1700</v>
      </c>
      <c r="I673" s="207">
        <v>18</v>
      </c>
      <c r="J673" s="207">
        <v>22</v>
      </c>
      <c r="K673" s="53" t="s">
        <v>1591</v>
      </c>
      <c r="L673" s="53"/>
      <c r="M673" s="224"/>
      <c r="N673" s="224"/>
      <c r="O673" s="224"/>
      <c r="P673" s="224"/>
      <c r="Q673" s="224"/>
      <c r="R673" s="224"/>
      <c r="S673" s="205"/>
      <c r="T673"/>
    </row>
    <row r="674" spans="1:20" ht="18" customHeight="1" x14ac:dyDescent="0.2">
      <c r="A674" s="179">
        <v>17182</v>
      </c>
      <c r="B674" s="110" t="s">
        <v>751</v>
      </c>
      <c r="C674" s="110" t="s">
        <v>1884</v>
      </c>
      <c r="D674" s="110" t="s">
        <v>1671</v>
      </c>
      <c r="E674" s="180">
        <v>27072</v>
      </c>
      <c r="F674" s="113" t="s">
        <v>1090</v>
      </c>
      <c r="G674" s="110" t="s">
        <v>1883</v>
      </c>
      <c r="H674" s="110" t="s">
        <v>1700</v>
      </c>
      <c r="I674" s="207">
        <v>18</v>
      </c>
      <c r="J674" s="207">
        <v>22</v>
      </c>
      <c r="K674" s="53" t="s">
        <v>1591</v>
      </c>
      <c r="L674" s="53"/>
      <c r="M674" s="224"/>
      <c r="N674" s="224"/>
      <c r="O674" s="224"/>
      <c r="P674" s="224"/>
      <c r="Q674" s="224"/>
      <c r="R674" s="224"/>
      <c r="S674" s="205"/>
      <c r="T674"/>
    </row>
    <row r="675" spans="1:20" ht="18" customHeight="1" x14ac:dyDescent="0.2">
      <c r="A675" s="179">
        <v>2399</v>
      </c>
      <c r="B675" s="110" t="s">
        <v>789</v>
      </c>
      <c r="C675" s="110" t="s">
        <v>1888</v>
      </c>
      <c r="D675" s="110" t="s">
        <v>634</v>
      </c>
      <c r="E675" s="180">
        <v>30510</v>
      </c>
      <c r="F675" s="113" t="s">
        <v>1889</v>
      </c>
      <c r="G675" s="110" t="s">
        <v>1883</v>
      </c>
      <c r="H675" s="110" t="s">
        <v>1796</v>
      </c>
      <c r="I675" s="207">
        <v>18</v>
      </c>
      <c r="J675" s="207">
        <v>22</v>
      </c>
      <c r="K675" s="53" t="s">
        <v>1591</v>
      </c>
      <c r="L675" s="53"/>
      <c r="M675" s="224"/>
      <c r="N675" s="224"/>
      <c r="O675" s="224"/>
      <c r="P675" s="224"/>
      <c r="Q675" s="224"/>
      <c r="R675" s="224"/>
      <c r="S675" s="205"/>
      <c r="T675"/>
    </row>
    <row r="676" spans="1:20" ht="18" customHeight="1" x14ac:dyDescent="0.2">
      <c r="A676" s="179">
        <v>19237</v>
      </c>
      <c r="B676" s="110" t="s">
        <v>518</v>
      </c>
      <c r="C676" s="110" t="s">
        <v>43</v>
      </c>
      <c r="D676" s="110" t="s">
        <v>722</v>
      </c>
      <c r="E676" s="180">
        <v>25645</v>
      </c>
      <c r="F676" s="113" t="s">
        <v>1882</v>
      </c>
      <c r="G676" s="110" t="s">
        <v>1883</v>
      </c>
      <c r="H676" s="110" t="s">
        <v>1700</v>
      </c>
      <c r="I676" s="207">
        <v>18</v>
      </c>
      <c r="J676" s="207">
        <v>22</v>
      </c>
      <c r="K676" s="53" t="s">
        <v>1591</v>
      </c>
      <c r="L676" s="53"/>
      <c r="M676" s="224"/>
      <c r="N676" s="224"/>
      <c r="O676" s="224"/>
      <c r="P676" s="224"/>
      <c r="Q676" s="224"/>
      <c r="R676" s="224"/>
      <c r="S676" s="205"/>
      <c r="T676"/>
    </row>
    <row r="677" spans="1:20" ht="18" customHeight="1" x14ac:dyDescent="0.2">
      <c r="A677" s="179">
        <v>50120</v>
      </c>
      <c r="B677" s="110" t="s">
        <v>941</v>
      </c>
      <c r="C677" s="110" t="s">
        <v>941</v>
      </c>
      <c r="D677" s="110" t="s">
        <v>467</v>
      </c>
      <c r="E677" s="181">
        <v>27531</v>
      </c>
      <c r="F677" s="179" t="s">
        <v>1891</v>
      </c>
      <c r="G677" s="110" t="s">
        <v>1883</v>
      </c>
      <c r="H677" s="110" t="s">
        <v>1710</v>
      </c>
      <c r="I677" s="207">
        <v>15</v>
      </c>
      <c r="J677" s="207">
        <v>22</v>
      </c>
      <c r="K677" s="53" t="s">
        <v>1591</v>
      </c>
      <c r="L677" s="53"/>
      <c r="M677" s="224"/>
      <c r="N677" s="224"/>
      <c r="O677" s="224"/>
      <c r="P677" s="224"/>
      <c r="Q677" s="224"/>
      <c r="R677" s="224"/>
      <c r="S677" s="205"/>
      <c r="T677"/>
    </row>
    <row r="678" spans="1:20" ht="18" customHeight="1" x14ac:dyDescent="0.2">
      <c r="A678" s="179">
        <v>15605</v>
      </c>
      <c r="B678" s="110" t="s">
        <v>539</v>
      </c>
      <c r="C678" s="110" t="s">
        <v>1885</v>
      </c>
      <c r="D678" s="110" t="s">
        <v>1886</v>
      </c>
      <c r="E678" s="180">
        <v>23788</v>
      </c>
      <c r="F678" s="113" t="s">
        <v>1887</v>
      </c>
      <c r="G678" s="110" t="s">
        <v>1883</v>
      </c>
      <c r="H678" s="110" t="s">
        <v>1706</v>
      </c>
      <c r="I678" s="207">
        <v>18</v>
      </c>
      <c r="J678" s="207">
        <v>22</v>
      </c>
      <c r="K678" s="53" t="s">
        <v>1591</v>
      </c>
      <c r="L678" s="53"/>
      <c r="M678" s="224"/>
      <c r="N678" s="224"/>
      <c r="O678" s="224"/>
      <c r="P678" s="224"/>
      <c r="Q678" s="224"/>
      <c r="R678" s="224"/>
      <c r="S678" s="205"/>
      <c r="T678"/>
    </row>
    <row r="679" spans="1:20" ht="18" customHeight="1" x14ac:dyDescent="0.2">
      <c r="A679" s="179">
        <v>3794</v>
      </c>
      <c r="B679" s="110" t="s">
        <v>537</v>
      </c>
      <c r="C679" s="111" t="s">
        <v>2105</v>
      </c>
      <c r="D679" s="112" t="s">
        <v>1567</v>
      </c>
      <c r="E679" s="180">
        <v>33579</v>
      </c>
      <c r="F679" s="113" t="s">
        <v>2106</v>
      </c>
      <c r="G679" s="110" t="s">
        <v>2104</v>
      </c>
      <c r="H679" s="110" t="s">
        <v>1796</v>
      </c>
      <c r="I679" s="207">
        <v>18</v>
      </c>
      <c r="J679" s="207">
        <v>22</v>
      </c>
      <c r="K679" s="53" t="s">
        <v>1591</v>
      </c>
      <c r="L679" s="53"/>
      <c r="M679" s="224"/>
      <c r="N679" s="224"/>
      <c r="O679" s="224"/>
      <c r="P679" s="224"/>
      <c r="Q679" s="224"/>
      <c r="R679" s="224"/>
      <c r="S679" s="205"/>
      <c r="T679"/>
    </row>
    <row r="680" spans="1:20" ht="18" customHeight="1" x14ac:dyDescent="0.2">
      <c r="A680" s="221">
        <v>712</v>
      </c>
      <c r="B680" s="222" t="s">
        <v>474</v>
      </c>
      <c r="C680" s="222" t="s">
        <v>518</v>
      </c>
      <c r="D680" s="222" t="s">
        <v>495</v>
      </c>
      <c r="E680" s="223">
        <v>22367</v>
      </c>
      <c r="F680" s="221" t="s">
        <v>1092</v>
      </c>
      <c r="G680" s="110" t="s">
        <v>2104</v>
      </c>
      <c r="H680" s="110" t="s">
        <v>1700</v>
      </c>
      <c r="I680" s="207">
        <v>18</v>
      </c>
      <c r="J680" s="207">
        <v>22</v>
      </c>
      <c r="K680" s="53" t="s">
        <v>1591</v>
      </c>
      <c r="L680" s="53"/>
      <c r="M680" s="224" t="s">
        <v>2313</v>
      </c>
      <c r="N680" s="224">
        <v>712</v>
      </c>
      <c r="O680" s="224" t="s">
        <v>2295</v>
      </c>
      <c r="P680" s="224" t="s">
        <v>474</v>
      </c>
      <c r="Q680" s="224" t="s">
        <v>518</v>
      </c>
      <c r="R680" s="224" t="s">
        <v>495</v>
      </c>
      <c r="S680" s="205">
        <v>22367</v>
      </c>
      <c r="T680" t="s">
        <v>1092</v>
      </c>
    </row>
    <row r="681" spans="1:20" ht="18" customHeight="1" x14ac:dyDescent="0.2">
      <c r="A681" s="221">
        <v>1188</v>
      </c>
      <c r="B681" s="110" t="s">
        <v>618</v>
      </c>
      <c r="C681" s="225" t="s">
        <v>19</v>
      </c>
      <c r="D681" s="226" t="s">
        <v>490</v>
      </c>
      <c r="E681" s="227">
        <v>25316</v>
      </c>
      <c r="F681" s="228" t="s">
        <v>2107</v>
      </c>
      <c r="G681" s="110" t="s">
        <v>2104</v>
      </c>
      <c r="H681" s="110" t="s">
        <v>1700</v>
      </c>
      <c r="I681" s="207">
        <v>18</v>
      </c>
      <c r="J681" s="207">
        <v>22</v>
      </c>
      <c r="K681" s="53" t="s">
        <v>1591</v>
      </c>
      <c r="L681" s="53"/>
      <c r="M681" s="224" t="s">
        <v>2313</v>
      </c>
      <c r="N681" s="224">
        <v>1188</v>
      </c>
      <c r="O681" s="224" t="s">
        <v>2295</v>
      </c>
      <c r="P681" s="224" t="s">
        <v>478</v>
      </c>
      <c r="Q681" s="224" t="s">
        <v>19</v>
      </c>
      <c r="R681" s="224" t="s">
        <v>490</v>
      </c>
      <c r="S681" s="205">
        <v>25316</v>
      </c>
      <c r="T681" t="s">
        <v>2107</v>
      </c>
    </row>
    <row r="682" spans="1:20" ht="18" customHeight="1" x14ac:dyDescent="0.2">
      <c r="A682" s="179">
        <v>15999</v>
      </c>
      <c r="B682" s="110" t="s">
        <v>777</v>
      </c>
      <c r="C682" s="111" t="s">
        <v>1497</v>
      </c>
      <c r="D682" s="112" t="s">
        <v>2108</v>
      </c>
      <c r="E682" s="180">
        <v>36361</v>
      </c>
      <c r="F682" s="113" t="s">
        <v>1190</v>
      </c>
      <c r="G682" s="110" t="s">
        <v>2104</v>
      </c>
      <c r="H682" s="110" t="s">
        <v>1710</v>
      </c>
      <c r="I682" s="207">
        <v>15</v>
      </c>
      <c r="J682" s="207">
        <v>22</v>
      </c>
      <c r="K682" s="53" t="s">
        <v>1591</v>
      </c>
      <c r="L682" s="53"/>
      <c r="M682" s="224"/>
      <c r="N682" s="224"/>
      <c r="O682" s="224"/>
      <c r="P682" s="224"/>
      <c r="Q682" s="224"/>
      <c r="R682" s="224"/>
      <c r="S682" s="205"/>
      <c r="T682"/>
    </row>
    <row r="683" spans="1:20" ht="18" customHeight="1" x14ac:dyDescent="0.2">
      <c r="A683" s="179">
        <v>15998</v>
      </c>
      <c r="B683" s="110" t="s">
        <v>777</v>
      </c>
      <c r="C683" s="111" t="s">
        <v>439</v>
      </c>
      <c r="D683" s="112" t="s">
        <v>1536</v>
      </c>
      <c r="E683" s="180">
        <v>24216</v>
      </c>
      <c r="F683" s="113" t="s">
        <v>2109</v>
      </c>
      <c r="G683" s="110" t="s">
        <v>2104</v>
      </c>
      <c r="H683" s="110" t="s">
        <v>1700</v>
      </c>
      <c r="I683" s="207">
        <v>18</v>
      </c>
      <c r="J683" s="207">
        <v>22</v>
      </c>
      <c r="K683" s="53" t="s">
        <v>1591</v>
      </c>
      <c r="L683" s="53"/>
      <c r="M683" s="224"/>
      <c r="N683" s="224"/>
      <c r="O683" s="224"/>
      <c r="P683" s="224"/>
      <c r="Q683" s="224"/>
      <c r="R683" s="224"/>
      <c r="S683" s="205"/>
      <c r="T683"/>
    </row>
    <row r="684" spans="1:20" ht="18" customHeight="1" x14ac:dyDescent="0.2">
      <c r="A684" s="179">
        <v>50190</v>
      </c>
      <c r="B684" s="110" t="s">
        <v>440</v>
      </c>
      <c r="C684" s="111" t="s">
        <v>630</v>
      </c>
      <c r="D684" s="112" t="s">
        <v>2115</v>
      </c>
      <c r="E684" s="180">
        <v>32876</v>
      </c>
      <c r="F684" s="113" t="s">
        <v>2116</v>
      </c>
      <c r="G684" s="110" t="s">
        <v>2104</v>
      </c>
      <c r="H684" s="110" t="s">
        <v>1700</v>
      </c>
      <c r="I684" s="207">
        <v>18</v>
      </c>
      <c r="J684" s="207">
        <v>22</v>
      </c>
      <c r="K684" s="53" t="s">
        <v>1591</v>
      </c>
      <c r="L684" s="53"/>
      <c r="M684" s="224"/>
      <c r="N684" s="224"/>
      <c r="O684" s="224"/>
      <c r="P684" s="224"/>
      <c r="Q684" s="224"/>
      <c r="R684" s="224"/>
      <c r="S684" s="205"/>
      <c r="T684"/>
    </row>
    <row r="685" spans="1:20" ht="18" customHeight="1" x14ac:dyDescent="0.2">
      <c r="A685" s="221">
        <v>14517</v>
      </c>
      <c r="B685" s="222" t="s">
        <v>1879</v>
      </c>
      <c r="C685" s="225" t="s">
        <v>2110</v>
      </c>
      <c r="D685" s="226" t="s">
        <v>486</v>
      </c>
      <c r="E685" s="227">
        <v>35093</v>
      </c>
      <c r="F685" s="228" t="s">
        <v>2112</v>
      </c>
      <c r="G685" s="110" t="s">
        <v>2104</v>
      </c>
      <c r="H685" s="110" t="s">
        <v>1700</v>
      </c>
      <c r="I685" s="207">
        <v>18</v>
      </c>
      <c r="J685" s="207">
        <v>22</v>
      </c>
      <c r="K685" s="53" t="s">
        <v>1591</v>
      </c>
      <c r="L685" s="53"/>
      <c r="M685" s="224" t="s">
        <v>2313</v>
      </c>
      <c r="N685" s="224">
        <v>14517</v>
      </c>
      <c r="O685" s="224" t="s">
        <v>2295</v>
      </c>
      <c r="P685" s="224" t="s">
        <v>1879</v>
      </c>
      <c r="Q685" s="224" t="s">
        <v>2110</v>
      </c>
      <c r="R685" s="224" t="s">
        <v>486</v>
      </c>
      <c r="S685" s="205">
        <v>35093</v>
      </c>
      <c r="T685" t="s">
        <v>2112</v>
      </c>
    </row>
    <row r="686" spans="1:20" ht="18" customHeight="1" x14ac:dyDescent="0.2">
      <c r="A686" s="221">
        <v>7593</v>
      </c>
      <c r="B686" s="222" t="s">
        <v>1879</v>
      </c>
      <c r="C686" s="225" t="s">
        <v>2110</v>
      </c>
      <c r="D686" s="226" t="s">
        <v>2111</v>
      </c>
      <c r="E686" s="227">
        <v>33219</v>
      </c>
      <c r="F686" s="228" t="s">
        <v>2112</v>
      </c>
      <c r="G686" s="110" t="s">
        <v>2104</v>
      </c>
      <c r="H686" s="110" t="s">
        <v>1796</v>
      </c>
      <c r="I686" s="207">
        <v>18</v>
      </c>
      <c r="J686" s="207">
        <v>22</v>
      </c>
      <c r="K686" s="53" t="s">
        <v>1591</v>
      </c>
      <c r="L686" s="53"/>
      <c r="M686" s="224" t="s">
        <v>2313</v>
      </c>
      <c r="N686" s="224">
        <v>7593</v>
      </c>
      <c r="O686" s="224" t="s">
        <v>2295</v>
      </c>
      <c r="P686" s="224" t="s">
        <v>1879</v>
      </c>
      <c r="Q686" s="224" t="s">
        <v>2110</v>
      </c>
      <c r="R686" s="224" t="s">
        <v>2330</v>
      </c>
      <c r="S686" s="205">
        <v>33219</v>
      </c>
      <c r="T686" t="s">
        <v>2112</v>
      </c>
    </row>
    <row r="687" spans="1:20" ht="18" customHeight="1" x14ac:dyDescent="0.2">
      <c r="A687" s="179">
        <v>6166</v>
      </c>
      <c r="B687" s="110" t="s">
        <v>2102</v>
      </c>
      <c r="C687" s="111" t="s">
        <v>2103</v>
      </c>
      <c r="D687" s="112" t="s">
        <v>627</v>
      </c>
      <c r="E687" s="180">
        <v>24611</v>
      </c>
      <c r="F687" s="113" t="s">
        <v>1427</v>
      </c>
      <c r="G687" s="110" t="s">
        <v>2104</v>
      </c>
      <c r="H687" s="110" t="s">
        <v>1700</v>
      </c>
      <c r="I687" s="207">
        <v>18</v>
      </c>
      <c r="J687" s="207">
        <v>22</v>
      </c>
      <c r="K687" s="53" t="s">
        <v>1591</v>
      </c>
      <c r="L687" s="53"/>
      <c r="M687" s="224"/>
      <c r="N687" s="224"/>
      <c r="O687" s="224"/>
      <c r="P687" s="224"/>
      <c r="Q687" s="224"/>
      <c r="R687" s="224"/>
      <c r="S687" s="205"/>
      <c r="T687"/>
    </row>
    <row r="688" spans="1:20" ht="18" customHeight="1" x14ac:dyDescent="0.2">
      <c r="A688" s="179">
        <v>7592</v>
      </c>
      <c r="B688" s="110" t="s">
        <v>569</v>
      </c>
      <c r="C688" s="111" t="s">
        <v>2113</v>
      </c>
      <c r="D688" s="112" t="s">
        <v>432</v>
      </c>
      <c r="E688" s="180">
        <v>29251</v>
      </c>
      <c r="F688" s="113" t="s">
        <v>2114</v>
      </c>
      <c r="G688" s="110" t="s">
        <v>2104</v>
      </c>
      <c r="H688" s="110" t="s">
        <v>1796</v>
      </c>
      <c r="I688" s="207">
        <v>18</v>
      </c>
      <c r="J688" s="207">
        <v>22</v>
      </c>
      <c r="K688" s="53" t="s">
        <v>1591</v>
      </c>
      <c r="L688" s="53"/>
      <c r="M688" s="224"/>
      <c r="N688" s="224"/>
      <c r="O688" s="224"/>
      <c r="P688" s="224"/>
      <c r="Q688" s="224"/>
      <c r="R688" s="224"/>
      <c r="S688" s="205"/>
      <c r="T688"/>
    </row>
    <row r="689" spans="1:20" ht="18" customHeight="1" x14ac:dyDescent="0.2">
      <c r="A689" s="179">
        <v>50191</v>
      </c>
      <c r="B689" s="110" t="s">
        <v>2117</v>
      </c>
      <c r="C689" s="111"/>
      <c r="D689" s="112" t="s">
        <v>465</v>
      </c>
      <c r="E689" s="180">
        <v>16350</v>
      </c>
      <c r="F689" s="113" t="s">
        <v>2118</v>
      </c>
      <c r="G689" s="110" t="s">
        <v>2104</v>
      </c>
      <c r="H689" s="110" t="s">
        <v>1700</v>
      </c>
      <c r="I689" s="207">
        <v>18</v>
      </c>
      <c r="J689" s="207">
        <v>22</v>
      </c>
      <c r="K689" s="53" t="s">
        <v>1591</v>
      </c>
      <c r="L689" s="53"/>
      <c r="M689" s="224"/>
      <c r="N689" s="224"/>
      <c r="O689" s="224"/>
      <c r="P689" s="224"/>
      <c r="Q689" s="224"/>
      <c r="R689" s="224"/>
      <c r="S689" s="205"/>
      <c r="T689"/>
    </row>
    <row r="690" spans="1:20" ht="18" customHeight="1" x14ac:dyDescent="0.2">
      <c r="A690" s="179">
        <v>50027</v>
      </c>
      <c r="B690" s="112" t="s">
        <v>425</v>
      </c>
      <c r="C690" s="110" t="s">
        <v>535</v>
      </c>
      <c r="D690" s="111" t="s">
        <v>1626</v>
      </c>
      <c r="E690" s="180">
        <v>20952</v>
      </c>
      <c r="F690" s="113">
        <v>33832089</v>
      </c>
      <c r="G690" s="110" t="s">
        <v>2372</v>
      </c>
      <c r="H690" s="110" t="s">
        <v>1700</v>
      </c>
      <c r="I690" s="207">
        <v>18</v>
      </c>
      <c r="J690" s="207">
        <v>22</v>
      </c>
      <c r="K690" s="53" t="s">
        <v>1591</v>
      </c>
      <c r="L690" s="53"/>
      <c r="M690" s="224"/>
      <c r="N690" s="224"/>
      <c r="O690" s="224"/>
      <c r="P690" s="224"/>
      <c r="Q690" s="224"/>
      <c r="R690" s="224"/>
      <c r="S690" s="205"/>
      <c r="T690"/>
    </row>
    <row r="691" spans="1:20" ht="18" customHeight="1" x14ac:dyDescent="0.2">
      <c r="A691" s="179">
        <v>50021</v>
      </c>
      <c r="B691" s="110" t="s">
        <v>1548</v>
      </c>
      <c r="C691" s="111" t="s">
        <v>533</v>
      </c>
      <c r="D691" s="112" t="s">
        <v>1549</v>
      </c>
      <c r="E691" s="180">
        <v>23372</v>
      </c>
      <c r="F691" s="113" t="s">
        <v>1550</v>
      </c>
      <c r="G691" s="110" t="s">
        <v>2372</v>
      </c>
      <c r="H691" s="110" t="s">
        <v>1700</v>
      </c>
      <c r="I691" s="207">
        <v>18</v>
      </c>
      <c r="J691" s="207">
        <v>22</v>
      </c>
      <c r="K691" s="53" t="s">
        <v>1591</v>
      </c>
      <c r="L691" s="53"/>
      <c r="M691" s="224"/>
      <c r="N691" s="224"/>
      <c r="O691" s="224"/>
      <c r="P691" s="224"/>
      <c r="Q691" s="224"/>
      <c r="R691" s="224"/>
      <c r="S691" s="205"/>
      <c r="T691"/>
    </row>
    <row r="692" spans="1:20" ht="18" customHeight="1" x14ac:dyDescent="0.2">
      <c r="A692" s="179">
        <v>50189</v>
      </c>
      <c r="B692" s="110" t="s">
        <v>2087</v>
      </c>
      <c r="C692" s="111" t="s">
        <v>2088</v>
      </c>
      <c r="D692" s="112" t="s">
        <v>578</v>
      </c>
      <c r="E692" s="180">
        <v>38234</v>
      </c>
      <c r="F692" s="113">
        <v>34288092</v>
      </c>
      <c r="G692" s="110" t="s">
        <v>2372</v>
      </c>
      <c r="H692" s="110" t="s">
        <v>1707</v>
      </c>
      <c r="I692" s="207">
        <v>12</v>
      </c>
      <c r="J692" s="207">
        <v>22</v>
      </c>
      <c r="K692" s="53" t="s">
        <v>1591</v>
      </c>
      <c r="L692" s="53"/>
      <c r="M692" s="224"/>
      <c r="N692" s="224"/>
      <c r="O692" s="224"/>
      <c r="P692" s="224"/>
      <c r="Q692" s="224"/>
      <c r="R692" s="224"/>
      <c r="S692" s="205"/>
      <c r="T692"/>
    </row>
    <row r="693" spans="1:20" ht="18" customHeight="1" x14ac:dyDescent="0.2">
      <c r="A693" s="179">
        <v>50249</v>
      </c>
      <c r="B693" s="110" t="s">
        <v>641</v>
      </c>
      <c r="C693" s="111" t="s">
        <v>719</v>
      </c>
      <c r="D693" s="112" t="s">
        <v>565</v>
      </c>
      <c r="E693" s="180">
        <v>38004</v>
      </c>
      <c r="F693" s="113" t="s">
        <v>2394</v>
      </c>
      <c r="G693" s="110" t="s">
        <v>2372</v>
      </c>
      <c r="H693" s="110" t="s">
        <v>1707</v>
      </c>
      <c r="I693" s="207">
        <v>12</v>
      </c>
      <c r="J693" s="207">
        <v>22</v>
      </c>
      <c r="K693" s="53" t="s">
        <v>1591</v>
      </c>
      <c r="L693" s="53"/>
      <c r="T693" s="203">
        <v>15798</v>
      </c>
    </row>
    <row r="694" spans="1:20" ht="18" customHeight="1" x14ac:dyDescent="0.2">
      <c r="A694" s="179">
        <v>50022</v>
      </c>
      <c r="B694" s="112" t="s">
        <v>39</v>
      </c>
      <c r="C694" s="110" t="s">
        <v>557</v>
      </c>
      <c r="D694" s="111" t="s">
        <v>763</v>
      </c>
      <c r="E694" s="180">
        <v>33855</v>
      </c>
      <c r="F694" s="113" t="s">
        <v>1551</v>
      </c>
      <c r="G694" s="110" t="s">
        <v>2372</v>
      </c>
      <c r="H694" s="110" t="s">
        <v>1706</v>
      </c>
      <c r="I694" s="207">
        <v>18</v>
      </c>
      <c r="J694" s="207">
        <v>22</v>
      </c>
      <c r="K694" s="53" t="s">
        <v>1591</v>
      </c>
      <c r="L694" s="53"/>
      <c r="M694" s="224"/>
      <c r="N694" s="224"/>
      <c r="O694" s="224"/>
      <c r="P694" s="224"/>
      <c r="Q694" s="224"/>
      <c r="R694" s="224"/>
      <c r="S694" s="205"/>
      <c r="T694"/>
    </row>
    <row r="695" spans="1:20" ht="18" customHeight="1" x14ac:dyDescent="0.2">
      <c r="A695" s="179">
        <v>50178</v>
      </c>
      <c r="B695" s="110" t="s">
        <v>537</v>
      </c>
      <c r="C695" s="111" t="s">
        <v>521</v>
      </c>
      <c r="D695" s="112" t="s">
        <v>1997</v>
      </c>
      <c r="E695" s="180">
        <v>25193</v>
      </c>
      <c r="F695" s="113">
        <v>33315297</v>
      </c>
      <c r="G695" s="110" t="s">
        <v>2372</v>
      </c>
      <c r="H695" s="110" t="s">
        <v>1700</v>
      </c>
      <c r="I695" s="207">
        <v>18</v>
      </c>
      <c r="J695" s="207">
        <v>22</v>
      </c>
      <c r="K695" s="53" t="s">
        <v>1591</v>
      </c>
      <c r="L695" s="53"/>
      <c r="M695" s="224"/>
      <c r="N695" s="224"/>
      <c r="O695" s="224"/>
      <c r="P695" s="224"/>
      <c r="Q695" s="224"/>
      <c r="R695" s="224"/>
      <c r="S695" s="205"/>
      <c r="T695"/>
    </row>
    <row r="696" spans="1:20" ht="18" customHeight="1" x14ac:dyDescent="0.2">
      <c r="A696" s="179">
        <v>50173</v>
      </c>
      <c r="B696" s="110" t="s">
        <v>1577</v>
      </c>
      <c r="C696" s="111" t="s">
        <v>1578</v>
      </c>
      <c r="D696" s="112" t="s">
        <v>495</v>
      </c>
      <c r="E696" s="180">
        <v>36452</v>
      </c>
      <c r="F696" s="113">
        <v>34287603</v>
      </c>
      <c r="G696" s="110" t="s">
        <v>2372</v>
      </c>
      <c r="H696" s="110" t="s">
        <v>1710</v>
      </c>
      <c r="I696" s="207">
        <v>15</v>
      </c>
      <c r="J696" s="207">
        <v>22</v>
      </c>
      <c r="K696" s="53" t="s">
        <v>1591</v>
      </c>
      <c r="L696" s="53"/>
      <c r="M696" s="224"/>
      <c r="N696" s="224"/>
      <c r="O696" s="224"/>
      <c r="P696" s="224"/>
      <c r="Q696" s="224"/>
      <c r="R696" s="224"/>
      <c r="S696" s="205"/>
      <c r="T696"/>
    </row>
    <row r="697" spans="1:20" ht="18" customHeight="1" x14ac:dyDescent="0.2">
      <c r="A697" s="179">
        <v>50182</v>
      </c>
      <c r="B697" s="110" t="s">
        <v>1535</v>
      </c>
      <c r="C697" s="111" t="s">
        <v>618</v>
      </c>
      <c r="D697" s="112" t="s">
        <v>2096</v>
      </c>
      <c r="E697" s="180">
        <v>21669</v>
      </c>
      <c r="F697" s="113">
        <v>34923497</v>
      </c>
      <c r="G697" s="110" t="s">
        <v>2372</v>
      </c>
      <c r="H697" s="110" t="s">
        <v>1700</v>
      </c>
      <c r="I697" s="207">
        <v>18</v>
      </c>
      <c r="J697" s="207">
        <v>22</v>
      </c>
      <c r="K697" s="53" t="s">
        <v>1591</v>
      </c>
      <c r="L697" s="53"/>
      <c r="M697" s="224"/>
      <c r="N697" s="224"/>
      <c r="O697" s="224"/>
      <c r="P697" s="224"/>
      <c r="Q697" s="224"/>
      <c r="R697" s="224"/>
      <c r="S697" s="205"/>
      <c r="T697"/>
    </row>
    <row r="698" spans="1:20" ht="18" customHeight="1" x14ac:dyDescent="0.2">
      <c r="A698" s="179">
        <v>50187</v>
      </c>
      <c r="B698" s="110" t="s">
        <v>1535</v>
      </c>
      <c r="C698" s="111" t="s">
        <v>618</v>
      </c>
      <c r="D698" s="112" t="s">
        <v>578</v>
      </c>
      <c r="E698" s="180">
        <v>37545</v>
      </c>
      <c r="F698" s="113">
        <v>34284526</v>
      </c>
      <c r="G698" s="110" t="s">
        <v>2372</v>
      </c>
      <c r="H698" s="110" t="s">
        <v>1708</v>
      </c>
      <c r="I698" s="207">
        <v>12</v>
      </c>
      <c r="J698" s="207">
        <v>22</v>
      </c>
      <c r="K698" s="53" t="s">
        <v>1591</v>
      </c>
      <c r="L698" s="53"/>
      <c r="M698" s="224"/>
      <c r="N698" s="224"/>
      <c r="O698" s="224"/>
      <c r="P698" s="224"/>
      <c r="Q698" s="224"/>
      <c r="R698" s="224"/>
      <c r="S698" s="205"/>
      <c r="T698"/>
    </row>
    <row r="699" spans="1:20" ht="18" customHeight="1" x14ac:dyDescent="0.2">
      <c r="A699" s="179">
        <v>50180</v>
      </c>
      <c r="B699" s="110" t="s">
        <v>1535</v>
      </c>
      <c r="C699" s="111" t="s">
        <v>618</v>
      </c>
      <c r="D699" s="112" t="s">
        <v>465</v>
      </c>
      <c r="E699" s="180">
        <v>32852</v>
      </c>
      <c r="F699" s="113">
        <v>33551227</v>
      </c>
      <c r="G699" s="110" t="s">
        <v>2372</v>
      </c>
      <c r="H699" s="110" t="s">
        <v>1796</v>
      </c>
      <c r="I699" s="207">
        <v>18</v>
      </c>
      <c r="J699" s="207">
        <v>22</v>
      </c>
      <c r="K699" s="53" t="s">
        <v>1591</v>
      </c>
      <c r="L699" s="53"/>
      <c r="M699" s="224"/>
      <c r="N699" s="224"/>
      <c r="O699" s="224"/>
      <c r="P699" s="224"/>
      <c r="Q699" s="224"/>
      <c r="R699" s="224"/>
      <c r="S699" s="205"/>
      <c r="T699"/>
    </row>
    <row r="700" spans="1:20" ht="18" customHeight="1" x14ac:dyDescent="0.2">
      <c r="A700" s="179">
        <v>50250</v>
      </c>
      <c r="B700" s="110" t="s">
        <v>2395</v>
      </c>
      <c r="C700" s="111" t="s">
        <v>439</v>
      </c>
      <c r="D700" s="112" t="s">
        <v>1866</v>
      </c>
      <c r="E700" s="180">
        <v>17876</v>
      </c>
      <c r="F700" s="113" t="s">
        <v>2396</v>
      </c>
      <c r="G700" s="110" t="s">
        <v>2372</v>
      </c>
      <c r="H700" s="110" t="s">
        <v>1700</v>
      </c>
      <c r="I700" s="109">
        <v>18</v>
      </c>
      <c r="J700" s="43">
        <v>22</v>
      </c>
      <c r="K700" s="53" t="s">
        <v>1591</v>
      </c>
      <c r="L700" s="53"/>
      <c r="T700" s="203">
        <v>20635</v>
      </c>
    </row>
    <row r="701" spans="1:20" ht="18" customHeight="1" x14ac:dyDescent="0.2">
      <c r="A701" s="179">
        <v>50240</v>
      </c>
      <c r="B701" s="110" t="s">
        <v>2381</v>
      </c>
      <c r="C701" s="111" t="s">
        <v>2382</v>
      </c>
      <c r="D701" s="112" t="s">
        <v>578</v>
      </c>
      <c r="E701" s="180">
        <v>37769</v>
      </c>
      <c r="F701" s="113" t="s">
        <v>2383</v>
      </c>
      <c r="G701" s="110" t="s">
        <v>2372</v>
      </c>
      <c r="H701" s="110" t="s">
        <v>1708</v>
      </c>
      <c r="I701" s="207">
        <v>12</v>
      </c>
      <c r="J701" s="207">
        <v>22</v>
      </c>
      <c r="K701" s="53" t="s">
        <v>1591</v>
      </c>
      <c r="L701" s="53"/>
      <c r="T701" s="203"/>
    </row>
    <row r="702" spans="1:20" ht="18" customHeight="1" x14ac:dyDescent="0.2">
      <c r="A702" s="179">
        <v>50033</v>
      </c>
      <c r="B702" s="112" t="s">
        <v>704</v>
      </c>
      <c r="C702" s="110" t="s">
        <v>23</v>
      </c>
      <c r="D702" s="111" t="s">
        <v>1570</v>
      </c>
      <c r="E702" s="180">
        <v>24554</v>
      </c>
      <c r="F702" s="113" t="s">
        <v>1694</v>
      </c>
      <c r="G702" s="110" t="s">
        <v>2372</v>
      </c>
      <c r="H702" s="110" t="s">
        <v>1700</v>
      </c>
      <c r="I702" s="207">
        <v>18</v>
      </c>
      <c r="J702" s="207">
        <v>22</v>
      </c>
      <c r="K702" s="53" t="s">
        <v>1591</v>
      </c>
      <c r="L702" s="53"/>
      <c r="M702" s="224"/>
      <c r="N702" s="224"/>
      <c r="O702" s="224"/>
      <c r="P702" s="224"/>
      <c r="Q702" s="224"/>
      <c r="R702" s="224"/>
      <c r="S702" s="205"/>
      <c r="T702"/>
    </row>
    <row r="703" spans="1:20" ht="18" customHeight="1" x14ac:dyDescent="0.2">
      <c r="A703" s="179">
        <v>50172</v>
      </c>
      <c r="B703" s="110" t="s">
        <v>704</v>
      </c>
      <c r="C703" s="111" t="s">
        <v>439</v>
      </c>
      <c r="D703" s="112" t="s">
        <v>2089</v>
      </c>
      <c r="E703" s="180">
        <v>39190</v>
      </c>
      <c r="F703" s="113">
        <v>34305447</v>
      </c>
      <c r="G703" s="110" t="s">
        <v>2372</v>
      </c>
      <c r="H703" s="110" t="s">
        <v>1707</v>
      </c>
      <c r="I703" s="207">
        <v>12</v>
      </c>
      <c r="J703" s="207">
        <v>22</v>
      </c>
      <c r="K703" s="53" t="s">
        <v>1591</v>
      </c>
      <c r="L703" s="53"/>
      <c r="M703" s="224"/>
      <c r="N703" s="224"/>
      <c r="O703" s="224"/>
      <c r="P703" s="224"/>
      <c r="Q703" s="224"/>
      <c r="R703" s="224"/>
      <c r="S703" s="205"/>
      <c r="T703"/>
    </row>
    <row r="704" spans="1:20" ht="18" customHeight="1" x14ac:dyDescent="0.2">
      <c r="A704" s="179">
        <v>50034</v>
      </c>
      <c r="B704" s="112" t="s">
        <v>1571</v>
      </c>
      <c r="C704" s="110" t="s">
        <v>1572</v>
      </c>
      <c r="D704" s="111" t="s">
        <v>1573</v>
      </c>
      <c r="E704" s="180">
        <v>36278</v>
      </c>
      <c r="F704" s="113">
        <v>15419439</v>
      </c>
      <c r="G704" s="110" t="s">
        <v>2372</v>
      </c>
      <c r="H704" s="110" t="s">
        <v>1710</v>
      </c>
      <c r="I704" s="207">
        <v>15</v>
      </c>
      <c r="J704" s="207">
        <v>22</v>
      </c>
      <c r="K704" s="53" t="s">
        <v>1591</v>
      </c>
      <c r="L704" s="53"/>
      <c r="M704" s="224"/>
      <c r="N704" s="224"/>
      <c r="O704" s="224"/>
      <c r="P704" s="224"/>
      <c r="Q704" s="224"/>
      <c r="R704" s="224"/>
      <c r="S704" s="205"/>
      <c r="T704"/>
    </row>
    <row r="705" spans="1:20" ht="18" customHeight="1" x14ac:dyDescent="0.2">
      <c r="A705" s="179">
        <v>50181</v>
      </c>
      <c r="B705" s="110" t="s">
        <v>2095</v>
      </c>
      <c r="C705" s="111" t="s">
        <v>23</v>
      </c>
      <c r="D705" s="112" t="s">
        <v>543</v>
      </c>
      <c r="E705" s="180">
        <v>26226</v>
      </c>
      <c r="F705" s="113">
        <v>33325363</v>
      </c>
      <c r="G705" s="110" t="s">
        <v>2372</v>
      </c>
      <c r="H705" s="110" t="s">
        <v>1700</v>
      </c>
      <c r="I705" s="207">
        <v>18</v>
      </c>
      <c r="J705" s="207">
        <v>22</v>
      </c>
      <c r="K705" s="53" t="s">
        <v>1591</v>
      </c>
      <c r="L705" s="53"/>
      <c r="M705" s="224"/>
      <c r="N705" s="224"/>
      <c r="O705" s="224"/>
      <c r="P705" s="224"/>
      <c r="Q705" s="224"/>
      <c r="R705" s="224"/>
      <c r="S705" s="205"/>
      <c r="T705"/>
    </row>
    <row r="706" spans="1:20" ht="18" customHeight="1" x14ac:dyDescent="0.2">
      <c r="A706" s="179">
        <v>50020</v>
      </c>
      <c r="B706" s="112" t="s">
        <v>1547</v>
      </c>
      <c r="C706" s="110" t="s">
        <v>958</v>
      </c>
      <c r="D706" s="111" t="s">
        <v>761</v>
      </c>
      <c r="E706" s="180">
        <v>27934</v>
      </c>
      <c r="F706" s="113" t="s">
        <v>1695</v>
      </c>
      <c r="G706" s="110" t="s">
        <v>2372</v>
      </c>
      <c r="H706" s="110" t="s">
        <v>1796</v>
      </c>
      <c r="I706" s="207">
        <v>18</v>
      </c>
      <c r="J706" s="207">
        <v>22</v>
      </c>
      <c r="K706" s="53" t="s">
        <v>1591</v>
      </c>
      <c r="L706" s="53"/>
      <c r="M706" s="224"/>
      <c r="N706" s="224"/>
      <c r="O706" s="224"/>
      <c r="P706" s="224"/>
      <c r="Q706" s="224"/>
      <c r="R706" s="224"/>
      <c r="S706" s="205"/>
      <c r="T706"/>
    </row>
    <row r="707" spans="1:20" ht="18" customHeight="1" x14ac:dyDescent="0.2">
      <c r="A707" s="179">
        <v>50248</v>
      </c>
      <c r="B707" s="110" t="s">
        <v>1547</v>
      </c>
      <c r="C707" s="111" t="s">
        <v>56</v>
      </c>
      <c r="D707" s="112" t="s">
        <v>761</v>
      </c>
      <c r="E707" s="180">
        <v>37853</v>
      </c>
      <c r="F707" s="113" t="s">
        <v>2393</v>
      </c>
      <c r="G707" s="110" t="s">
        <v>2372</v>
      </c>
      <c r="H707" s="110" t="s">
        <v>1708</v>
      </c>
      <c r="I707" s="207">
        <v>12</v>
      </c>
      <c r="J707" s="208">
        <v>22</v>
      </c>
      <c r="K707" s="53" t="s">
        <v>1591</v>
      </c>
      <c r="L707" s="53"/>
      <c r="T707" s="202"/>
    </row>
    <row r="708" spans="1:20" ht="18" customHeight="1" x14ac:dyDescent="0.2">
      <c r="A708" s="179">
        <v>50069</v>
      </c>
      <c r="B708" s="110" t="s">
        <v>618</v>
      </c>
      <c r="C708" s="111" t="s">
        <v>463</v>
      </c>
      <c r="D708" s="112" t="s">
        <v>1528</v>
      </c>
      <c r="E708" s="180">
        <v>38170</v>
      </c>
      <c r="F708" s="113">
        <v>34291878</v>
      </c>
      <c r="G708" s="110" t="s">
        <v>2372</v>
      </c>
      <c r="H708" s="110" t="s">
        <v>1707</v>
      </c>
      <c r="I708" s="207">
        <v>12</v>
      </c>
      <c r="J708" s="208">
        <v>22</v>
      </c>
      <c r="K708" s="53" t="s">
        <v>1591</v>
      </c>
      <c r="L708" s="53"/>
      <c r="M708" s="224"/>
      <c r="N708" s="224"/>
      <c r="O708" s="224"/>
      <c r="P708" s="224"/>
      <c r="Q708" s="224"/>
      <c r="R708" s="224"/>
      <c r="S708" s="205"/>
      <c r="T708"/>
    </row>
    <row r="709" spans="1:20" ht="18" customHeight="1" x14ac:dyDescent="0.2">
      <c r="A709" s="179">
        <v>50028</v>
      </c>
      <c r="B709" s="110" t="s">
        <v>661</v>
      </c>
      <c r="C709" s="110" t="s">
        <v>1560</v>
      </c>
      <c r="D709" s="111" t="s">
        <v>1561</v>
      </c>
      <c r="E709" s="180">
        <v>26012</v>
      </c>
      <c r="F709" s="113">
        <v>33306004</v>
      </c>
      <c r="G709" s="110" t="s">
        <v>2372</v>
      </c>
      <c r="H709" s="110" t="s">
        <v>1700</v>
      </c>
      <c r="I709" s="207">
        <v>18</v>
      </c>
      <c r="J709" s="208">
        <v>22</v>
      </c>
      <c r="K709" s="53" t="s">
        <v>1591</v>
      </c>
      <c r="L709" s="53"/>
      <c r="M709" s="224"/>
      <c r="N709" s="224"/>
      <c r="O709" s="224"/>
      <c r="P709" s="224"/>
      <c r="Q709" s="224"/>
      <c r="R709" s="224"/>
      <c r="S709" s="205"/>
      <c r="T709"/>
    </row>
    <row r="710" spans="1:20" ht="18" customHeight="1" x14ac:dyDescent="0.2">
      <c r="A710" s="179">
        <v>50186</v>
      </c>
      <c r="B710" s="110" t="s">
        <v>661</v>
      </c>
      <c r="C710" s="111" t="s">
        <v>699</v>
      </c>
      <c r="D710" s="112" t="s">
        <v>1757</v>
      </c>
      <c r="E710" s="180">
        <v>38386</v>
      </c>
      <c r="F710" s="113">
        <v>34302534</v>
      </c>
      <c r="G710" s="110" t="s">
        <v>2372</v>
      </c>
      <c r="H710" s="110" t="s">
        <v>1707</v>
      </c>
      <c r="I710" s="207">
        <v>12</v>
      </c>
      <c r="J710" s="208">
        <v>22</v>
      </c>
      <c r="K710" s="53" t="s">
        <v>1591</v>
      </c>
      <c r="L710" s="53"/>
      <c r="M710" s="224"/>
      <c r="N710" s="224"/>
      <c r="O710" s="224"/>
      <c r="P710" s="224"/>
      <c r="Q710" s="224"/>
      <c r="R710" s="224"/>
      <c r="S710" s="205"/>
      <c r="T710"/>
    </row>
    <row r="711" spans="1:20" ht="18" customHeight="1" x14ac:dyDescent="0.2">
      <c r="A711" s="179">
        <v>50185</v>
      </c>
      <c r="B711" s="110" t="s">
        <v>661</v>
      </c>
      <c r="C711" s="111" t="s">
        <v>699</v>
      </c>
      <c r="D711" s="112" t="s">
        <v>484</v>
      </c>
      <c r="E711" s="180">
        <v>37870</v>
      </c>
      <c r="F711" s="113">
        <v>34302533</v>
      </c>
      <c r="G711" s="110" t="s">
        <v>2372</v>
      </c>
      <c r="H711" s="110" t="s">
        <v>1708</v>
      </c>
      <c r="I711" s="207">
        <v>12</v>
      </c>
      <c r="J711" s="208">
        <v>22</v>
      </c>
      <c r="K711" s="53" t="s">
        <v>1591</v>
      </c>
      <c r="L711" s="53"/>
      <c r="M711" s="224"/>
      <c r="N711" s="224"/>
      <c r="O711" s="224"/>
      <c r="P711" s="224"/>
      <c r="Q711" s="224"/>
      <c r="R711" s="224"/>
      <c r="S711" s="205"/>
      <c r="T711"/>
    </row>
    <row r="712" spans="1:20" ht="18" customHeight="1" x14ac:dyDescent="0.2">
      <c r="A712" s="179">
        <v>50179</v>
      </c>
      <c r="B712" s="110" t="s">
        <v>661</v>
      </c>
      <c r="C712" s="111" t="s">
        <v>719</v>
      </c>
      <c r="D712" s="112" t="s">
        <v>754</v>
      </c>
      <c r="E712" s="180">
        <v>26591</v>
      </c>
      <c r="F712" s="113">
        <v>76572270</v>
      </c>
      <c r="G712" s="110" t="s">
        <v>2372</v>
      </c>
      <c r="H712" s="110" t="s">
        <v>1700</v>
      </c>
      <c r="I712" s="207">
        <v>18</v>
      </c>
      <c r="J712" s="208">
        <v>22</v>
      </c>
      <c r="K712" s="53" t="s">
        <v>1591</v>
      </c>
      <c r="L712" s="53"/>
      <c r="M712" s="224"/>
      <c r="N712" s="224"/>
      <c r="O712" s="224"/>
      <c r="P712" s="224"/>
      <c r="Q712" s="224"/>
      <c r="R712" s="224"/>
      <c r="S712" s="205"/>
      <c r="T712"/>
    </row>
    <row r="713" spans="1:20" ht="18" customHeight="1" x14ac:dyDescent="0.2">
      <c r="A713" s="179">
        <v>50031</v>
      </c>
      <c r="B713" s="112" t="s">
        <v>525</v>
      </c>
      <c r="C713" s="110" t="s">
        <v>525</v>
      </c>
      <c r="D713" s="111" t="s">
        <v>1567</v>
      </c>
      <c r="E713" s="180">
        <v>23567</v>
      </c>
      <c r="F713" s="113">
        <v>33858895</v>
      </c>
      <c r="G713" s="110" t="s">
        <v>2372</v>
      </c>
      <c r="H713" s="110" t="s">
        <v>1700</v>
      </c>
      <c r="I713" s="207">
        <v>18</v>
      </c>
      <c r="J713" s="208">
        <v>22</v>
      </c>
      <c r="K713" s="53" t="s">
        <v>1591</v>
      </c>
      <c r="L713" s="53"/>
      <c r="M713" s="224"/>
      <c r="N713" s="224"/>
      <c r="O713" s="224"/>
      <c r="P713" s="224"/>
      <c r="Q713" s="224"/>
      <c r="R713" s="224"/>
      <c r="S713" s="205"/>
      <c r="T713"/>
    </row>
    <row r="714" spans="1:20" ht="18" customHeight="1" x14ac:dyDescent="0.2">
      <c r="A714" s="179">
        <v>50246</v>
      </c>
      <c r="B714" s="110" t="s">
        <v>518</v>
      </c>
      <c r="C714" s="111" t="s">
        <v>65</v>
      </c>
      <c r="D714" s="112" t="s">
        <v>1621</v>
      </c>
      <c r="E714" s="180">
        <v>39730</v>
      </c>
      <c r="F714" s="113" t="s">
        <v>2391</v>
      </c>
      <c r="G714" s="110" t="s">
        <v>2372</v>
      </c>
      <c r="H714" s="110" t="s">
        <v>1707</v>
      </c>
      <c r="I714" s="207">
        <v>12</v>
      </c>
      <c r="J714" s="208">
        <v>22</v>
      </c>
      <c r="K714" s="53" t="s">
        <v>1591</v>
      </c>
      <c r="L714" s="53"/>
      <c r="T714" s="203">
        <v>8287</v>
      </c>
    </row>
    <row r="715" spans="1:20" ht="18" customHeight="1" x14ac:dyDescent="0.2">
      <c r="A715" s="179">
        <v>50026</v>
      </c>
      <c r="B715" s="112" t="s">
        <v>1558</v>
      </c>
      <c r="C715" s="110" t="s">
        <v>1559</v>
      </c>
      <c r="D715" s="111" t="s">
        <v>754</v>
      </c>
      <c r="E715" s="180">
        <v>24633</v>
      </c>
      <c r="F715" s="113" t="s">
        <v>1696</v>
      </c>
      <c r="G715" s="110" t="s">
        <v>2372</v>
      </c>
      <c r="H715" s="110" t="s">
        <v>1796</v>
      </c>
      <c r="I715" s="207">
        <v>18</v>
      </c>
      <c r="J715" s="208">
        <v>22</v>
      </c>
      <c r="K715" s="53" t="s">
        <v>1591</v>
      </c>
      <c r="L715" s="53"/>
      <c r="M715" s="224"/>
      <c r="N715" s="224"/>
      <c r="O715" s="224"/>
      <c r="P715" s="224"/>
      <c r="Q715" s="224"/>
      <c r="R715" s="224"/>
      <c r="S715" s="205"/>
      <c r="T715"/>
    </row>
    <row r="716" spans="1:20" ht="18" customHeight="1" x14ac:dyDescent="0.2">
      <c r="A716" s="179">
        <v>50174</v>
      </c>
      <c r="B716" s="110" t="s">
        <v>533</v>
      </c>
      <c r="C716" s="111" t="s">
        <v>624</v>
      </c>
      <c r="D716" s="112" t="s">
        <v>2090</v>
      </c>
      <c r="E716" s="180">
        <v>32848</v>
      </c>
      <c r="F716" s="113">
        <v>33551086</v>
      </c>
      <c r="G716" s="110" t="s">
        <v>2372</v>
      </c>
      <c r="H716" s="110" t="s">
        <v>1706</v>
      </c>
      <c r="I716" s="207">
        <v>18</v>
      </c>
      <c r="J716" s="208">
        <v>22</v>
      </c>
      <c r="K716" s="53" t="s">
        <v>1591</v>
      </c>
      <c r="L716" s="53"/>
      <c r="M716" s="224"/>
      <c r="N716" s="224"/>
      <c r="O716" s="224"/>
      <c r="P716" s="224"/>
      <c r="Q716" s="224"/>
      <c r="R716" s="224"/>
      <c r="S716" s="205"/>
      <c r="T716"/>
    </row>
    <row r="717" spans="1:20" ht="18" customHeight="1" x14ac:dyDescent="0.2">
      <c r="A717" s="179">
        <v>50188</v>
      </c>
      <c r="B717" s="193" t="s">
        <v>2099</v>
      </c>
      <c r="C717" s="111" t="s">
        <v>965</v>
      </c>
      <c r="D717" s="112" t="s">
        <v>634</v>
      </c>
      <c r="E717" s="180">
        <v>37499</v>
      </c>
      <c r="F717" s="113">
        <v>11872884</v>
      </c>
      <c r="G717" s="110" t="s">
        <v>2372</v>
      </c>
      <c r="H717" s="110" t="s">
        <v>1796</v>
      </c>
      <c r="I717" s="207">
        <v>18</v>
      </c>
      <c r="J717" s="208">
        <v>22</v>
      </c>
      <c r="K717" s="53" t="s">
        <v>1591</v>
      </c>
      <c r="L717" s="53"/>
      <c r="M717" s="224"/>
      <c r="N717" s="224"/>
      <c r="O717" s="224"/>
      <c r="P717" s="224"/>
      <c r="Q717" s="224"/>
      <c r="R717" s="224"/>
      <c r="S717" s="205"/>
      <c r="T717"/>
    </row>
    <row r="718" spans="1:20" ht="18" customHeight="1" x14ac:dyDescent="0.2">
      <c r="A718" s="179">
        <v>50025</v>
      </c>
      <c r="B718" s="112" t="s">
        <v>1555</v>
      </c>
      <c r="C718" s="110" t="s">
        <v>1556</v>
      </c>
      <c r="D718" s="111" t="s">
        <v>552</v>
      </c>
      <c r="E718" s="180">
        <v>24064</v>
      </c>
      <c r="F718" s="113">
        <v>33307078</v>
      </c>
      <c r="G718" s="110" t="s">
        <v>2372</v>
      </c>
      <c r="H718" s="110" t="s">
        <v>1700</v>
      </c>
      <c r="I718" s="207">
        <v>18</v>
      </c>
      <c r="J718" s="208">
        <v>22</v>
      </c>
      <c r="K718" s="53" t="s">
        <v>1591</v>
      </c>
      <c r="L718" s="53"/>
      <c r="M718" s="224"/>
      <c r="N718" s="224"/>
      <c r="O718" s="224"/>
      <c r="P718" s="224"/>
      <c r="Q718" s="224"/>
      <c r="R718" s="224"/>
      <c r="S718" s="205"/>
      <c r="T718"/>
    </row>
    <row r="719" spans="1:20" ht="18" customHeight="1" x14ac:dyDescent="0.2">
      <c r="A719" s="179">
        <v>50244</v>
      </c>
      <c r="B719" s="110" t="s">
        <v>604</v>
      </c>
      <c r="C719" s="111" t="s">
        <v>2387</v>
      </c>
      <c r="D719" s="112" t="s">
        <v>2388</v>
      </c>
      <c r="E719" s="180">
        <v>38953</v>
      </c>
      <c r="F719" s="113" t="s">
        <v>2389</v>
      </c>
      <c r="G719" s="110" t="s">
        <v>2372</v>
      </c>
      <c r="H719" s="110" t="s">
        <v>1707</v>
      </c>
      <c r="I719" s="207">
        <v>12</v>
      </c>
      <c r="J719" s="208">
        <v>22</v>
      </c>
      <c r="K719" s="53" t="s">
        <v>1591</v>
      </c>
      <c r="L719" s="53"/>
      <c r="T719" s="203">
        <v>19958</v>
      </c>
    </row>
    <row r="720" spans="1:20" ht="18" customHeight="1" x14ac:dyDescent="0.2">
      <c r="A720" s="179">
        <v>50175</v>
      </c>
      <c r="B720" s="110" t="s">
        <v>1912</v>
      </c>
      <c r="C720" s="111" t="s">
        <v>719</v>
      </c>
      <c r="D720" s="112" t="s">
        <v>2091</v>
      </c>
      <c r="E720" s="180">
        <v>32831</v>
      </c>
      <c r="F720" s="113">
        <v>33544613</v>
      </c>
      <c r="G720" s="110" t="s">
        <v>2372</v>
      </c>
      <c r="H720" s="110" t="s">
        <v>1706</v>
      </c>
      <c r="I720" s="207">
        <v>18</v>
      </c>
      <c r="J720" s="208">
        <v>22</v>
      </c>
      <c r="K720" s="53" t="s">
        <v>1591</v>
      </c>
      <c r="L720" s="53"/>
      <c r="M720" s="224"/>
      <c r="N720" s="224"/>
      <c r="O720" s="224"/>
      <c r="P720" s="224"/>
      <c r="Q720" s="224"/>
      <c r="R720" s="224"/>
      <c r="S720" s="205"/>
      <c r="T720"/>
    </row>
    <row r="721" spans="1:20" ht="18" customHeight="1" x14ac:dyDescent="0.2">
      <c r="A721" s="179">
        <v>50038</v>
      </c>
      <c r="B721" s="112" t="s">
        <v>951</v>
      </c>
      <c r="C721" s="110" t="s">
        <v>624</v>
      </c>
      <c r="D721" s="111" t="s">
        <v>758</v>
      </c>
      <c r="E721" s="180">
        <v>37826</v>
      </c>
      <c r="F721" s="113">
        <v>49205873</v>
      </c>
      <c r="G721" s="110" t="s">
        <v>2372</v>
      </c>
      <c r="H721" s="110" t="s">
        <v>1708</v>
      </c>
      <c r="I721" s="207">
        <v>12</v>
      </c>
      <c r="J721" s="208">
        <v>22</v>
      </c>
      <c r="K721" s="53" t="s">
        <v>1591</v>
      </c>
      <c r="L721" s="53"/>
      <c r="M721" s="224"/>
      <c r="N721" s="224"/>
      <c r="O721" s="224"/>
      <c r="P721" s="224"/>
      <c r="Q721" s="224"/>
      <c r="R721" s="224"/>
      <c r="S721" s="205"/>
      <c r="T721"/>
    </row>
    <row r="722" spans="1:20" ht="18" customHeight="1" x14ac:dyDescent="0.2">
      <c r="A722" s="179">
        <v>50040</v>
      </c>
      <c r="B722" s="112" t="s">
        <v>1579</v>
      </c>
      <c r="C722" s="110" t="s">
        <v>1580</v>
      </c>
      <c r="D722" s="111" t="s">
        <v>763</v>
      </c>
      <c r="E722" s="180">
        <v>37244</v>
      </c>
      <c r="F722" s="113">
        <v>49401042</v>
      </c>
      <c r="G722" s="110" t="s">
        <v>2372</v>
      </c>
      <c r="H722" s="110" t="s">
        <v>1700</v>
      </c>
      <c r="I722" s="207">
        <v>18</v>
      </c>
      <c r="J722" s="208">
        <v>22</v>
      </c>
      <c r="K722" s="53" t="s">
        <v>1591</v>
      </c>
      <c r="L722" s="53"/>
      <c r="M722" s="224"/>
      <c r="N722" s="224"/>
      <c r="O722" s="224"/>
      <c r="P722" s="224"/>
      <c r="Q722" s="224"/>
      <c r="R722" s="224"/>
      <c r="S722" s="205"/>
      <c r="T722"/>
    </row>
    <row r="723" spans="1:20" ht="18" customHeight="1" x14ac:dyDescent="0.2">
      <c r="A723" s="179">
        <v>50241</v>
      </c>
      <c r="B723" s="110" t="s">
        <v>680</v>
      </c>
      <c r="C723" s="111" t="s">
        <v>533</v>
      </c>
      <c r="D723" s="112" t="s">
        <v>1563</v>
      </c>
      <c r="E723" s="180">
        <v>39621</v>
      </c>
      <c r="F723" s="113" t="s">
        <v>2384</v>
      </c>
      <c r="G723" s="110" t="s">
        <v>2372</v>
      </c>
      <c r="H723" s="110" t="s">
        <v>1707</v>
      </c>
      <c r="I723" s="207">
        <v>12</v>
      </c>
      <c r="J723" s="208">
        <v>22</v>
      </c>
      <c r="K723" s="53" t="s">
        <v>1591</v>
      </c>
      <c r="L723" s="53"/>
      <c r="T723" s="203">
        <v>16208</v>
      </c>
    </row>
    <row r="724" spans="1:20" ht="18" customHeight="1" x14ac:dyDescent="0.2">
      <c r="A724" s="179">
        <v>50242</v>
      </c>
      <c r="B724" s="110" t="s">
        <v>488</v>
      </c>
      <c r="C724" s="111" t="s">
        <v>533</v>
      </c>
      <c r="D724" s="112" t="s">
        <v>578</v>
      </c>
      <c r="E724" s="180">
        <v>38350</v>
      </c>
      <c r="F724" s="113" t="s">
        <v>2385</v>
      </c>
      <c r="G724" s="110" t="s">
        <v>2372</v>
      </c>
      <c r="H724" s="110" t="s">
        <v>1707</v>
      </c>
      <c r="I724" s="207">
        <v>12</v>
      </c>
      <c r="J724" s="208">
        <v>22</v>
      </c>
      <c r="K724" s="53" t="s">
        <v>1591</v>
      </c>
      <c r="L724" s="53"/>
      <c r="T724" s="203">
        <v>712</v>
      </c>
    </row>
    <row r="725" spans="1:20" ht="18" customHeight="1" x14ac:dyDescent="0.2">
      <c r="A725" s="179">
        <v>50184</v>
      </c>
      <c r="B725" s="110" t="s">
        <v>2097</v>
      </c>
      <c r="C725" s="111" t="s">
        <v>2098</v>
      </c>
      <c r="D725" s="112" t="s">
        <v>2043</v>
      </c>
      <c r="E725" s="180">
        <v>38079</v>
      </c>
      <c r="F725" s="113">
        <v>34292741</v>
      </c>
      <c r="G725" s="110" t="s">
        <v>2372</v>
      </c>
      <c r="H725" s="110" t="s">
        <v>1796</v>
      </c>
      <c r="I725" s="207">
        <v>18</v>
      </c>
      <c r="J725" s="208">
        <v>22</v>
      </c>
      <c r="K725" s="53" t="s">
        <v>1591</v>
      </c>
      <c r="L725" s="53"/>
      <c r="M725" s="224"/>
      <c r="N725" s="224"/>
      <c r="O725" s="224"/>
      <c r="P725" s="224"/>
      <c r="Q725" s="224"/>
      <c r="R725" s="224"/>
      <c r="S725" s="205"/>
      <c r="T725"/>
    </row>
    <row r="726" spans="1:20" ht="18" customHeight="1" x14ac:dyDescent="0.2">
      <c r="A726" s="179">
        <v>50029</v>
      </c>
      <c r="B726" s="112" t="s">
        <v>530</v>
      </c>
      <c r="C726" s="110" t="s">
        <v>1562</v>
      </c>
      <c r="D726" s="111" t="s">
        <v>1563</v>
      </c>
      <c r="E726" s="180">
        <v>31894</v>
      </c>
      <c r="F726" s="113">
        <v>33548496</v>
      </c>
      <c r="G726" s="110" t="s">
        <v>2372</v>
      </c>
      <c r="H726" s="110" t="s">
        <v>1796</v>
      </c>
      <c r="I726" s="207">
        <v>18</v>
      </c>
      <c r="J726" s="208">
        <v>22</v>
      </c>
      <c r="K726" s="53" t="s">
        <v>1591</v>
      </c>
      <c r="L726" s="53"/>
      <c r="M726" s="224"/>
      <c r="N726" s="224"/>
      <c r="O726" s="224"/>
      <c r="P726" s="224"/>
      <c r="Q726" s="224"/>
      <c r="R726" s="224"/>
      <c r="S726" s="205"/>
      <c r="T726"/>
    </row>
    <row r="727" spans="1:20" ht="18" customHeight="1" x14ac:dyDescent="0.2">
      <c r="A727" s="179">
        <v>50243</v>
      </c>
      <c r="B727" s="110" t="s">
        <v>719</v>
      </c>
      <c r="C727" s="111" t="s">
        <v>23</v>
      </c>
      <c r="D727" s="112" t="s">
        <v>526</v>
      </c>
      <c r="E727" s="180">
        <v>37327</v>
      </c>
      <c r="F727" s="113" t="s">
        <v>2386</v>
      </c>
      <c r="G727" s="110" t="s">
        <v>2372</v>
      </c>
      <c r="H727" s="110" t="s">
        <v>1708</v>
      </c>
      <c r="I727" s="207">
        <v>12</v>
      </c>
      <c r="J727" s="208">
        <v>22</v>
      </c>
      <c r="K727" s="53" t="s">
        <v>1591</v>
      </c>
      <c r="L727" s="53"/>
      <c r="T727" s="202"/>
    </row>
    <row r="728" spans="1:20" ht="18" customHeight="1" x14ac:dyDescent="0.2">
      <c r="A728" s="179">
        <v>50247</v>
      </c>
      <c r="B728" s="110" t="s">
        <v>719</v>
      </c>
      <c r="C728" s="111" t="s">
        <v>23</v>
      </c>
      <c r="D728" s="112" t="s">
        <v>526</v>
      </c>
      <c r="E728" s="180">
        <v>36187</v>
      </c>
      <c r="F728" s="113" t="s">
        <v>2392</v>
      </c>
      <c r="G728" s="110" t="s">
        <v>2372</v>
      </c>
      <c r="H728" s="110" t="s">
        <v>1710</v>
      </c>
      <c r="I728" s="109">
        <v>15</v>
      </c>
      <c r="J728" s="232">
        <v>22</v>
      </c>
      <c r="K728" s="53" t="s">
        <v>1591</v>
      </c>
      <c r="L728" s="53"/>
      <c r="T728" s="202"/>
    </row>
    <row r="729" spans="1:20" ht="18" customHeight="1" x14ac:dyDescent="0.2">
      <c r="A729" s="179">
        <v>50183</v>
      </c>
      <c r="B729" s="110" t="s">
        <v>43</v>
      </c>
      <c r="C729" s="111" t="s">
        <v>23</v>
      </c>
      <c r="D729" s="112" t="s">
        <v>705</v>
      </c>
      <c r="E729" s="180">
        <v>35605</v>
      </c>
      <c r="F729" s="113">
        <v>34278979</v>
      </c>
      <c r="G729" s="110" t="s">
        <v>2372</v>
      </c>
      <c r="H729" s="110" t="s">
        <v>1710</v>
      </c>
      <c r="I729" s="207">
        <v>15</v>
      </c>
      <c r="J729" s="208">
        <v>22</v>
      </c>
      <c r="K729" s="53" t="s">
        <v>1591</v>
      </c>
      <c r="L729" s="53"/>
      <c r="M729" s="224"/>
      <c r="N729" s="224"/>
      <c r="O729" s="224"/>
      <c r="P729" s="224"/>
      <c r="Q729" s="224"/>
      <c r="R729" s="224"/>
      <c r="S729" s="205"/>
      <c r="T729"/>
    </row>
    <row r="730" spans="1:20" ht="18" customHeight="1" x14ac:dyDescent="0.2">
      <c r="A730" s="179">
        <v>50239</v>
      </c>
      <c r="B730" s="110" t="s">
        <v>2379</v>
      </c>
      <c r="C730" s="111" t="s">
        <v>533</v>
      </c>
      <c r="D730" s="112" t="s">
        <v>1978</v>
      </c>
      <c r="E730" s="180">
        <v>39780</v>
      </c>
      <c r="F730" s="113" t="s">
        <v>2380</v>
      </c>
      <c r="G730" s="110" t="s">
        <v>2372</v>
      </c>
      <c r="H730" s="110" t="s">
        <v>1707</v>
      </c>
      <c r="I730" s="207">
        <v>12</v>
      </c>
      <c r="J730" s="208">
        <v>22</v>
      </c>
      <c r="K730" s="53" t="s">
        <v>1591</v>
      </c>
      <c r="L730" s="53"/>
      <c r="T730" s="203"/>
    </row>
    <row r="731" spans="1:20" ht="18" customHeight="1" x14ac:dyDescent="0.2">
      <c r="A731" s="179">
        <v>50032</v>
      </c>
      <c r="B731" s="112" t="s">
        <v>535</v>
      </c>
      <c r="C731" s="110" t="s">
        <v>1568</v>
      </c>
      <c r="D731" s="111" t="s">
        <v>1569</v>
      </c>
      <c r="E731" s="180">
        <v>20793</v>
      </c>
      <c r="F731" s="113">
        <v>33834650</v>
      </c>
      <c r="G731" s="110" t="s">
        <v>2372</v>
      </c>
      <c r="H731" s="110" t="s">
        <v>1700</v>
      </c>
      <c r="I731" s="207">
        <v>18</v>
      </c>
      <c r="J731" s="208">
        <v>22</v>
      </c>
      <c r="K731" s="53" t="s">
        <v>1591</v>
      </c>
      <c r="L731" s="53"/>
      <c r="M731" s="224"/>
      <c r="N731" s="224"/>
      <c r="O731" s="224"/>
      <c r="P731" s="224"/>
      <c r="Q731" s="224"/>
      <c r="R731" s="224"/>
      <c r="S731" s="205"/>
      <c r="T731"/>
    </row>
    <row r="732" spans="1:20" ht="18" customHeight="1" x14ac:dyDescent="0.2">
      <c r="A732" s="179">
        <v>50176</v>
      </c>
      <c r="B732" s="112" t="s">
        <v>439</v>
      </c>
      <c r="C732" s="111" t="s">
        <v>2092</v>
      </c>
      <c r="D732" s="112" t="s">
        <v>2093</v>
      </c>
      <c r="E732" s="180">
        <v>27428</v>
      </c>
      <c r="F732" s="113">
        <v>33334405</v>
      </c>
      <c r="G732" s="110" t="s">
        <v>2372</v>
      </c>
      <c r="H732" s="110" t="s">
        <v>1700</v>
      </c>
      <c r="I732" s="207">
        <v>18</v>
      </c>
      <c r="J732" s="208">
        <v>22</v>
      </c>
      <c r="K732" s="53" t="s">
        <v>1591</v>
      </c>
      <c r="L732" s="53"/>
      <c r="M732" s="224"/>
      <c r="N732" s="224"/>
      <c r="O732" s="224"/>
      <c r="P732" s="224"/>
      <c r="Q732" s="224"/>
      <c r="R732" s="224"/>
      <c r="S732" s="205"/>
      <c r="T732"/>
    </row>
    <row r="733" spans="1:20" ht="18" customHeight="1" x14ac:dyDescent="0.2">
      <c r="A733" s="179">
        <v>50245</v>
      </c>
      <c r="B733" s="112" t="s">
        <v>439</v>
      </c>
      <c r="C733" s="111" t="s">
        <v>2349</v>
      </c>
      <c r="D733" s="112" t="s">
        <v>768</v>
      </c>
      <c r="E733" s="180">
        <v>38238</v>
      </c>
      <c r="F733" s="113" t="s">
        <v>2390</v>
      </c>
      <c r="G733" s="110" t="s">
        <v>2372</v>
      </c>
      <c r="H733" s="110" t="s">
        <v>1707</v>
      </c>
      <c r="I733" s="207">
        <v>12</v>
      </c>
      <c r="J733" s="208">
        <v>22</v>
      </c>
      <c r="K733" s="53" t="s">
        <v>1591</v>
      </c>
      <c r="L733" s="53"/>
      <c r="T733" s="203">
        <v>949</v>
      </c>
    </row>
    <row r="734" spans="1:20" ht="18" customHeight="1" x14ac:dyDescent="0.2">
      <c r="A734" s="179">
        <v>50035</v>
      </c>
      <c r="B734" s="112" t="s">
        <v>778</v>
      </c>
      <c r="C734" s="110" t="s">
        <v>1574</v>
      </c>
      <c r="D734" s="111" t="s">
        <v>490</v>
      </c>
      <c r="E734" s="180">
        <v>37447</v>
      </c>
      <c r="F734" s="113">
        <v>34291377</v>
      </c>
      <c r="G734" s="110" t="s">
        <v>2372</v>
      </c>
      <c r="H734" s="110" t="s">
        <v>1708</v>
      </c>
      <c r="I734" s="207">
        <v>12</v>
      </c>
      <c r="J734" s="208">
        <v>22</v>
      </c>
      <c r="K734" s="53" t="s">
        <v>1591</v>
      </c>
      <c r="L734" s="53"/>
      <c r="M734" s="224"/>
      <c r="N734" s="224"/>
      <c r="O734" s="224"/>
      <c r="P734" s="224"/>
      <c r="Q734" s="224"/>
      <c r="R734" s="224"/>
      <c r="S734" s="205"/>
      <c r="T734"/>
    </row>
    <row r="735" spans="1:20" ht="18" customHeight="1" x14ac:dyDescent="0.2">
      <c r="A735" s="179">
        <v>50177</v>
      </c>
      <c r="B735" s="110" t="s">
        <v>1610</v>
      </c>
      <c r="C735" s="111" t="s">
        <v>719</v>
      </c>
      <c r="D735" s="112" t="s">
        <v>2094</v>
      </c>
      <c r="E735" s="180">
        <v>28496</v>
      </c>
      <c r="F735" s="113">
        <v>11442321</v>
      </c>
      <c r="G735" s="110" t="s">
        <v>2372</v>
      </c>
      <c r="H735" s="110" t="s">
        <v>1796</v>
      </c>
      <c r="I735" s="207">
        <v>18</v>
      </c>
      <c r="J735" s="208">
        <v>22</v>
      </c>
      <c r="K735" s="53" t="s">
        <v>1591</v>
      </c>
      <c r="L735" s="53"/>
      <c r="M735" s="224"/>
      <c r="N735" s="224"/>
      <c r="O735" s="224"/>
      <c r="P735" s="224"/>
      <c r="Q735" s="224"/>
      <c r="R735" s="224"/>
      <c r="S735" s="205"/>
      <c r="T735"/>
    </row>
    <row r="736" spans="1:20" ht="18" customHeight="1" x14ac:dyDescent="0.2">
      <c r="A736" s="179">
        <v>50036</v>
      </c>
      <c r="B736" s="112" t="s">
        <v>1575</v>
      </c>
      <c r="C736" s="110" t="s">
        <v>618</v>
      </c>
      <c r="D736" s="111" t="s">
        <v>1576</v>
      </c>
      <c r="E736" s="180">
        <v>35848</v>
      </c>
      <c r="F736" s="113">
        <v>33561130</v>
      </c>
      <c r="G736" s="110" t="s">
        <v>2372</v>
      </c>
      <c r="H736" s="110" t="s">
        <v>1710</v>
      </c>
      <c r="I736" s="207">
        <v>15</v>
      </c>
      <c r="J736" s="208">
        <v>22</v>
      </c>
      <c r="K736" s="53" t="s">
        <v>1591</v>
      </c>
      <c r="L736" s="53"/>
      <c r="M736" s="224"/>
      <c r="N736" s="224"/>
      <c r="O736" s="224"/>
      <c r="P736" s="224"/>
      <c r="Q736" s="224"/>
      <c r="R736" s="224"/>
      <c r="S736" s="205"/>
      <c r="T736"/>
    </row>
    <row r="737" spans="1:20" ht="18" customHeight="1" x14ac:dyDescent="0.2">
      <c r="A737" s="179">
        <v>50030</v>
      </c>
      <c r="B737" s="112" t="s">
        <v>1564</v>
      </c>
      <c r="C737" s="110" t="s">
        <v>1565</v>
      </c>
      <c r="D737" s="111" t="s">
        <v>1566</v>
      </c>
      <c r="E737" s="180">
        <v>27603</v>
      </c>
      <c r="F737" s="113" t="s">
        <v>1995</v>
      </c>
      <c r="G737" s="110" t="s">
        <v>2085</v>
      </c>
      <c r="H737" s="110" t="s">
        <v>1700</v>
      </c>
      <c r="I737" s="207">
        <v>18</v>
      </c>
      <c r="J737" s="208">
        <v>22</v>
      </c>
      <c r="K737" s="53" t="s">
        <v>1591</v>
      </c>
      <c r="L737" s="53"/>
      <c r="M737" s="224"/>
      <c r="N737" s="224"/>
      <c r="O737" s="224"/>
      <c r="P737" s="224"/>
      <c r="Q737" s="224"/>
      <c r="R737" s="224"/>
      <c r="S737" s="205"/>
      <c r="T737"/>
    </row>
    <row r="738" spans="1:20" ht="18" customHeight="1" x14ac:dyDescent="0.2">
      <c r="A738" s="179">
        <v>50023</v>
      </c>
      <c r="B738" s="112" t="s">
        <v>961</v>
      </c>
      <c r="C738" s="110" t="s">
        <v>1552</v>
      </c>
      <c r="D738" s="111" t="s">
        <v>1553</v>
      </c>
      <c r="E738" s="180">
        <v>32605</v>
      </c>
      <c r="F738" s="113" t="s">
        <v>1996</v>
      </c>
      <c r="G738" s="110" t="s">
        <v>2085</v>
      </c>
      <c r="H738" s="110" t="s">
        <v>1796</v>
      </c>
      <c r="I738" s="207">
        <v>18</v>
      </c>
      <c r="J738" s="208">
        <v>22</v>
      </c>
      <c r="K738" s="53" t="s">
        <v>1591</v>
      </c>
      <c r="L738" s="53"/>
      <c r="M738" s="224"/>
      <c r="N738" s="224"/>
      <c r="O738" s="224"/>
      <c r="P738" s="224"/>
      <c r="Q738" s="224"/>
      <c r="R738" s="224"/>
      <c r="S738" s="205"/>
      <c r="T738"/>
    </row>
    <row r="739" spans="1:20" ht="18" customHeight="1" x14ac:dyDescent="0.2">
      <c r="A739" s="179">
        <v>17238</v>
      </c>
      <c r="B739" s="110" t="s">
        <v>934</v>
      </c>
      <c r="C739" s="110" t="s">
        <v>550</v>
      </c>
      <c r="D739" s="110" t="s">
        <v>543</v>
      </c>
      <c r="E739" s="181">
        <v>36483</v>
      </c>
      <c r="F739" s="179" t="s">
        <v>1277</v>
      </c>
      <c r="G739" s="110" t="s">
        <v>2085</v>
      </c>
      <c r="H739" s="110" t="s">
        <v>1709</v>
      </c>
      <c r="I739" s="207">
        <v>15</v>
      </c>
      <c r="J739" s="208">
        <v>22</v>
      </c>
      <c r="K739" s="53" t="s">
        <v>1591</v>
      </c>
      <c r="L739" s="53"/>
      <c r="M739" s="224"/>
      <c r="N739" s="224"/>
      <c r="O739" s="224"/>
      <c r="P739" s="224"/>
      <c r="Q739" s="224"/>
      <c r="R739" s="224"/>
      <c r="S739" s="205"/>
      <c r="T739"/>
    </row>
    <row r="740" spans="1:20" ht="18" customHeight="1" x14ac:dyDescent="0.2">
      <c r="A740" s="179">
        <v>17239</v>
      </c>
      <c r="B740" s="110" t="s">
        <v>934</v>
      </c>
      <c r="C740" s="110" t="s">
        <v>550</v>
      </c>
      <c r="D740" s="110" t="s">
        <v>33</v>
      </c>
      <c r="E740" s="181">
        <v>37112</v>
      </c>
      <c r="F740" s="179" t="s">
        <v>1276</v>
      </c>
      <c r="G740" s="110" t="s">
        <v>2085</v>
      </c>
      <c r="H740" s="110" t="s">
        <v>1700</v>
      </c>
      <c r="I740" s="207">
        <v>18</v>
      </c>
      <c r="J740" s="208">
        <v>22</v>
      </c>
      <c r="K740" s="53" t="s">
        <v>1591</v>
      </c>
      <c r="L740" s="53"/>
      <c r="M740" s="224"/>
      <c r="N740" s="224"/>
      <c r="O740" s="224"/>
      <c r="P740" s="224"/>
      <c r="Q740" s="224"/>
      <c r="R740" s="224"/>
      <c r="S740" s="205"/>
      <c r="T740"/>
    </row>
    <row r="741" spans="1:20" ht="18" customHeight="1" x14ac:dyDescent="0.2">
      <c r="A741" s="179">
        <v>50150</v>
      </c>
      <c r="B741" s="110" t="s">
        <v>934</v>
      </c>
      <c r="C741" s="111" t="s">
        <v>719</v>
      </c>
      <c r="D741" s="112" t="s">
        <v>1997</v>
      </c>
      <c r="E741" s="180">
        <v>24381</v>
      </c>
      <c r="F741" s="113" t="s">
        <v>1998</v>
      </c>
      <c r="G741" s="110" t="s">
        <v>2085</v>
      </c>
      <c r="H741" s="110" t="s">
        <v>1796</v>
      </c>
      <c r="I741" s="207">
        <v>18</v>
      </c>
      <c r="J741" s="208">
        <v>22</v>
      </c>
      <c r="K741" s="53" t="s">
        <v>1591</v>
      </c>
      <c r="L741" s="53"/>
      <c r="M741" s="224"/>
      <c r="N741" s="224"/>
      <c r="O741" s="224"/>
      <c r="P741" s="224"/>
      <c r="Q741" s="224"/>
      <c r="R741" s="224"/>
      <c r="S741" s="205"/>
      <c r="T741"/>
    </row>
    <row r="742" spans="1:20" ht="18" customHeight="1" x14ac:dyDescent="0.2">
      <c r="A742" s="179">
        <v>50017</v>
      </c>
      <c r="B742" s="110" t="s">
        <v>624</v>
      </c>
      <c r="C742" s="110" t="s">
        <v>1543</v>
      </c>
      <c r="D742" s="111" t="s">
        <v>1544</v>
      </c>
      <c r="E742" s="180">
        <v>19602</v>
      </c>
      <c r="F742" s="113" t="s">
        <v>1545</v>
      </c>
      <c r="G742" s="110" t="s">
        <v>1919</v>
      </c>
      <c r="H742" s="110" t="s">
        <v>1700</v>
      </c>
      <c r="I742" s="207">
        <v>18</v>
      </c>
      <c r="J742" s="208">
        <v>22</v>
      </c>
      <c r="K742" s="53" t="s">
        <v>1591</v>
      </c>
      <c r="L742" s="53"/>
      <c r="M742" s="224"/>
      <c r="N742" s="224"/>
      <c r="O742" s="224"/>
      <c r="P742" s="224"/>
      <c r="Q742" s="224"/>
      <c r="R742" s="224"/>
      <c r="S742" s="205"/>
      <c r="T742"/>
    </row>
    <row r="743" spans="1:20" ht="18" customHeight="1" x14ac:dyDescent="0.2">
      <c r="A743" s="179">
        <v>50000</v>
      </c>
      <c r="B743" s="112" t="s">
        <v>574</v>
      </c>
      <c r="C743" s="110" t="s">
        <v>533</v>
      </c>
      <c r="D743" s="111" t="s">
        <v>495</v>
      </c>
      <c r="E743" s="180">
        <v>18814</v>
      </c>
      <c r="F743" s="113" t="s">
        <v>1067</v>
      </c>
      <c r="G743" s="110" t="s">
        <v>1919</v>
      </c>
      <c r="H743" s="110" t="s">
        <v>1700</v>
      </c>
      <c r="I743" s="207">
        <v>18</v>
      </c>
      <c r="J743" s="208">
        <v>22</v>
      </c>
      <c r="K743" s="53" t="s">
        <v>1591</v>
      </c>
      <c r="L743" s="53"/>
      <c r="M743" s="224"/>
      <c r="N743" s="224"/>
      <c r="O743" s="224"/>
      <c r="P743" s="224"/>
      <c r="Q743" s="224"/>
      <c r="R743" s="224"/>
      <c r="S743" s="205"/>
      <c r="T743"/>
    </row>
    <row r="744" spans="1:20" ht="18" customHeight="1" x14ac:dyDescent="0.2">
      <c r="A744" s="179">
        <v>50002</v>
      </c>
      <c r="B744" s="112" t="s">
        <v>521</v>
      </c>
      <c r="C744" s="110" t="s">
        <v>1526</v>
      </c>
      <c r="D744" s="111" t="s">
        <v>490</v>
      </c>
      <c r="E744" s="180">
        <v>24149</v>
      </c>
      <c r="F744" s="113" t="s">
        <v>1070</v>
      </c>
      <c r="G744" s="110" t="s">
        <v>1919</v>
      </c>
      <c r="H744" s="110" t="s">
        <v>1700</v>
      </c>
      <c r="I744" s="207">
        <v>18</v>
      </c>
      <c r="J744" s="208">
        <v>22</v>
      </c>
      <c r="K744" s="53" t="s">
        <v>1591</v>
      </c>
      <c r="L744" s="53"/>
      <c r="M744" s="224"/>
      <c r="N744" s="224"/>
      <c r="O744" s="224"/>
      <c r="P744" s="224"/>
      <c r="Q744" s="224"/>
      <c r="R744" s="224"/>
      <c r="S744" s="205"/>
      <c r="T744"/>
    </row>
    <row r="745" spans="1:20" ht="18" customHeight="1" x14ac:dyDescent="0.2">
      <c r="A745" s="179">
        <v>50232</v>
      </c>
      <c r="B745" s="112" t="s">
        <v>1542</v>
      </c>
      <c r="C745" s="110" t="s">
        <v>935</v>
      </c>
      <c r="D745" s="111" t="s">
        <v>705</v>
      </c>
      <c r="E745" s="180">
        <v>32980</v>
      </c>
      <c r="F745" s="113" t="s">
        <v>1078</v>
      </c>
      <c r="G745" s="110" t="s">
        <v>1919</v>
      </c>
      <c r="H745" s="110" t="s">
        <v>1796</v>
      </c>
      <c r="I745" s="207">
        <v>18</v>
      </c>
      <c r="J745" s="208">
        <v>22</v>
      </c>
      <c r="K745" s="53" t="s">
        <v>1591</v>
      </c>
      <c r="L745" s="53"/>
      <c r="M745" s="224"/>
      <c r="N745" s="224"/>
      <c r="O745" s="224"/>
      <c r="P745" s="224"/>
      <c r="Q745" s="224"/>
      <c r="R745" s="224"/>
      <c r="S745" s="205"/>
      <c r="T745"/>
    </row>
    <row r="746" spans="1:20" ht="18" customHeight="1" x14ac:dyDescent="0.2">
      <c r="A746" s="179">
        <v>50015</v>
      </c>
      <c r="B746" s="112" t="s">
        <v>1542</v>
      </c>
      <c r="C746" s="110" t="s">
        <v>618</v>
      </c>
      <c r="D746" s="111" t="s">
        <v>757</v>
      </c>
      <c r="E746" s="180">
        <v>36264</v>
      </c>
      <c r="F746" s="113" t="s">
        <v>1080</v>
      </c>
      <c r="G746" s="110" t="s">
        <v>1919</v>
      </c>
      <c r="H746" s="110" t="s">
        <v>1710</v>
      </c>
      <c r="I746" s="207">
        <v>15</v>
      </c>
      <c r="J746" s="208">
        <v>22</v>
      </c>
      <c r="K746" s="53" t="s">
        <v>1591</v>
      </c>
      <c r="L746" s="53"/>
      <c r="M746" s="224"/>
      <c r="N746" s="224"/>
      <c r="O746" s="224"/>
      <c r="P746" s="224"/>
      <c r="Q746" s="224"/>
      <c r="R746" s="224"/>
      <c r="S746" s="205"/>
      <c r="T746"/>
    </row>
    <row r="747" spans="1:20" ht="18" customHeight="1" x14ac:dyDescent="0.2">
      <c r="A747" s="179">
        <v>18608</v>
      </c>
      <c r="B747" s="110" t="s">
        <v>689</v>
      </c>
      <c r="C747" s="111" t="s">
        <v>2008</v>
      </c>
      <c r="D747" s="112" t="s">
        <v>2009</v>
      </c>
      <c r="E747" s="180">
        <v>27305</v>
      </c>
      <c r="F747" s="113" t="s">
        <v>2013</v>
      </c>
      <c r="G747" s="110" t="s">
        <v>1919</v>
      </c>
      <c r="H747" s="110" t="s">
        <v>1700</v>
      </c>
      <c r="I747" s="207">
        <v>18</v>
      </c>
      <c r="J747" s="208">
        <v>22</v>
      </c>
      <c r="K747" s="53" t="s">
        <v>1591</v>
      </c>
      <c r="L747" s="53"/>
      <c r="M747" s="224"/>
      <c r="N747" s="224"/>
      <c r="O747" s="224"/>
      <c r="P747" s="224"/>
      <c r="Q747" s="224"/>
      <c r="R747" s="224"/>
      <c r="S747" s="205"/>
      <c r="T747"/>
    </row>
    <row r="748" spans="1:20" ht="18" customHeight="1" x14ac:dyDescent="0.2">
      <c r="A748" s="179">
        <v>50007</v>
      </c>
      <c r="B748" s="110" t="s">
        <v>618</v>
      </c>
      <c r="C748" s="110" t="s">
        <v>1530</v>
      </c>
      <c r="D748" s="111" t="s">
        <v>648</v>
      </c>
      <c r="E748" s="180">
        <v>36386</v>
      </c>
      <c r="F748" s="113" t="s">
        <v>1146</v>
      </c>
      <c r="G748" s="110" t="s">
        <v>1919</v>
      </c>
      <c r="H748" s="110" t="s">
        <v>1710</v>
      </c>
      <c r="I748" s="207">
        <v>15</v>
      </c>
      <c r="J748" s="208">
        <v>22</v>
      </c>
      <c r="K748" s="53" t="s">
        <v>1591</v>
      </c>
      <c r="L748" s="53"/>
      <c r="M748" s="224"/>
      <c r="N748" s="224"/>
      <c r="O748" s="224"/>
      <c r="P748" s="224"/>
      <c r="Q748" s="224"/>
      <c r="R748" s="224"/>
      <c r="S748" s="205"/>
      <c r="T748"/>
    </row>
    <row r="749" spans="1:20" ht="18" customHeight="1" x14ac:dyDescent="0.2">
      <c r="A749" s="179">
        <v>19721</v>
      </c>
      <c r="B749" s="110" t="s">
        <v>618</v>
      </c>
      <c r="C749" s="110" t="s">
        <v>618</v>
      </c>
      <c r="D749" s="110" t="s">
        <v>705</v>
      </c>
      <c r="E749" s="181">
        <v>36119</v>
      </c>
      <c r="F749" s="179" t="s">
        <v>334</v>
      </c>
      <c r="G749" s="110" t="s">
        <v>1919</v>
      </c>
      <c r="H749" s="110" t="s">
        <v>1710</v>
      </c>
      <c r="I749" s="207">
        <v>15</v>
      </c>
      <c r="J749" s="208">
        <v>22</v>
      </c>
      <c r="K749" s="53" t="s">
        <v>1591</v>
      </c>
      <c r="L749" s="53"/>
      <c r="M749" s="224"/>
      <c r="N749" s="224"/>
      <c r="O749" s="224"/>
      <c r="P749" s="224"/>
      <c r="Q749" s="224"/>
      <c r="R749" s="224"/>
      <c r="S749" s="205"/>
      <c r="T749"/>
    </row>
    <row r="750" spans="1:20" ht="18" customHeight="1" x14ac:dyDescent="0.2">
      <c r="A750" s="179">
        <v>50006</v>
      </c>
      <c r="B750" s="112" t="s">
        <v>1529</v>
      </c>
      <c r="C750" s="110" t="s">
        <v>701</v>
      </c>
      <c r="D750" s="111" t="s">
        <v>71</v>
      </c>
      <c r="E750" s="180">
        <v>37596</v>
      </c>
      <c r="F750" s="113" t="s">
        <v>1211</v>
      </c>
      <c r="G750" s="110" t="s">
        <v>1919</v>
      </c>
      <c r="H750" s="110" t="s">
        <v>1708</v>
      </c>
      <c r="I750" s="207">
        <v>12</v>
      </c>
      <c r="J750" s="208">
        <v>22</v>
      </c>
      <c r="K750" s="53" t="s">
        <v>1591</v>
      </c>
      <c r="L750" s="53"/>
      <c r="M750" s="224"/>
      <c r="N750" s="224"/>
      <c r="O750" s="224"/>
      <c r="P750" s="224"/>
      <c r="Q750" s="224"/>
      <c r="R750" s="224"/>
      <c r="S750" s="205"/>
      <c r="T750"/>
    </row>
    <row r="751" spans="1:20" ht="18" customHeight="1" x14ac:dyDescent="0.2">
      <c r="A751" s="179">
        <v>50203</v>
      </c>
      <c r="B751" s="110" t="s">
        <v>720</v>
      </c>
      <c r="C751" s="111" t="s">
        <v>719</v>
      </c>
      <c r="D751" s="112" t="s">
        <v>52</v>
      </c>
      <c r="E751" s="180">
        <v>29321</v>
      </c>
      <c r="F751" s="113" t="s">
        <v>2282</v>
      </c>
      <c r="G751" s="110" t="s">
        <v>1919</v>
      </c>
      <c r="H751" s="110" t="s">
        <v>1796</v>
      </c>
      <c r="I751" s="207">
        <v>18</v>
      </c>
      <c r="J751" s="208">
        <v>22</v>
      </c>
      <c r="K751" s="53" t="s">
        <v>1591</v>
      </c>
      <c r="L751" s="53"/>
      <c r="M751" s="224"/>
      <c r="N751" s="224"/>
      <c r="O751" s="224"/>
      <c r="P751" s="224"/>
      <c r="Q751" s="224"/>
      <c r="R751" s="224"/>
      <c r="S751" s="205"/>
      <c r="T751"/>
    </row>
    <row r="752" spans="1:20" ht="18" customHeight="1" x14ac:dyDescent="0.2">
      <c r="A752" s="179">
        <v>6813</v>
      </c>
      <c r="B752" s="110" t="s">
        <v>514</v>
      </c>
      <c r="C752" s="110" t="s">
        <v>696</v>
      </c>
      <c r="D752" s="110" t="s">
        <v>648</v>
      </c>
      <c r="E752" s="181">
        <v>32695</v>
      </c>
      <c r="F752" s="179" t="s">
        <v>1287</v>
      </c>
      <c r="G752" s="110" t="s">
        <v>1919</v>
      </c>
      <c r="H752" s="110" t="s">
        <v>1707</v>
      </c>
      <c r="I752" s="207">
        <v>12</v>
      </c>
      <c r="J752" s="208">
        <v>22</v>
      </c>
      <c r="K752" s="53" t="s">
        <v>1591</v>
      </c>
      <c r="L752" s="53"/>
      <c r="M752" s="224"/>
      <c r="N752" s="224"/>
      <c r="O752" s="224"/>
      <c r="P752" s="224"/>
      <c r="Q752" s="224"/>
      <c r="R752" s="224"/>
      <c r="S752" s="205"/>
      <c r="T752"/>
    </row>
    <row r="753" spans="1:20" ht="18" customHeight="1" x14ac:dyDescent="0.2">
      <c r="A753" s="179">
        <v>15304</v>
      </c>
      <c r="B753" s="110" t="s">
        <v>974</v>
      </c>
      <c r="C753" s="110" t="s">
        <v>624</v>
      </c>
      <c r="D753" s="110" t="s">
        <v>733</v>
      </c>
      <c r="E753" s="181">
        <v>32593</v>
      </c>
      <c r="F753" s="179" t="s">
        <v>1289</v>
      </c>
      <c r="G753" s="110" t="s">
        <v>1919</v>
      </c>
      <c r="H753" s="110" t="s">
        <v>1709</v>
      </c>
      <c r="I753" s="207">
        <v>15</v>
      </c>
      <c r="J753" s="208">
        <v>22</v>
      </c>
      <c r="K753" s="53" t="s">
        <v>1591</v>
      </c>
      <c r="L753" s="53"/>
      <c r="M753" s="224"/>
      <c r="N753" s="224"/>
      <c r="O753" s="224"/>
      <c r="P753" s="224"/>
      <c r="Q753" s="224"/>
      <c r="R753" s="224"/>
      <c r="S753" s="205"/>
      <c r="T753"/>
    </row>
    <row r="754" spans="1:20" ht="18" customHeight="1" x14ac:dyDescent="0.2">
      <c r="A754" s="179">
        <v>50004</v>
      </c>
      <c r="B754" s="112" t="s">
        <v>504</v>
      </c>
      <c r="C754" s="110" t="s">
        <v>666</v>
      </c>
      <c r="D754" s="111" t="s">
        <v>765</v>
      </c>
      <c r="E754" s="180">
        <v>29259</v>
      </c>
      <c r="F754" s="113" t="s">
        <v>1534</v>
      </c>
      <c r="G754" s="110" t="s">
        <v>1919</v>
      </c>
      <c r="H754" s="110" t="s">
        <v>1706</v>
      </c>
      <c r="I754" s="207">
        <v>18</v>
      </c>
      <c r="J754" s="208">
        <v>22</v>
      </c>
      <c r="K754" s="53" t="s">
        <v>1591</v>
      </c>
      <c r="L754" s="53"/>
      <c r="M754" s="224"/>
      <c r="N754" s="224"/>
      <c r="O754" s="224"/>
      <c r="P754" s="224"/>
      <c r="Q754" s="224"/>
      <c r="R754" s="224"/>
      <c r="S754" s="205"/>
      <c r="T754"/>
    </row>
    <row r="755" spans="1:20" ht="18" customHeight="1" x14ac:dyDescent="0.2">
      <c r="A755" s="179">
        <v>50018</v>
      </c>
      <c r="B755" s="110" t="s">
        <v>488</v>
      </c>
      <c r="C755" s="110" t="s">
        <v>777</v>
      </c>
      <c r="D755" s="111" t="s">
        <v>1546</v>
      </c>
      <c r="E755" s="180">
        <v>36634</v>
      </c>
      <c r="F755" s="113" t="s">
        <v>1332</v>
      </c>
      <c r="G755" s="110" t="s">
        <v>1919</v>
      </c>
      <c r="H755" s="110" t="s">
        <v>1796</v>
      </c>
      <c r="I755" s="207">
        <v>18</v>
      </c>
      <c r="J755" s="208">
        <v>22</v>
      </c>
      <c r="K755" s="53" t="s">
        <v>1591</v>
      </c>
      <c r="L755" s="53"/>
      <c r="M755" s="224"/>
      <c r="N755" s="224"/>
      <c r="O755" s="224"/>
      <c r="P755" s="224"/>
      <c r="Q755" s="224"/>
      <c r="R755" s="224"/>
      <c r="S755" s="205"/>
      <c r="T755"/>
    </row>
    <row r="756" spans="1:20" ht="18" customHeight="1" x14ac:dyDescent="0.2">
      <c r="A756" s="179">
        <v>16612</v>
      </c>
      <c r="B756" s="110" t="s">
        <v>488</v>
      </c>
      <c r="C756" s="110" t="s">
        <v>1655</v>
      </c>
      <c r="D756" s="110" t="s">
        <v>1674</v>
      </c>
      <c r="E756" s="181">
        <v>35529</v>
      </c>
      <c r="F756" s="179" t="s">
        <v>1656</v>
      </c>
      <c r="G756" s="110" t="s">
        <v>1919</v>
      </c>
      <c r="H756" s="110" t="s">
        <v>1709</v>
      </c>
      <c r="I756" s="109">
        <v>15</v>
      </c>
      <c r="J756" s="232">
        <v>22</v>
      </c>
      <c r="K756" s="53" t="s">
        <v>1591</v>
      </c>
      <c r="L756" s="53"/>
      <c r="M756" s="224"/>
      <c r="N756" s="224"/>
      <c r="O756" s="224"/>
      <c r="P756" s="224"/>
      <c r="Q756" s="224"/>
      <c r="R756" s="224"/>
      <c r="S756" s="205"/>
      <c r="T756"/>
    </row>
    <row r="757" spans="1:20" ht="18" customHeight="1" x14ac:dyDescent="0.2">
      <c r="A757" s="179">
        <v>50125</v>
      </c>
      <c r="B757" s="110" t="s">
        <v>719</v>
      </c>
      <c r="C757" s="111" t="s">
        <v>557</v>
      </c>
      <c r="D757" s="112" t="s">
        <v>800</v>
      </c>
      <c r="E757" s="180">
        <v>37712</v>
      </c>
      <c r="F757" s="113" t="s">
        <v>1921</v>
      </c>
      <c r="G757" s="110" t="s">
        <v>1919</v>
      </c>
      <c r="H757" s="110" t="s">
        <v>1710</v>
      </c>
      <c r="I757" s="207">
        <v>15</v>
      </c>
      <c r="J757" s="208">
        <v>22</v>
      </c>
      <c r="K757" s="53" t="s">
        <v>1591</v>
      </c>
      <c r="L757" s="53"/>
      <c r="M757" s="224"/>
      <c r="N757" s="224"/>
      <c r="O757" s="224"/>
      <c r="P757" s="224"/>
      <c r="Q757" s="224"/>
      <c r="R757" s="224"/>
      <c r="S757" s="205"/>
      <c r="T757"/>
    </row>
    <row r="758" spans="1:20" ht="18" customHeight="1" x14ac:dyDescent="0.2">
      <c r="A758" s="179">
        <v>50108</v>
      </c>
      <c r="B758" s="110" t="s">
        <v>719</v>
      </c>
      <c r="C758" s="111" t="s">
        <v>557</v>
      </c>
      <c r="D758" s="112" t="s">
        <v>73</v>
      </c>
      <c r="E758" s="180">
        <v>36306</v>
      </c>
      <c r="F758" s="113" t="s">
        <v>1920</v>
      </c>
      <c r="G758" s="110" t="s">
        <v>1919</v>
      </c>
      <c r="H758" s="110" t="s">
        <v>1706</v>
      </c>
      <c r="I758" s="207">
        <v>18</v>
      </c>
      <c r="J758" s="208">
        <v>22</v>
      </c>
      <c r="K758" s="53" t="s">
        <v>1591</v>
      </c>
      <c r="L758" s="53"/>
      <c r="M758" s="224"/>
      <c r="N758" s="224"/>
      <c r="O758" s="224"/>
      <c r="P758" s="224"/>
      <c r="Q758" s="224"/>
      <c r="R758" s="224"/>
      <c r="S758" s="205"/>
      <c r="T758"/>
    </row>
    <row r="759" spans="1:20" ht="18" customHeight="1" x14ac:dyDescent="0.2">
      <c r="A759" s="179">
        <v>15296</v>
      </c>
      <c r="B759" s="110" t="s">
        <v>571</v>
      </c>
      <c r="C759" s="110" t="s">
        <v>571</v>
      </c>
      <c r="D759" s="110" t="s">
        <v>526</v>
      </c>
      <c r="E759" s="181">
        <v>30180</v>
      </c>
      <c r="F759" s="179" t="s">
        <v>1394</v>
      </c>
      <c r="G759" s="110" t="s">
        <v>1919</v>
      </c>
      <c r="H759" s="110" t="s">
        <v>1796</v>
      </c>
      <c r="I759" s="207">
        <v>18</v>
      </c>
      <c r="J759" s="208">
        <v>22</v>
      </c>
      <c r="K759" s="53" t="s">
        <v>1591</v>
      </c>
      <c r="L759" s="53"/>
      <c r="M759" s="224"/>
      <c r="N759" s="224"/>
      <c r="O759" s="224"/>
      <c r="P759" s="224"/>
      <c r="Q759" s="224"/>
      <c r="R759" s="224"/>
      <c r="S759" s="205"/>
      <c r="T759"/>
    </row>
    <row r="760" spans="1:20" ht="18" customHeight="1" x14ac:dyDescent="0.2">
      <c r="A760" s="179">
        <v>50205</v>
      </c>
      <c r="B760" s="110" t="s">
        <v>43</v>
      </c>
      <c r="C760" s="111" t="s">
        <v>2286</v>
      </c>
      <c r="D760" s="112" t="s">
        <v>705</v>
      </c>
      <c r="E760" s="180">
        <v>31647</v>
      </c>
      <c r="F760" s="113" t="s">
        <v>2287</v>
      </c>
      <c r="G760" s="110" t="s">
        <v>1919</v>
      </c>
      <c r="H760" s="110" t="s">
        <v>1796</v>
      </c>
      <c r="I760" s="207">
        <v>18</v>
      </c>
      <c r="J760" s="43">
        <v>22</v>
      </c>
      <c r="K760" s="53" t="s">
        <v>1591</v>
      </c>
      <c r="L760" s="53"/>
      <c r="M760" s="224"/>
      <c r="N760" s="224"/>
      <c r="O760" s="224"/>
      <c r="P760" s="224"/>
      <c r="Q760" s="224"/>
      <c r="R760" s="224"/>
      <c r="S760" s="205"/>
      <c r="T760"/>
    </row>
    <row r="761" spans="1:20" ht="18" customHeight="1" x14ac:dyDescent="0.2">
      <c r="A761" s="179">
        <v>15613</v>
      </c>
      <c r="B761" s="110" t="s">
        <v>2010</v>
      </c>
      <c r="C761" s="111" t="s">
        <v>2010</v>
      </c>
      <c r="D761" s="112" t="s">
        <v>490</v>
      </c>
      <c r="E761" s="180">
        <v>22776</v>
      </c>
      <c r="F761" s="113" t="s">
        <v>2014</v>
      </c>
      <c r="G761" s="110" t="s">
        <v>1919</v>
      </c>
      <c r="H761" s="110" t="s">
        <v>1700</v>
      </c>
      <c r="I761" s="207">
        <v>18</v>
      </c>
      <c r="J761" s="207">
        <v>22</v>
      </c>
      <c r="K761" s="53" t="s">
        <v>1591</v>
      </c>
      <c r="L761" s="53"/>
      <c r="M761" s="224"/>
      <c r="N761" s="224"/>
      <c r="O761" s="224"/>
      <c r="P761" s="224"/>
      <c r="Q761" s="224"/>
      <c r="R761" s="224"/>
      <c r="S761" s="205"/>
      <c r="T761"/>
    </row>
    <row r="762" spans="1:20" ht="18" customHeight="1" x14ac:dyDescent="0.2">
      <c r="A762" s="179">
        <v>50005</v>
      </c>
      <c r="B762" s="112" t="s">
        <v>630</v>
      </c>
      <c r="C762" s="110" t="s">
        <v>624</v>
      </c>
      <c r="D762" s="111" t="s">
        <v>1528</v>
      </c>
      <c r="E762" s="180">
        <v>24743</v>
      </c>
      <c r="F762" s="113" t="s">
        <v>1428</v>
      </c>
      <c r="G762" s="110" t="s">
        <v>1919</v>
      </c>
      <c r="H762" s="110" t="s">
        <v>1700</v>
      </c>
      <c r="I762" s="207">
        <v>18</v>
      </c>
      <c r="J762" s="207">
        <v>22</v>
      </c>
      <c r="K762" s="53" t="s">
        <v>1591</v>
      </c>
      <c r="L762" s="53"/>
      <c r="M762" s="224"/>
      <c r="N762" s="224"/>
      <c r="O762" s="224"/>
      <c r="P762" s="224"/>
      <c r="Q762" s="224"/>
      <c r="R762" s="224"/>
      <c r="S762" s="205"/>
      <c r="T762"/>
    </row>
    <row r="763" spans="1:20" ht="18" customHeight="1" x14ac:dyDescent="0.2">
      <c r="A763" s="179">
        <v>442</v>
      </c>
      <c r="B763" s="110" t="s">
        <v>630</v>
      </c>
      <c r="C763" s="111" t="s">
        <v>777</v>
      </c>
      <c r="D763" s="112" t="s">
        <v>495</v>
      </c>
      <c r="E763" s="180">
        <v>20664</v>
      </c>
      <c r="F763" s="113" t="s">
        <v>2012</v>
      </c>
      <c r="G763" s="110" t="s">
        <v>1919</v>
      </c>
      <c r="H763" s="110" t="s">
        <v>1700</v>
      </c>
      <c r="I763" s="207">
        <v>18</v>
      </c>
      <c r="J763" s="207">
        <v>22</v>
      </c>
      <c r="K763" s="53" t="s">
        <v>1591</v>
      </c>
      <c r="L763" s="53"/>
      <c r="M763" s="224"/>
      <c r="N763" s="224"/>
      <c r="O763" s="224"/>
      <c r="P763" s="224"/>
      <c r="Q763" s="224"/>
      <c r="R763" s="224"/>
      <c r="S763" s="205"/>
      <c r="T763"/>
    </row>
    <row r="764" spans="1:20" ht="18" customHeight="1" x14ac:dyDescent="0.2">
      <c r="A764" s="179">
        <v>15295</v>
      </c>
      <c r="B764" s="110" t="s">
        <v>553</v>
      </c>
      <c r="C764" s="111" t="s">
        <v>661</v>
      </c>
      <c r="D764" s="112" t="s">
        <v>2011</v>
      </c>
      <c r="E764" s="180">
        <v>25171</v>
      </c>
      <c r="F764" s="113" t="s">
        <v>2015</v>
      </c>
      <c r="G764" s="110" t="s">
        <v>1919</v>
      </c>
      <c r="H764" s="110" t="s">
        <v>1700</v>
      </c>
      <c r="I764" s="207">
        <v>18</v>
      </c>
      <c r="J764" s="207">
        <v>22</v>
      </c>
      <c r="K764" s="53" t="s">
        <v>1591</v>
      </c>
      <c r="L764" s="53"/>
      <c r="M764" s="224"/>
      <c r="N764" s="224"/>
      <c r="O764" s="224"/>
      <c r="P764" s="224"/>
      <c r="Q764" s="224"/>
      <c r="R764" s="224"/>
      <c r="S764" s="205"/>
      <c r="T764"/>
    </row>
    <row r="765" spans="1:20" ht="18" customHeight="1" x14ac:dyDescent="0.2">
      <c r="A765" s="179">
        <v>50019</v>
      </c>
      <c r="B765" s="112" t="s">
        <v>553</v>
      </c>
      <c r="C765" s="110" t="s">
        <v>553</v>
      </c>
      <c r="D765" s="111" t="s">
        <v>495</v>
      </c>
      <c r="E765" s="180">
        <v>36299</v>
      </c>
      <c r="F765" s="113" t="s">
        <v>1453</v>
      </c>
      <c r="G765" s="110" t="s">
        <v>1919</v>
      </c>
      <c r="H765" s="110" t="s">
        <v>1710</v>
      </c>
      <c r="I765" s="207">
        <v>15</v>
      </c>
      <c r="J765" s="207">
        <v>22</v>
      </c>
      <c r="K765" s="53" t="s">
        <v>1591</v>
      </c>
      <c r="L765" s="53"/>
      <c r="M765" s="224"/>
      <c r="N765" s="224"/>
      <c r="O765" s="224"/>
      <c r="P765" s="224"/>
      <c r="Q765" s="224"/>
      <c r="R765" s="224"/>
      <c r="S765" s="205"/>
      <c r="T765"/>
    </row>
    <row r="766" spans="1:20" ht="18" customHeight="1" x14ac:dyDescent="0.2">
      <c r="A766" s="179">
        <v>50229</v>
      </c>
      <c r="B766" s="110" t="s">
        <v>624</v>
      </c>
      <c r="C766" s="111" t="s">
        <v>2355</v>
      </c>
      <c r="D766" s="112" t="s">
        <v>754</v>
      </c>
      <c r="E766" s="180">
        <v>29725</v>
      </c>
      <c r="F766" s="113" t="s">
        <v>2356</v>
      </c>
      <c r="G766" s="110" t="s">
        <v>2271</v>
      </c>
      <c r="H766" s="110" t="s">
        <v>1796</v>
      </c>
      <c r="I766" s="207">
        <v>18</v>
      </c>
      <c r="J766" s="207">
        <v>22</v>
      </c>
      <c r="K766" s="53" t="s">
        <v>1591</v>
      </c>
      <c r="L766" s="53"/>
      <c r="T766" s="203">
        <v>20626</v>
      </c>
    </row>
    <row r="767" spans="1:20" ht="18" customHeight="1" x14ac:dyDescent="0.2">
      <c r="A767" s="179">
        <v>18672</v>
      </c>
      <c r="B767" s="110" t="s">
        <v>641</v>
      </c>
      <c r="C767" s="110" t="s">
        <v>1463</v>
      </c>
      <c r="D767" s="110" t="s">
        <v>1387</v>
      </c>
      <c r="E767" s="181">
        <v>23255</v>
      </c>
      <c r="F767" s="179" t="s">
        <v>1011</v>
      </c>
      <c r="G767" s="110" t="s">
        <v>2271</v>
      </c>
      <c r="H767" s="110" t="s">
        <v>1700</v>
      </c>
      <c r="I767" s="207">
        <v>18</v>
      </c>
      <c r="J767" s="207">
        <v>22</v>
      </c>
      <c r="K767" s="53" t="s">
        <v>1591</v>
      </c>
      <c r="L767" s="53"/>
      <c r="M767" s="224"/>
      <c r="N767" s="224"/>
      <c r="O767" s="224"/>
      <c r="P767" s="224"/>
      <c r="Q767" s="224"/>
      <c r="R767" s="224"/>
      <c r="S767" s="205"/>
      <c r="T767"/>
    </row>
    <row r="768" spans="1:20" ht="18" customHeight="1" x14ac:dyDescent="0.2">
      <c r="A768" s="179">
        <v>15789</v>
      </c>
      <c r="B768" s="110" t="s">
        <v>1482</v>
      </c>
      <c r="C768" s="110" t="s">
        <v>470</v>
      </c>
      <c r="D768" s="110" t="s">
        <v>648</v>
      </c>
      <c r="E768" s="181">
        <v>22676</v>
      </c>
      <c r="F768" s="179" t="s">
        <v>1020</v>
      </c>
      <c r="G768" s="110" t="s">
        <v>2271</v>
      </c>
      <c r="H768" s="110" t="s">
        <v>1700</v>
      </c>
      <c r="I768" s="207">
        <v>18</v>
      </c>
      <c r="J768" s="207">
        <v>22</v>
      </c>
      <c r="K768" s="53" t="s">
        <v>1591</v>
      </c>
      <c r="L768" s="53">
        <v>26</v>
      </c>
      <c r="M768" s="224"/>
      <c r="N768" s="224"/>
      <c r="O768" s="224"/>
      <c r="P768" s="224"/>
      <c r="Q768" s="224"/>
      <c r="R768" s="224"/>
      <c r="S768" s="205"/>
      <c r="T768"/>
    </row>
    <row r="769" spans="1:20" ht="18" customHeight="1" x14ac:dyDescent="0.2">
      <c r="A769" s="179">
        <v>18689</v>
      </c>
      <c r="B769" s="110" t="s">
        <v>1482</v>
      </c>
      <c r="C769" s="110" t="s">
        <v>65</v>
      </c>
      <c r="D769" s="110" t="s">
        <v>801</v>
      </c>
      <c r="E769" s="181">
        <v>36309</v>
      </c>
      <c r="F769" s="179" t="s">
        <v>1019</v>
      </c>
      <c r="G769" s="110" t="s">
        <v>2271</v>
      </c>
      <c r="H769" s="110" t="s">
        <v>1710</v>
      </c>
      <c r="I769" s="207">
        <v>15</v>
      </c>
      <c r="J769" s="207">
        <v>22</v>
      </c>
      <c r="K769" s="53" t="s">
        <v>1591</v>
      </c>
      <c r="L769" s="53"/>
      <c r="M769" s="224"/>
      <c r="N769" s="224"/>
      <c r="O769" s="224"/>
      <c r="P769" s="224"/>
      <c r="Q769" s="224"/>
      <c r="R769" s="224"/>
      <c r="S769" s="205"/>
      <c r="T769"/>
    </row>
    <row r="770" spans="1:20" ht="18" customHeight="1" x14ac:dyDescent="0.2">
      <c r="A770" s="179">
        <v>50116</v>
      </c>
      <c r="B770" s="110" t="s">
        <v>635</v>
      </c>
      <c r="C770" s="110" t="s">
        <v>56</v>
      </c>
      <c r="D770" s="110" t="s">
        <v>1877</v>
      </c>
      <c r="E770" s="181">
        <v>20894</v>
      </c>
      <c r="F770" s="179" t="s">
        <v>1218</v>
      </c>
      <c r="G770" s="110" t="s">
        <v>2271</v>
      </c>
      <c r="H770" s="110" t="s">
        <v>1700</v>
      </c>
      <c r="I770" s="207">
        <v>18</v>
      </c>
      <c r="J770" s="207">
        <v>22</v>
      </c>
      <c r="K770" s="53" t="s">
        <v>1591</v>
      </c>
      <c r="L770" s="53"/>
      <c r="M770" s="224"/>
      <c r="N770" s="224"/>
      <c r="O770" s="224"/>
      <c r="P770" s="224"/>
      <c r="Q770" s="224"/>
      <c r="R770" s="224"/>
      <c r="S770" s="205"/>
      <c r="T770"/>
    </row>
    <row r="771" spans="1:20" ht="18" customHeight="1" x14ac:dyDescent="0.2">
      <c r="A771" s="179">
        <v>19953</v>
      </c>
      <c r="B771" s="110" t="s">
        <v>574</v>
      </c>
      <c r="C771" s="110" t="s">
        <v>519</v>
      </c>
      <c r="D771" s="110" t="s">
        <v>643</v>
      </c>
      <c r="E771" s="181">
        <v>38331</v>
      </c>
      <c r="F771" s="179" t="s">
        <v>379</v>
      </c>
      <c r="G771" s="110" t="s">
        <v>2271</v>
      </c>
      <c r="H771" s="110" t="s">
        <v>1707</v>
      </c>
      <c r="I771" s="207">
        <v>12</v>
      </c>
      <c r="J771" s="207">
        <v>22</v>
      </c>
      <c r="K771" s="53" t="s">
        <v>1591</v>
      </c>
      <c r="L771" s="53"/>
      <c r="M771" s="224"/>
      <c r="N771" s="224"/>
      <c r="O771" s="224"/>
      <c r="P771" s="224"/>
      <c r="Q771" s="224"/>
      <c r="R771" s="224"/>
      <c r="S771" s="205"/>
      <c r="T771"/>
    </row>
    <row r="772" spans="1:20" ht="18" customHeight="1" x14ac:dyDescent="0.2">
      <c r="A772" s="179">
        <v>17227</v>
      </c>
      <c r="B772" s="110" t="s">
        <v>521</v>
      </c>
      <c r="C772" s="110" t="s">
        <v>1517</v>
      </c>
      <c r="D772" s="110" t="s">
        <v>705</v>
      </c>
      <c r="E772" s="181">
        <v>35036</v>
      </c>
      <c r="F772" s="179" t="s">
        <v>1069</v>
      </c>
      <c r="G772" s="110" t="s">
        <v>2271</v>
      </c>
      <c r="H772" s="110" t="s">
        <v>1706</v>
      </c>
      <c r="I772" s="207">
        <v>18</v>
      </c>
      <c r="J772" s="207">
        <v>22</v>
      </c>
      <c r="K772" s="53" t="s">
        <v>1591</v>
      </c>
      <c r="L772" s="53"/>
      <c r="M772" s="224"/>
      <c r="N772" s="224"/>
      <c r="O772" s="224"/>
      <c r="P772" s="224"/>
      <c r="Q772" s="224"/>
      <c r="R772" s="224"/>
      <c r="S772" s="205"/>
      <c r="T772"/>
    </row>
    <row r="773" spans="1:20" ht="18" customHeight="1" x14ac:dyDescent="0.2">
      <c r="A773" s="179">
        <v>18688</v>
      </c>
      <c r="B773" s="112" t="s">
        <v>23</v>
      </c>
      <c r="C773" s="110" t="s">
        <v>884</v>
      </c>
      <c r="D773" s="110" t="s">
        <v>809</v>
      </c>
      <c r="E773" s="181">
        <v>36366</v>
      </c>
      <c r="F773" s="179" t="s">
        <v>1105</v>
      </c>
      <c r="G773" s="110" t="s">
        <v>2271</v>
      </c>
      <c r="H773" s="110" t="s">
        <v>1710</v>
      </c>
      <c r="I773" s="207">
        <v>15</v>
      </c>
      <c r="J773" s="207">
        <v>22</v>
      </c>
      <c r="K773" s="53" t="s">
        <v>1591</v>
      </c>
      <c r="L773" s="53"/>
      <c r="M773" s="224"/>
      <c r="N773" s="224"/>
      <c r="O773" s="224"/>
      <c r="P773" s="224"/>
      <c r="Q773" s="224"/>
      <c r="R773" s="224"/>
      <c r="S773" s="205"/>
      <c r="T773"/>
    </row>
    <row r="774" spans="1:20" ht="18" customHeight="1" x14ac:dyDescent="0.2">
      <c r="A774" s="179">
        <v>50118</v>
      </c>
      <c r="B774" s="112" t="s">
        <v>23</v>
      </c>
      <c r="C774" s="110"/>
      <c r="D774" s="110" t="s">
        <v>483</v>
      </c>
      <c r="E774" s="181">
        <v>24986</v>
      </c>
      <c r="F774" s="179" t="s">
        <v>1874</v>
      </c>
      <c r="G774" s="110" t="s">
        <v>2271</v>
      </c>
      <c r="H774" s="110" t="s">
        <v>1700</v>
      </c>
      <c r="I774" s="207">
        <v>18</v>
      </c>
      <c r="J774" s="207">
        <v>22</v>
      </c>
      <c r="K774" s="53" t="s">
        <v>1591</v>
      </c>
      <c r="L774" s="53">
        <v>26</v>
      </c>
      <c r="M774" s="224"/>
      <c r="N774" s="224"/>
      <c r="O774" s="224"/>
      <c r="P774" s="224"/>
      <c r="Q774" s="224"/>
      <c r="R774" s="224"/>
      <c r="S774" s="205"/>
      <c r="T774"/>
    </row>
    <row r="775" spans="1:20" ht="18" customHeight="1" x14ac:dyDescent="0.2">
      <c r="A775" s="179">
        <v>18687</v>
      </c>
      <c r="B775" s="110" t="s">
        <v>618</v>
      </c>
      <c r="C775" s="110" t="s">
        <v>1485</v>
      </c>
      <c r="D775" s="110" t="s">
        <v>883</v>
      </c>
      <c r="E775" s="181">
        <v>36386</v>
      </c>
      <c r="F775" s="179" t="s">
        <v>1146</v>
      </c>
      <c r="G775" s="110" t="s">
        <v>2271</v>
      </c>
      <c r="H775" s="110" t="s">
        <v>1710</v>
      </c>
      <c r="I775" s="207">
        <v>15</v>
      </c>
      <c r="J775" s="207">
        <v>22</v>
      </c>
      <c r="K775" s="53" t="s">
        <v>1591</v>
      </c>
      <c r="L775" s="53"/>
      <c r="M775" s="224"/>
      <c r="N775" s="224"/>
      <c r="O775" s="224"/>
      <c r="P775" s="224"/>
      <c r="Q775" s="224"/>
      <c r="R775" s="224"/>
      <c r="S775" s="205"/>
      <c r="T775"/>
    </row>
    <row r="776" spans="1:20" ht="18" customHeight="1" x14ac:dyDescent="0.2">
      <c r="A776" s="179">
        <v>17231</v>
      </c>
      <c r="B776" s="110" t="s">
        <v>681</v>
      </c>
      <c r="C776" s="110" t="s">
        <v>1518</v>
      </c>
      <c r="D776" s="110" t="s">
        <v>495</v>
      </c>
      <c r="E776" s="181">
        <v>22741</v>
      </c>
      <c r="F776" s="179" t="s">
        <v>1156</v>
      </c>
      <c r="G776" s="110" t="s">
        <v>2271</v>
      </c>
      <c r="H776" s="110" t="s">
        <v>1700</v>
      </c>
      <c r="I776" s="207">
        <v>18</v>
      </c>
      <c r="J776" s="207">
        <v>22</v>
      </c>
      <c r="K776" s="53" t="s">
        <v>1591</v>
      </c>
      <c r="L776" s="53"/>
      <c r="M776" s="224"/>
      <c r="N776" s="224"/>
      <c r="O776" s="224"/>
      <c r="P776" s="224"/>
      <c r="Q776" s="224"/>
      <c r="R776" s="224"/>
      <c r="S776" s="205"/>
      <c r="T776"/>
    </row>
    <row r="777" spans="1:20" ht="18" customHeight="1" x14ac:dyDescent="0.2">
      <c r="A777" s="179">
        <v>19959</v>
      </c>
      <c r="B777" s="110" t="s">
        <v>593</v>
      </c>
      <c r="C777" s="110" t="s">
        <v>604</v>
      </c>
      <c r="D777" s="110" t="s">
        <v>705</v>
      </c>
      <c r="E777" s="181">
        <v>26716</v>
      </c>
      <c r="F777" s="179" t="s">
        <v>293</v>
      </c>
      <c r="G777" s="110" t="s">
        <v>2271</v>
      </c>
      <c r="H777" s="110" t="s">
        <v>1700</v>
      </c>
      <c r="I777" s="207">
        <v>18</v>
      </c>
      <c r="J777" s="207">
        <v>22</v>
      </c>
      <c r="K777" s="53" t="s">
        <v>1591</v>
      </c>
      <c r="L777" s="53"/>
      <c r="M777" s="224"/>
      <c r="N777" s="224"/>
      <c r="O777" s="224"/>
      <c r="P777" s="224"/>
      <c r="Q777" s="224"/>
      <c r="R777" s="224"/>
      <c r="S777" s="205"/>
      <c r="T777"/>
    </row>
    <row r="778" spans="1:20" ht="18" customHeight="1" x14ac:dyDescent="0.2">
      <c r="A778" s="179">
        <v>18677</v>
      </c>
      <c r="B778" s="110" t="s">
        <v>8</v>
      </c>
      <c r="C778" s="110" t="s">
        <v>537</v>
      </c>
      <c r="D778" s="110" t="s">
        <v>882</v>
      </c>
      <c r="E778" s="181">
        <v>36807</v>
      </c>
      <c r="F778" s="179" t="s">
        <v>1172</v>
      </c>
      <c r="G778" s="110" t="s">
        <v>2271</v>
      </c>
      <c r="H778" s="110" t="s">
        <v>1709</v>
      </c>
      <c r="I778" s="207">
        <v>15</v>
      </c>
      <c r="J778" s="207">
        <v>22</v>
      </c>
      <c r="K778" s="53" t="s">
        <v>1591</v>
      </c>
      <c r="L778" s="53"/>
      <c r="M778" s="224"/>
      <c r="N778" s="224"/>
      <c r="O778" s="224"/>
      <c r="P778" s="224"/>
      <c r="Q778" s="224"/>
      <c r="R778" s="224"/>
      <c r="S778" s="205"/>
      <c r="T778"/>
    </row>
    <row r="779" spans="1:20" ht="18" customHeight="1" x14ac:dyDescent="0.2">
      <c r="A779" s="179">
        <v>15796</v>
      </c>
      <c r="B779" s="110" t="s">
        <v>777</v>
      </c>
      <c r="C779" s="110" t="s">
        <v>479</v>
      </c>
      <c r="D779" s="110" t="s">
        <v>770</v>
      </c>
      <c r="E779" s="181">
        <v>29326</v>
      </c>
      <c r="F779" s="179" t="s">
        <v>1187</v>
      </c>
      <c r="G779" s="110" t="s">
        <v>2271</v>
      </c>
      <c r="H779" s="110" t="s">
        <v>1796</v>
      </c>
      <c r="I779" s="207">
        <v>18</v>
      </c>
      <c r="J779" s="207">
        <v>22</v>
      </c>
      <c r="K779" s="53">
        <v>22</v>
      </c>
      <c r="L779" s="53"/>
      <c r="M779" s="224"/>
      <c r="N779" s="224"/>
      <c r="O779" s="224"/>
      <c r="P779" s="224"/>
      <c r="Q779" s="224"/>
      <c r="R779" s="224"/>
      <c r="S779" s="205"/>
      <c r="T779"/>
    </row>
    <row r="780" spans="1:20" ht="18" customHeight="1" x14ac:dyDescent="0.2">
      <c r="A780" s="179">
        <v>19958</v>
      </c>
      <c r="B780" s="110" t="s">
        <v>294</v>
      </c>
      <c r="C780" s="110" t="s">
        <v>931</v>
      </c>
      <c r="D780" s="110" t="s">
        <v>295</v>
      </c>
      <c r="E780" s="181">
        <v>23821</v>
      </c>
      <c r="F780" s="179" t="s">
        <v>296</v>
      </c>
      <c r="G780" s="110" t="s">
        <v>2271</v>
      </c>
      <c r="H780" s="110" t="s">
        <v>1700</v>
      </c>
      <c r="I780" s="207">
        <v>18</v>
      </c>
      <c r="J780" s="207">
        <v>22</v>
      </c>
      <c r="K780" s="53" t="s">
        <v>1591</v>
      </c>
      <c r="L780" s="53"/>
      <c r="M780" s="224"/>
      <c r="N780" s="224"/>
      <c r="O780" s="224"/>
      <c r="P780" s="224"/>
      <c r="Q780" s="224"/>
      <c r="R780" s="224"/>
      <c r="S780" s="205"/>
      <c r="T780"/>
    </row>
    <row r="781" spans="1:20" ht="18" customHeight="1" x14ac:dyDescent="0.2">
      <c r="A781" s="179">
        <v>15795</v>
      </c>
      <c r="B781" s="110" t="s">
        <v>955</v>
      </c>
      <c r="C781" s="110" t="s">
        <v>406</v>
      </c>
      <c r="D781" s="110" t="s">
        <v>33</v>
      </c>
      <c r="E781" s="181">
        <v>28732</v>
      </c>
      <c r="F781" s="179" t="s">
        <v>1218</v>
      </c>
      <c r="G781" s="110" t="s">
        <v>2271</v>
      </c>
      <c r="H781" s="110" t="s">
        <v>1708</v>
      </c>
      <c r="I781" s="207">
        <v>12</v>
      </c>
      <c r="J781" s="207">
        <v>22</v>
      </c>
      <c r="K781" s="53" t="s">
        <v>1591</v>
      </c>
      <c r="L781" s="53">
        <v>26</v>
      </c>
      <c r="M781" s="224"/>
      <c r="N781" s="224"/>
      <c r="O781" s="224"/>
      <c r="P781" s="224"/>
      <c r="Q781" s="224"/>
      <c r="R781" s="224"/>
      <c r="S781" s="205"/>
      <c r="T781"/>
    </row>
    <row r="782" spans="1:20" ht="18" customHeight="1" x14ac:dyDescent="0.2">
      <c r="A782" s="179">
        <v>18408</v>
      </c>
      <c r="B782" s="110" t="s">
        <v>430</v>
      </c>
      <c r="C782" s="110" t="s">
        <v>864</v>
      </c>
      <c r="D782" s="110" t="s">
        <v>578</v>
      </c>
      <c r="E782" s="181">
        <v>37303</v>
      </c>
      <c r="F782" s="179" t="s">
        <v>1221</v>
      </c>
      <c r="G782" s="110" t="s">
        <v>2271</v>
      </c>
      <c r="H782" s="110" t="s">
        <v>1700</v>
      </c>
      <c r="I782" s="207">
        <v>18</v>
      </c>
      <c r="J782" s="207">
        <v>22</v>
      </c>
      <c r="K782" s="53" t="s">
        <v>1591</v>
      </c>
      <c r="L782" s="53"/>
      <c r="M782" s="224"/>
      <c r="N782" s="224"/>
      <c r="O782" s="224"/>
      <c r="P782" s="224"/>
      <c r="Q782" s="224"/>
      <c r="R782" s="224"/>
      <c r="S782" s="205"/>
      <c r="T782"/>
    </row>
    <row r="783" spans="1:20" ht="18" customHeight="1" x14ac:dyDescent="0.2">
      <c r="A783" s="179">
        <v>19954</v>
      </c>
      <c r="B783" s="110" t="s">
        <v>604</v>
      </c>
      <c r="C783" s="110" t="s">
        <v>439</v>
      </c>
      <c r="D783" s="110" t="s">
        <v>383</v>
      </c>
      <c r="E783" s="181">
        <v>37801</v>
      </c>
      <c r="F783" s="179" t="s">
        <v>384</v>
      </c>
      <c r="G783" s="110" t="s">
        <v>2271</v>
      </c>
      <c r="H783" s="110" t="s">
        <v>1709</v>
      </c>
      <c r="I783" s="207">
        <v>15</v>
      </c>
      <c r="J783" s="207">
        <v>22</v>
      </c>
      <c r="K783" s="53" t="s">
        <v>1591</v>
      </c>
      <c r="L783" s="53"/>
      <c r="M783" s="224"/>
      <c r="N783" s="224"/>
      <c r="O783" s="224"/>
      <c r="P783" s="224"/>
      <c r="Q783" s="224"/>
      <c r="R783" s="224"/>
      <c r="S783" s="205"/>
      <c r="T783"/>
    </row>
    <row r="784" spans="1:20" ht="18" customHeight="1" x14ac:dyDescent="0.2">
      <c r="A784" s="179">
        <v>18685</v>
      </c>
      <c r="B784" s="110" t="s">
        <v>604</v>
      </c>
      <c r="C784" s="110" t="s">
        <v>451</v>
      </c>
      <c r="D784" s="110" t="s">
        <v>1393</v>
      </c>
      <c r="E784" s="181">
        <v>36935</v>
      </c>
      <c r="F784" s="179" t="s">
        <v>1283</v>
      </c>
      <c r="G784" s="110" t="s">
        <v>2271</v>
      </c>
      <c r="H784" s="110" t="s">
        <v>1796</v>
      </c>
      <c r="I784" s="207">
        <v>18</v>
      </c>
      <c r="J784" s="207">
        <v>22</v>
      </c>
      <c r="K784" s="53" t="s">
        <v>1591</v>
      </c>
      <c r="L784" s="53"/>
      <c r="M784" s="224"/>
      <c r="N784" s="224"/>
      <c r="O784" s="224"/>
      <c r="P784" s="224"/>
      <c r="Q784" s="224"/>
      <c r="R784" s="224"/>
      <c r="S784" s="205"/>
      <c r="T784"/>
    </row>
    <row r="785" spans="1:20" ht="18" customHeight="1" x14ac:dyDescent="0.2">
      <c r="A785" s="179">
        <v>18678</v>
      </c>
      <c r="B785" s="110" t="s">
        <v>864</v>
      </c>
      <c r="C785" s="110" t="s">
        <v>793</v>
      </c>
      <c r="D785" s="110" t="s">
        <v>73</v>
      </c>
      <c r="E785" s="181">
        <v>36728</v>
      </c>
      <c r="F785" s="179" t="s">
        <v>1290</v>
      </c>
      <c r="G785" s="110" t="s">
        <v>2271</v>
      </c>
      <c r="H785" s="110" t="s">
        <v>1706</v>
      </c>
      <c r="I785" s="207">
        <v>18</v>
      </c>
      <c r="J785" s="207">
        <v>22</v>
      </c>
      <c r="K785" s="53" t="s">
        <v>1591</v>
      </c>
      <c r="L785" s="53"/>
      <c r="M785" s="224"/>
      <c r="N785" s="224"/>
      <c r="O785" s="224"/>
      <c r="P785" s="224"/>
      <c r="Q785" s="224"/>
      <c r="R785" s="224"/>
      <c r="S785" s="205"/>
      <c r="T785"/>
    </row>
    <row r="786" spans="1:20" ht="18" customHeight="1" x14ac:dyDescent="0.2">
      <c r="A786" s="179">
        <v>50117</v>
      </c>
      <c r="B786" s="110" t="s">
        <v>615</v>
      </c>
      <c r="C786" s="110" t="s">
        <v>1875</v>
      </c>
      <c r="D786" s="110" t="s">
        <v>654</v>
      </c>
      <c r="E786" s="181">
        <v>25942</v>
      </c>
      <c r="F786" s="179" t="s">
        <v>1876</v>
      </c>
      <c r="G786" s="110" t="s">
        <v>2271</v>
      </c>
      <c r="H786" s="110" t="s">
        <v>1709</v>
      </c>
      <c r="I786" s="207">
        <v>15</v>
      </c>
      <c r="J786" s="207">
        <v>22</v>
      </c>
      <c r="K786" s="53" t="s">
        <v>1591</v>
      </c>
      <c r="L786" s="53"/>
      <c r="M786" s="224"/>
      <c r="N786" s="224"/>
      <c r="O786" s="224"/>
      <c r="P786" s="224"/>
      <c r="Q786" s="224"/>
      <c r="R786" s="224"/>
      <c r="S786" s="205"/>
      <c r="T786"/>
    </row>
    <row r="787" spans="1:20" ht="18" customHeight="1" x14ac:dyDescent="0.2">
      <c r="A787" s="179">
        <v>18676</v>
      </c>
      <c r="B787" s="110" t="s">
        <v>615</v>
      </c>
      <c r="C787" s="110" t="s">
        <v>618</v>
      </c>
      <c r="D787" s="110" t="s">
        <v>648</v>
      </c>
      <c r="E787" s="181">
        <v>37084</v>
      </c>
      <c r="F787" s="179" t="s">
        <v>1304</v>
      </c>
      <c r="G787" s="110" t="s">
        <v>2271</v>
      </c>
      <c r="H787" s="110" t="s">
        <v>1700</v>
      </c>
      <c r="I787" s="109">
        <v>18</v>
      </c>
      <c r="J787" s="43">
        <v>22</v>
      </c>
      <c r="K787" s="53" t="s">
        <v>1591</v>
      </c>
      <c r="L787" s="53"/>
      <c r="M787" s="224"/>
      <c r="N787" s="224"/>
      <c r="O787" s="224"/>
      <c r="P787" s="224"/>
      <c r="Q787" s="224"/>
      <c r="R787" s="224"/>
      <c r="S787" s="205"/>
      <c r="T787"/>
    </row>
    <row r="788" spans="1:20" ht="18" customHeight="1" x14ac:dyDescent="0.2">
      <c r="A788" s="179">
        <v>18680</v>
      </c>
      <c r="B788" s="110" t="s">
        <v>977</v>
      </c>
      <c r="C788" s="110" t="s">
        <v>777</v>
      </c>
      <c r="D788" s="110" t="s">
        <v>495</v>
      </c>
      <c r="E788" s="181">
        <v>36450</v>
      </c>
      <c r="F788" s="179" t="s">
        <v>1342</v>
      </c>
      <c r="G788" s="110" t="s">
        <v>2271</v>
      </c>
      <c r="H788" s="110" t="s">
        <v>1700</v>
      </c>
      <c r="I788" s="207">
        <v>18</v>
      </c>
      <c r="J788" s="207">
        <v>22</v>
      </c>
      <c r="K788" s="53" t="s">
        <v>1591</v>
      </c>
      <c r="L788" s="53"/>
      <c r="M788" s="224"/>
      <c r="N788" s="224"/>
      <c r="O788" s="224"/>
      <c r="P788" s="224"/>
      <c r="Q788" s="224"/>
      <c r="R788" s="224"/>
      <c r="S788" s="205"/>
      <c r="T788"/>
    </row>
    <row r="789" spans="1:20" ht="18" customHeight="1" x14ac:dyDescent="0.2">
      <c r="A789" s="179">
        <v>18671</v>
      </c>
      <c r="B789" s="110" t="s">
        <v>977</v>
      </c>
      <c r="C789" s="110" t="s">
        <v>1509</v>
      </c>
      <c r="D789" s="110" t="s">
        <v>1385</v>
      </c>
      <c r="E789" s="181">
        <v>21076</v>
      </c>
      <c r="F789" s="179" t="s">
        <v>1343</v>
      </c>
      <c r="G789" s="110" t="s">
        <v>2271</v>
      </c>
      <c r="H789" s="110" t="s">
        <v>1796</v>
      </c>
      <c r="I789" s="207">
        <v>18</v>
      </c>
      <c r="J789" s="207">
        <v>22</v>
      </c>
      <c r="K789" s="53" t="s">
        <v>1591</v>
      </c>
      <c r="L789" s="53"/>
      <c r="M789" s="224"/>
      <c r="N789" s="224"/>
      <c r="O789" s="224"/>
      <c r="P789" s="224"/>
      <c r="Q789" s="224"/>
      <c r="R789" s="224"/>
      <c r="S789" s="205"/>
      <c r="T789"/>
    </row>
    <row r="790" spans="1:20" ht="18" customHeight="1" x14ac:dyDescent="0.2">
      <c r="A790" s="179">
        <v>50123</v>
      </c>
      <c r="B790" s="110" t="s">
        <v>1897</v>
      </c>
      <c r="C790" s="110"/>
      <c r="D790" s="110" t="s">
        <v>1898</v>
      </c>
      <c r="E790" s="181">
        <v>24427</v>
      </c>
      <c r="F790" s="179" t="s">
        <v>1899</v>
      </c>
      <c r="G790" s="110" t="s">
        <v>2271</v>
      </c>
      <c r="H790" s="110" t="s">
        <v>1707</v>
      </c>
      <c r="I790" s="207">
        <v>12</v>
      </c>
      <c r="J790" s="207">
        <v>22</v>
      </c>
      <c r="K790" s="53" t="s">
        <v>1591</v>
      </c>
      <c r="L790" s="53"/>
      <c r="M790" s="224"/>
      <c r="N790" s="224"/>
      <c r="O790" s="224"/>
      <c r="P790" s="224"/>
      <c r="Q790" s="224"/>
      <c r="R790" s="224"/>
      <c r="S790" s="205"/>
      <c r="T790"/>
    </row>
    <row r="791" spans="1:20" ht="18" customHeight="1" x14ac:dyDescent="0.2">
      <c r="A791" s="179">
        <v>18154</v>
      </c>
      <c r="B791" s="110" t="s">
        <v>611</v>
      </c>
      <c r="C791" s="110" t="s">
        <v>618</v>
      </c>
      <c r="D791" s="110" t="s">
        <v>483</v>
      </c>
      <c r="E791" s="181">
        <v>34928</v>
      </c>
      <c r="F791" s="179" t="s">
        <v>1366</v>
      </c>
      <c r="G791" s="110" t="s">
        <v>2271</v>
      </c>
      <c r="H791" s="110" t="s">
        <v>1709</v>
      </c>
      <c r="I791" s="207">
        <v>15</v>
      </c>
      <c r="J791" s="207">
        <v>22</v>
      </c>
      <c r="K791" s="53" t="s">
        <v>1591</v>
      </c>
      <c r="L791" s="53"/>
      <c r="M791" s="224"/>
      <c r="N791" s="224"/>
      <c r="O791" s="224"/>
      <c r="P791" s="224"/>
      <c r="Q791" s="224"/>
      <c r="R791" s="224"/>
      <c r="S791" s="205"/>
      <c r="T791"/>
    </row>
    <row r="792" spans="1:20" ht="18" customHeight="1" x14ac:dyDescent="0.2">
      <c r="A792" s="179">
        <v>19956</v>
      </c>
      <c r="B792" s="110" t="s">
        <v>611</v>
      </c>
      <c r="C792" s="110" t="s">
        <v>603</v>
      </c>
      <c r="D792" s="110" t="s">
        <v>1487</v>
      </c>
      <c r="E792" s="181">
        <v>37008</v>
      </c>
      <c r="F792" s="179" t="s">
        <v>385</v>
      </c>
      <c r="G792" s="110" t="s">
        <v>2271</v>
      </c>
      <c r="H792" s="110" t="s">
        <v>1708</v>
      </c>
      <c r="I792" s="207">
        <v>12</v>
      </c>
      <c r="J792" s="207">
        <v>22</v>
      </c>
      <c r="K792" s="53" t="s">
        <v>1591</v>
      </c>
      <c r="L792" s="53"/>
      <c r="M792" s="224"/>
      <c r="N792" s="224"/>
      <c r="O792" s="224"/>
      <c r="P792" s="224"/>
      <c r="Q792" s="224"/>
      <c r="R792" s="224"/>
      <c r="S792" s="205"/>
      <c r="T792"/>
    </row>
    <row r="793" spans="1:20" ht="18" customHeight="1" x14ac:dyDescent="0.2">
      <c r="A793" s="179">
        <v>15790</v>
      </c>
      <c r="B793" s="110" t="s">
        <v>74</v>
      </c>
      <c r="C793" s="110" t="s">
        <v>8</v>
      </c>
      <c r="D793" s="110" t="s">
        <v>483</v>
      </c>
      <c r="E793" s="181">
        <v>22957</v>
      </c>
      <c r="F793" s="179" t="s">
        <v>1395</v>
      </c>
      <c r="G793" s="110" t="s">
        <v>2271</v>
      </c>
      <c r="H793" s="110" t="s">
        <v>1700</v>
      </c>
      <c r="I793" s="207">
        <v>18</v>
      </c>
      <c r="J793" s="207">
        <v>22</v>
      </c>
      <c r="K793" s="53" t="s">
        <v>1591</v>
      </c>
      <c r="L793" s="53">
        <v>26</v>
      </c>
      <c r="M793" s="224"/>
      <c r="N793" s="224"/>
      <c r="O793" s="224"/>
      <c r="P793" s="224"/>
      <c r="Q793" s="224"/>
      <c r="R793" s="224"/>
      <c r="S793" s="205"/>
      <c r="T793"/>
    </row>
    <row r="794" spans="1:20" ht="18" customHeight="1" x14ac:dyDescent="0.2">
      <c r="A794" s="179">
        <v>18679</v>
      </c>
      <c r="B794" s="110" t="s">
        <v>1483</v>
      </c>
      <c r="C794" s="110" t="s">
        <v>446</v>
      </c>
      <c r="D794" s="110" t="s">
        <v>597</v>
      </c>
      <c r="E794" s="181">
        <v>36639</v>
      </c>
      <c r="F794" s="179" t="s">
        <v>1424</v>
      </c>
      <c r="G794" s="110" t="s">
        <v>2271</v>
      </c>
      <c r="H794" s="110" t="s">
        <v>1709</v>
      </c>
      <c r="I794" s="207">
        <v>15</v>
      </c>
      <c r="J794" s="207">
        <v>22</v>
      </c>
      <c r="K794" s="53" t="s">
        <v>1591</v>
      </c>
      <c r="L794" s="53"/>
      <c r="M794" s="224"/>
      <c r="N794" s="224"/>
      <c r="O794" s="224"/>
      <c r="P794" s="224"/>
      <c r="Q794" s="224"/>
      <c r="R794" s="224"/>
      <c r="S794" s="205"/>
      <c r="T794"/>
    </row>
    <row r="795" spans="1:20" ht="18" customHeight="1" x14ac:dyDescent="0.2">
      <c r="A795" s="179">
        <v>50115</v>
      </c>
      <c r="B795" s="110" t="s">
        <v>1483</v>
      </c>
      <c r="C795" s="110" t="s">
        <v>65</v>
      </c>
      <c r="D795" s="110" t="s">
        <v>648</v>
      </c>
      <c r="E795" s="181">
        <v>36567</v>
      </c>
      <c r="F795" s="179">
        <v>34290984</v>
      </c>
      <c r="G795" s="110" t="s">
        <v>2271</v>
      </c>
      <c r="H795" s="110" t="s">
        <v>1709</v>
      </c>
      <c r="I795" s="207">
        <v>15</v>
      </c>
      <c r="J795" s="207">
        <v>22</v>
      </c>
      <c r="K795" s="53" t="s">
        <v>1591</v>
      </c>
      <c r="L795" s="53"/>
      <c r="M795" s="224"/>
      <c r="N795" s="224"/>
      <c r="O795" s="224"/>
      <c r="P795" s="224"/>
      <c r="Q795" s="224"/>
      <c r="R795" s="224"/>
      <c r="S795" s="205"/>
      <c r="T795"/>
    </row>
    <row r="796" spans="1:20" ht="18" customHeight="1" x14ac:dyDescent="0.2">
      <c r="A796" s="179">
        <v>15798</v>
      </c>
      <c r="B796" s="112" t="s">
        <v>439</v>
      </c>
      <c r="C796" s="110" t="s">
        <v>1484</v>
      </c>
      <c r="D796" s="110" t="s">
        <v>489</v>
      </c>
      <c r="E796" s="181">
        <v>20197</v>
      </c>
      <c r="F796" s="179" t="s">
        <v>1432</v>
      </c>
      <c r="G796" s="110" t="s">
        <v>2271</v>
      </c>
      <c r="H796" s="110" t="s">
        <v>1700</v>
      </c>
      <c r="I796" s="207">
        <v>18</v>
      </c>
      <c r="J796" s="207">
        <v>22</v>
      </c>
      <c r="K796" s="53" t="s">
        <v>1591</v>
      </c>
      <c r="L796" s="53">
        <v>26</v>
      </c>
      <c r="M796" s="224"/>
      <c r="N796" s="224"/>
      <c r="O796" s="224"/>
      <c r="P796" s="224"/>
      <c r="Q796" s="224"/>
      <c r="R796" s="224"/>
      <c r="S796" s="205"/>
      <c r="T796"/>
    </row>
    <row r="797" spans="1:20" ht="18" customHeight="1" x14ac:dyDescent="0.2">
      <c r="A797" s="179">
        <v>19955</v>
      </c>
      <c r="B797" s="110" t="s">
        <v>833</v>
      </c>
      <c r="C797" s="110" t="s">
        <v>23</v>
      </c>
      <c r="D797" s="110" t="s">
        <v>825</v>
      </c>
      <c r="E797" s="181">
        <v>36976</v>
      </c>
      <c r="F797" s="179" t="s">
        <v>386</v>
      </c>
      <c r="G797" s="110" t="s">
        <v>2271</v>
      </c>
      <c r="H797" s="110" t="s">
        <v>1709</v>
      </c>
      <c r="I797" s="207">
        <v>15</v>
      </c>
      <c r="J797" s="207">
        <v>22</v>
      </c>
      <c r="K797" s="53" t="s">
        <v>1591</v>
      </c>
      <c r="L797" s="53"/>
      <c r="M797" s="224"/>
      <c r="N797" s="224"/>
      <c r="O797" s="224"/>
      <c r="P797" s="224"/>
      <c r="Q797" s="224"/>
      <c r="R797" s="224"/>
      <c r="S797" s="205"/>
      <c r="T797"/>
    </row>
    <row r="798" spans="1:20" ht="18" customHeight="1" x14ac:dyDescent="0.2">
      <c r="A798" s="179">
        <v>50208</v>
      </c>
      <c r="B798" s="110" t="s">
        <v>2291</v>
      </c>
      <c r="C798" s="111" t="s">
        <v>439</v>
      </c>
      <c r="D798" s="112" t="s">
        <v>561</v>
      </c>
      <c r="E798" s="180">
        <v>24246</v>
      </c>
      <c r="F798" s="113" t="s">
        <v>2292</v>
      </c>
      <c r="G798" s="110" t="s">
        <v>909</v>
      </c>
      <c r="H798" s="110" t="s">
        <v>1700</v>
      </c>
      <c r="I798" s="109">
        <v>18</v>
      </c>
      <c r="J798" s="43">
        <v>22</v>
      </c>
      <c r="K798" s="53" t="s">
        <v>1591</v>
      </c>
      <c r="L798" s="53"/>
      <c r="M798" s="224"/>
      <c r="N798" s="224"/>
      <c r="O798" s="224"/>
      <c r="P798" s="224"/>
      <c r="Q798" s="224"/>
      <c r="R798" s="224"/>
      <c r="S798" s="205"/>
      <c r="T798"/>
    </row>
    <row r="799" spans="1:20" ht="18" customHeight="1" x14ac:dyDescent="0.2">
      <c r="A799" s="179">
        <v>50233</v>
      </c>
      <c r="B799" s="110" t="s">
        <v>2293</v>
      </c>
      <c r="C799" s="111" t="s">
        <v>777</v>
      </c>
      <c r="D799" s="112" t="s">
        <v>496</v>
      </c>
      <c r="E799" s="180">
        <v>24175</v>
      </c>
      <c r="F799" s="113">
        <v>32770079</v>
      </c>
      <c r="G799" s="110" t="s">
        <v>909</v>
      </c>
      <c r="H799" s="110" t="s">
        <v>1700</v>
      </c>
      <c r="I799" s="109">
        <v>18</v>
      </c>
      <c r="J799" s="43">
        <v>22</v>
      </c>
      <c r="K799" s="53" t="s">
        <v>1591</v>
      </c>
      <c r="L799" s="53"/>
      <c r="M799" s="224"/>
      <c r="N799" s="224"/>
      <c r="O799" s="224"/>
      <c r="P799" s="224"/>
      <c r="Q799" s="224"/>
      <c r="R799" s="224"/>
      <c r="S799" s="205"/>
      <c r="T799"/>
    </row>
    <row r="800" spans="1:20" ht="18" customHeight="1" x14ac:dyDescent="0.2">
      <c r="A800" s="179">
        <v>9968</v>
      </c>
      <c r="B800" s="110" t="s">
        <v>739</v>
      </c>
      <c r="C800" s="110" t="s">
        <v>479</v>
      </c>
      <c r="D800" s="110" t="s">
        <v>484</v>
      </c>
      <c r="E800" s="181">
        <v>19932</v>
      </c>
      <c r="F800" s="179" t="s">
        <v>1041</v>
      </c>
      <c r="G800" s="110" t="s">
        <v>909</v>
      </c>
      <c r="H800" s="110" t="s">
        <v>1700</v>
      </c>
      <c r="I800" s="207">
        <v>18</v>
      </c>
      <c r="J800" s="207">
        <v>22</v>
      </c>
      <c r="K800" s="53" t="s">
        <v>1591</v>
      </c>
      <c r="L800" s="53"/>
      <c r="M800" s="224"/>
      <c r="N800" s="224"/>
      <c r="O800" s="224"/>
      <c r="P800" s="224"/>
      <c r="Q800" s="224"/>
      <c r="R800" s="224"/>
      <c r="S800" s="205"/>
      <c r="T800"/>
    </row>
    <row r="801" spans="1:20" ht="18" customHeight="1" x14ac:dyDescent="0.2">
      <c r="A801" s="179">
        <v>50207</v>
      </c>
      <c r="B801" s="110" t="s">
        <v>533</v>
      </c>
      <c r="C801" s="111" t="s">
        <v>2289</v>
      </c>
      <c r="D801" s="112" t="s">
        <v>484</v>
      </c>
      <c r="E801" s="180">
        <v>33783</v>
      </c>
      <c r="F801" s="113" t="s">
        <v>2290</v>
      </c>
      <c r="G801" s="110" t="s">
        <v>909</v>
      </c>
      <c r="H801" s="110" t="s">
        <v>1700</v>
      </c>
      <c r="I801" s="207">
        <v>18</v>
      </c>
      <c r="J801" s="207">
        <v>22</v>
      </c>
      <c r="K801" s="53" t="s">
        <v>1591</v>
      </c>
      <c r="L801" s="53"/>
      <c r="M801" s="224"/>
      <c r="N801" s="224"/>
      <c r="O801" s="224"/>
      <c r="P801" s="224"/>
      <c r="Q801" s="224"/>
      <c r="R801" s="224"/>
      <c r="S801" s="205"/>
      <c r="T801"/>
    </row>
    <row r="802" spans="1:20" ht="18" customHeight="1" x14ac:dyDescent="0.2">
      <c r="A802" s="179">
        <v>10007</v>
      </c>
      <c r="B802" s="110" t="s">
        <v>727</v>
      </c>
      <c r="C802" s="110" t="s">
        <v>745</v>
      </c>
      <c r="D802" s="110" t="s">
        <v>483</v>
      </c>
      <c r="E802" s="181">
        <v>29489</v>
      </c>
      <c r="F802" s="179" t="s">
        <v>1270</v>
      </c>
      <c r="G802" s="110" t="s">
        <v>909</v>
      </c>
      <c r="H802" s="110" t="s">
        <v>1700</v>
      </c>
      <c r="I802" s="207">
        <v>18</v>
      </c>
      <c r="J802" s="207">
        <v>22</v>
      </c>
      <c r="K802" s="53" t="s">
        <v>1591</v>
      </c>
      <c r="L802" s="53"/>
      <c r="M802" s="224"/>
      <c r="N802" s="224"/>
      <c r="O802" s="224"/>
      <c r="P802" s="224"/>
      <c r="Q802" s="224"/>
      <c r="R802" s="224"/>
      <c r="S802" s="205"/>
      <c r="T802"/>
    </row>
    <row r="803" spans="1:20" ht="18" customHeight="1" x14ac:dyDescent="0.2">
      <c r="A803" s="179">
        <v>50206</v>
      </c>
      <c r="B803" s="110" t="s">
        <v>504</v>
      </c>
      <c r="C803" s="111" t="s">
        <v>618</v>
      </c>
      <c r="D803" s="112" t="s">
        <v>2288</v>
      </c>
      <c r="E803" s="180">
        <v>25611</v>
      </c>
      <c r="F803" s="113"/>
      <c r="G803" s="110" t="s">
        <v>909</v>
      </c>
      <c r="H803" s="110" t="s">
        <v>1700</v>
      </c>
      <c r="I803" s="207">
        <v>18</v>
      </c>
      <c r="J803" s="207">
        <v>22</v>
      </c>
      <c r="K803" s="53" t="s">
        <v>1591</v>
      </c>
      <c r="L803" s="53"/>
      <c r="M803" s="224"/>
      <c r="N803" s="224"/>
      <c r="O803" s="224"/>
      <c r="P803" s="224"/>
      <c r="Q803" s="224"/>
      <c r="R803" s="224"/>
      <c r="S803" s="205"/>
      <c r="T803"/>
    </row>
    <row r="804" spans="1:20" ht="18" customHeight="1" x14ac:dyDescent="0.2">
      <c r="A804" s="179">
        <v>50072</v>
      </c>
      <c r="B804" s="110" t="s">
        <v>548</v>
      </c>
      <c r="C804" s="111" t="s">
        <v>521</v>
      </c>
      <c r="D804" s="112" t="s">
        <v>1528</v>
      </c>
      <c r="E804" s="180">
        <v>31835</v>
      </c>
      <c r="F804" s="113">
        <v>32709240</v>
      </c>
      <c r="G804" s="110" t="s">
        <v>909</v>
      </c>
      <c r="H804" s="110" t="s">
        <v>1796</v>
      </c>
      <c r="I804" s="207">
        <v>18</v>
      </c>
      <c r="J804" s="207">
        <v>22</v>
      </c>
      <c r="K804" s="53" t="s">
        <v>1591</v>
      </c>
      <c r="L804" s="53"/>
      <c r="Q804" s="206"/>
      <c r="T804" s="203"/>
    </row>
    <row r="805" spans="1:20" ht="18" customHeight="1" x14ac:dyDescent="0.2">
      <c r="A805" s="179">
        <v>10008</v>
      </c>
      <c r="B805" s="110" t="s">
        <v>613</v>
      </c>
      <c r="C805" s="110" t="s">
        <v>485</v>
      </c>
      <c r="D805" s="110" t="s">
        <v>705</v>
      </c>
      <c r="E805" s="181">
        <v>29171</v>
      </c>
      <c r="F805" s="179" t="s">
        <v>1365</v>
      </c>
      <c r="G805" s="110" t="s">
        <v>909</v>
      </c>
      <c r="H805" s="110" t="s">
        <v>1796</v>
      </c>
      <c r="I805" s="207">
        <v>18</v>
      </c>
      <c r="J805" s="207">
        <v>22</v>
      </c>
      <c r="K805" s="53" t="s">
        <v>1591</v>
      </c>
      <c r="L805" s="53"/>
      <c r="M805" s="224"/>
      <c r="N805" s="224"/>
      <c r="O805" s="224"/>
      <c r="P805" s="224"/>
      <c r="Q805" s="224"/>
      <c r="R805" s="224"/>
      <c r="S805" s="205"/>
      <c r="T805"/>
    </row>
    <row r="806" spans="1:20" ht="18" customHeight="1" x14ac:dyDescent="0.2">
      <c r="A806" s="221">
        <v>957</v>
      </c>
      <c r="B806" s="222" t="s">
        <v>540</v>
      </c>
      <c r="C806" s="222" t="s">
        <v>479</v>
      </c>
      <c r="D806" s="222" t="s">
        <v>646</v>
      </c>
      <c r="E806" s="223">
        <v>23889</v>
      </c>
      <c r="F806" s="221" t="s">
        <v>995</v>
      </c>
      <c r="G806" s="110" t="s">
        <v>2126</v>
      </c>
      <c r="H806" s="110" t="s">
        <v>1700</v>
      </c>
      <c r="I806" s="207">
        <v>18</v>
      </c>
      <c r="J806" s="207">
        <v>22</v>
      </c>
      <c r="K806" s="53" t="s">
        <v>1591</v>
      </c>
      <c r="L806" s="53"/>
      <c r="M806" s="224" t="s">
        <v>2296</v>
      </c>
      <c r="N806" s="224">
        <v>957</v>
      </c>
      <c r="O806" s="224" t="s">
        <v>2294</v>
      </c>
      <c r="P806" s="224" t="s">
        <v>540</v>
      </c>
      <c r="Q806" s="224" t="s">
        <v>479</v>
      </c>
      <c r="R806" s="224" t="s">
        <v>646</v>
      </c>
      <c r="S806" s="205">
        <v>23889</v>
      </c>
      <c r="T806" t="s">
        <v>995</v>
      </c>
    </row>
    <row r="807" spans="1:20" ht="18" customHeight="1" x14ac:dyDescent="0.2">
      <c r="A807" s="221">
        <v>6624</v>
      </c>
      <c r="B807" s="110" t="s">
        <v>624</v>
      </c>
      <c r="C807" s="222" t="s">
        <v>939</v>
      </c>
      <c r="D807" s="222" t="s">
        <v>595</v>
      </c>
      <c r="E807" s="223">
        <v>33360</v>
      </c>
      <c r="F807" s="221" t="s">
        <v>997</v>
      </c>
      <c r="G807" s="110" t="s">
        <v>2126</v>
      </c>
      <c r="H807" s="110" t="s">
        <v>1796</v>
      </c>
      <c r="I807" s="207">
        <v>18</v>
      </c>
      <c r="J807" s="207">
        <v>22</v>
      </c>
      <c r="K807" s="53" t="s">
        <v>1591</v>
      </c>
      <c r="L807" s="53"/>
      <c r="M807" s="224" t="s">
        <v>2296</v>
      </c>
      <c r="N807" s="224">
        <v>6624</v>
      </c>
      <c r="O807" s="224" t="s">
        <v>2294</v>
      </c>
      <c r="P807" s="224" t="s">
        <v>550</v>
      </c>
      <c r="Q807" s="224" t="s">
        <v>939</v>
      </c>
      <c r="R807" s="224" t="s">
        <v>595</v>
      </c>
      <c r="S807" s="205">
        <v>33360</v>
      </c>
      <c r="T807" t="s">
        <v>997</v>
      </c>
    </row>
    <row r="808" spans="1:20" ht="18" customHeight="1" x14ac:dyDescent="0.2">
      <c r="A808" s="179">
        <v>18055</v>
      </c>
      <c r="B808" s="110" t="s">
        <v>853</v>
      </c>
      <c r="C808" s="110" t="s">
        <v>860</v>
      </c>
      <c r="D808" s="110" t="s">
        <v>484</v>
      </c>
      <c r="E808" s="181">
        <v>36896</v>
      </c>
      <c r="F808" s="179" t="s">
        <v>1021</v>
      </c>
      <c r="G808" s="110" t="s">
        <v>2126</v>
      </c>
      <c r="H808" s="110" t="s">
        <v>1709</v>
      </c>
      <c r="I808" s="207">
        <v>15</v>
      </c>
      <c r="J808" s="207">
        <v>22</v>
      </c>
      <c r="K808" s="53" t="s">
        <v>1591</v>
      </c>
      <c r="L808" s="53"/>
      <c r="M808" s="224" t="s">
        <v>2296</v>
      </c>
      <c r="N808" s="224">
        <v>18055</v>
      </c>
      <c r="O808" s="224" t="s">
        <v>2297</v>
      </c>
      <c r="P808" s="224" t="s">
        <v>853</v>
      </c>
      <c r="Q808" s="224" t="s">
        <v>860</v>
      </c>
      <c r="R808" s="224" t="s">
        <v>484</v>
      </c>
      <c r="S808" s="205">
        <v>36896</v>
      </c>
      <c r="T808" t="s">
        <v>1021</v>
      </c>
    </row>
    <row r="809" spans="1:20" ht="18" customHeight="1" x14ac:dyDescent="0.2">
      <c r="A809" s="179">
        <v>19728</v>
      </c>
      <c r="B809" s="110" t="s">
        <v>230</v>
      </c>
      <c r="C809" s="110" t="s">
        <v>815</v>
      </c>
      <c r="D809" s="110" t="s">
        <v>490</v>
      </c>
      <c r="E809" s="181">
        <v>35278</v>
      </c>
      <c r="F809" s="179" t="s">
        <v>231</v>
      </c>
      <c r="G809" s="110" t="s">
        <v>2126</v>
      </c>
      <c r="H809" s="110" t="s">
        <v>1706</v>
      </c>
      <c r="I809" s="207">
        <v>18</v>
      </c>
      <c r="J809" s="207">
        <v>22</v>
      </c>
      <c r="K809" s="53" t="s">
        <v>1591</v>
      </c>
      <c r="L809" s="53"/>
      <c r="M809" s="224"/>
      <c r="N809" s="224"/>
      <c r="O809" s="224"/>
      <c r="P809" s="224"/>
      <c r="Q809" s="224"/>
      <c r="R809" s="224"/>
      <c r="S809" s="205"/>
      <c r="T809"/>
    </row>
    <row r="810" spans="1:20" ht="18" customHeight="1" x14ac:dyDescent="0.2">
      <c r="A810" s="221">
        <v>19717</v>
      </c>
      <c r="B810" s="222" t="s">
        <v>230</v>
      </c>
      <c r="C810" s="222" t="s">
        <v>815</v>
      </c>
      <c r="D810" s="222" t="s">
        <v>542</v>
      </c>
      <c r="E810" s="223">
        <v>37461</v>
      </c>
      <c r="F810" s="221" t="s">
        <v>371</v>
      </c>
      <c r="G810" s="110" t="s">
        <v>2126</v>
      </c>
      <c r="H810" s="110" t="s">
        <v>1708</v>
      </c>
      <c r="I810" s="207">
        <v>12</v>
      </c>
      <c r="J810" s="207">
        <v>22</v>
      </c>
      <c r="K810" s="53" t="s">
        <v>1591</v>
      </c>
      <c r="L810" s="53"/>
      <c r="M810" s="224" t="s">
        <v>2296</v>
      </c>
      <c r="N810" s="224">
        <v>19717</v>
      </c>
      <c r="O810" s="224" t="s">
        <v>2299</v>
      </c>
      <c r="P810" s="224" t="s">
        <v>230</v>
      </c>
      <c r="Q810" s="224" t="s">
        <v>815</v>
      </c>
      <c r="R810" s="224" t="s">
        <v>542</v>
      </c>
      <c r="S810" s="205">
        <v>37461</v>
      </c>
      <c r="T810" t="s">
        <v>371</v>
      </c>
    </row>
    <row r="811" spans="1:20" ht="18" customHeight="1" x14ac:dyDescent="0.2">
      <c r="A811" s="179">
        <v>1576</v>
      </c>
      <c r="B811" s="110" t="s">
        <v>555</v>
      </c>
      <c r="C811" s="110" t="s">
        <v>478</v>
      </c>
      <c r="D811" s="110" t="s">
        <v>513</v>
      </c>
      <c r="E811" s="181">
        <v>27594</v>
      </c>
      <c r="F811" s="179" t="s">
        <v>1043</v>
      </c>
      <c r="G811" s="110" t="s">
        <v>2126</v>
      </c>
      <c r="H811" s="110" t="s">
        <v>1700</v>
      </c>
      <c r="I811" s="207">
        <v>18</v>
      </c>
      <c r="J811" s="207">
        <v>22</v>
      </c>
      <c r="K811" s="53" t="s">
        <v>1591</v>
      </c>
      <c r="L811" s="53"/>
      <c r="M811" s="224"/>
      <c r="N811" s="224"/>
      <c r="O811" s="224"/>
      <c r="P811" s="224"/>
      <c r="Q811" s="224"/>
      <c r="R811" s="224"/>
      <c r="S811" s="205"/>
      <c r="T811"/>
    </row>
    <row r="812" spans="1:20" ht="18" customHeight="1" x14ac:dyDescent="0.2">
      <c r="A812" s="221">
        <v>2469</v>
      </c>
      <c r="B812" s="222" t="s">
        <v>555</v>
      </c>
      <c r="C812" s="222" t="s">
        <v>478</v>
      </c>
      <c r="D812" s="222" t="s">
        <v>16</v>
      </c>
      <c r="E812" s="223">
        <v>30706</v>
      </c>
      <c r="F812" s="221" t="s">
        <v>1044</v>
      </c>
      <c r="G812" s="110" t="s">
        <v>2126</v>
      </c>
      <c r="H812" s="110" t="s">
        <v>1796</v>
      </c>
      <c r="I812" s="207">
        <v>18</v>
      </c>
      <c r="J812" s="207">
        <v>22</v>
      </c>
      <c r="K812" s="53">
        <v>22</v>
      </c>
      <c r="L812" s="53"/>
      <c r="M812" s="224" t="s">
        <v>2296</v>
      </c>
      <c r="N812" s="224">
        <v>2469</v>
      </c>
      <c r="O812" s="224" t="s">
        <v>2294</v>
      </c>
      <c r="P812" s="224" t="s">
        <v>555</v>
      </c>
      <c r="Q812" s="224" t="s">
        <v>478</v>
      </c>
      <c r="R812" s="224" t="s">
        <v>1022</v>
      </c>
      <c r="S812" s="205">
        <v>30706</v>
      </c>
      <c r="T812" t="s">
        <v>1044</v>
      </c>
    </row>
    <row r="813" spans="1:20" ht="18" customHeight="1" x14ac:dyDescent="0.2">
      <c r="A813" s="179">
        <v>50094</v>
      </c>
      <c r="B813" s="110" t="s">
        <v>1759</v>
      </c>
      <c r="C813" s="111" t="s">
        <v>1873</v>
      </c>
      <c r="D813" s="112" t="s">
        <v>490</v>
      </c>
      <c r="E813" s="180">
        <v>36070</v>
      </c>
      <c r="F813" s="113" t="s">
        <v>1846</v>
      </c>
      <c r="G813" s="110" t="s">
        <v>2126</v>
      </c>
      <c r="H813" s="110" t="s">
        <v>1710</v>
      </c>
      <c r="I813" s="207">
        <v>15</v>
      </c>
      <c r="J813" s="207">
        <v>22</v>
      </c>
      <c r="K813" s="53" t="s">
        <v>1591</v>
      </c>
      <c r="L813" s="53"/>
      <c r="M813" s="224"/>
      <c r="N813" s="224"/>
      <c r="O813" s="224"/>
      <c r="P813" s="224"/>
      <c r="Q813" s="224"/>
      <c r="R813" s="224"/>
      <c r="S813" s="205"/>
      <c r="T813"/>
    </row>
    <row r="814" spans="1:20" ht="18" customHeight="1" x14ac:dyDescent="0.2">
      <c r="A814" s="179">
        <v>18454</v>
      </c>
      <c r="B814" s="110" t="s">
        <v>685</v>
      </c>
      <c r="C814" s="110" t="s">
        <v>674</v>
      </c>
      <c r="D814" s="110" t="s">
        <v>513</v>
      </c>
      <c r="E814" s="181">
        <v>20835</v>
      </c>
      <c r="F814" s="179" t="s">
        <v>1086</v>
      </c>
      <c r="G814" s="110" t="s">
        <v>2126</v>
      </c>
      <c r="H814" s="110" t="s">
        <v>1700</v>
      </c>
      <c r="I814" s="207">
        <v>18</v>
      </c>
      <c r="J814" s="207">
        <v>22</v>
      </c>
      <c r="K814" s="53" t="s">
        <v>1591</v>
      </c>
      <c r="L814" s="53"/>
      <c r="M814" s="224"/>
      <c r="N814" s="224"/>
      <c r="O814" s="224"/>
      <c r="P814" s="224"/>
      <c r="Q814" s="224"/>
      <c r="R814" s="224"/>
      <c r="S814" s="205"/>
      <c r="T814"/>
    </row>
    <row r="815" spans="1:20" ht="18" customHeight="1" x14ac:dyDescent="0.2">
      <c r="A815" s="221">
        <v>19698</v>
      </c>
      <c r="B815" s="222" t="s">
        <v>685</v>
      </c>
      <c r="C815" s="222" t="s">
        <v>286</v>
      </c>
      <c r="D815" s="222" t="s">
        <v>513</v>
      </c>
      <c r="E815" s="223">
        <v>26678</v>
      </c>
      <c r="F815" s="221" t="s">
        <v>288</v>
      </c>
      <c r="G815" s="110" t="s">
        <v>2126</v>
      </c>
      <c r="H815" s="110" t="s">
        <v>1700</v>
      </c>
      <c r="I815" s="207">
        <v>18</v>
      </c>
      <c r="J815" s="207">
        <v>22</v>
      </c>
      <c r="K815" s="53" t="s">
        <v>1591</v>
      </c>
      <c r="L815" s="53"/>
      <c r="M815" s="224" t="s">
        <v>896</v>
      </c>
      <c r="N815" s="224">
        <v>19698</v>
      </c>
      <c r="O815" s="224" t="s">
        <v>2295</v>
      </c>
      <c r="P815" s="224" t="s">
        <v>685</v>
      </c>
      <c r="Q815" s="224" t="s">
        <v>286</v>
      </c>
      <c r="R815" s="224" t="s">
        <v>287</v>
      </c>
      <c r="S815" s="205">
        <v>26678</v>
      </c>
      <c r="T815" t="s">
        <v>288</v>
      </c>
    </row>
    <row r="816" spans="1:20" ht="18" customHeight="1" x14ac:dyDescent="0.2">
      <c r="A816" s="221">
        <v>15755</v>
      </c>
      <c r="B816" s="222" t="s">
        <v>2129</v>
      </c>
      <c r="C816" s="222" t="s">
        <v>665</v>
      </c>
      <c r="D816" s="222" t="s">
        <v>543</v>
      </c>
      <c r="E816" s="223">
        <v>35812</v>
      </c>
      <c r="F816" s="221" t="s">
        <v>1102</v>
      </c>
      <c r="G816" s="110" t="s">
        <v>2126</v>
      </c>
      <c r="H816" s="110" t="s">
        <v>1710</v>
      </c>
      <c r="I816" s="207">
        <v>15</v>
      </c>
      <c r="J816" s="207">
        <v>22</v>
      </c>
      <c r="K816" s="53" t="s">
        <v>1591</v>
      </c>
      <c r="L816" s="53"/>
      <c r="M816" s="224" t="s">
        <v>2296</v>
      </c>
      <c r="N816" s="224">
        <v>15755</v>
      </c>
      <c r="O816" s="224" t="s">
        <v>2295</v>
      </c>
      <c r="P816" s="224" t="s">
        <v>836</v>
      </c>
      <c r="Q816" s="224" t="s">
        <v>665</v>
      </c>
      <c r="R816" s="224" t="s">
        <v>543</v>
      </c>
      <c r="S816" s="205">
        <v>35812</v>
      </c>
      <c r="T816" t="s">
        <v>1102</v>
      </c>
    </row>
    <row r="817" spans="1:20" ht="18" customHeight="1" x14ac:dyDescent="0.2">
      <c r="A817" s="221">
        <v>19659</v>
      </c>
      <c r="B817" s="222" t="s">
        <v>2019</v>
      </c>
      <c r="C817" s="222" t="s">
        <v>760</v>
      </c>
      <c r="D817" s="222" t="s">
        <v>552</v>
      </c>
      <c r="E817" s="223">
        <v>23415</v>
      </c>
      <c r="F817" s="221" t="s">
        <v>232</v>
      </c>
      <c r="G817" s="110" t="s">
        <v>2126</v>
      </c>
      <c r="H817" s="110" t="s">
        <v>1700</v>
      </c>
      <c r="I817" s="207">
        <v>18</v>
      </c>
      <c r="J817" s="207">
        <v>22</v>
      </c>
      <c r="K817" s="53" t="s">
        <v>1591</v>
      </c>
      <c r="L817" s="53"/>
      <c r="M817" s="224" t="s">
        <v>2296</v>
      </c>
      <c r="N817" s="224">
        <v>19659</v>
      </c>
      <c r="O817" s="224" t="s">
        <v>2297</v>
      </c>
      <c r="P817" s="224" t="s">
        <v>665</v>
      </c>
      <c r="Q817" s="224" t="s">
        <v>760</v>
      </c>
      <c r="R817" s="224" t="s">
        <v>552</v>
      </c>
      <c r="S817" s="205">
        <v>23415</v>
      </c>
      <c r="T817" t="s">
        <v>232</v>
      </c>
    </row>
    <row r="818" spans="1:20" ht="18" customHeight="1" x14ac:dyDescent="0.2">
      <c r="A818" s="221">
        <v>1079</v>
      </c>
      <c r="B818" s="110" t="s">
        <v>618</v>
      </c>
      <c r="C818" s="222" t="s">
        <v>9</v>
      </c>
      <c r="D818" s="222" t="s">
        <v>924</v>
      </c>
      <c r="E818" s="223">
        <v>24666</v>
      </c>
      <c r="F818" s="221" t="s">
        <v>1132</v>
      </c>
      <c r="G818" s="110" t="s">
        <v>2126</v>
      </c>
      <c r="H818" s="110" t="s">
        <v>1700</v>
      </c>
      <c r="I818" s="207">
        <v>18</v>
      </c>
      <c r="J818" s="207">
        <v>22</v>
      </c>
      <c r="K818" s="53" t="s">
        <v>1591</v>
      </c>
      <c r="L818" s="53"/>
      <c r="M818" s="224" t="s">
        <v>2296</v>
      </c>
      <c r="N818" s="224">
        <v>1079</v>
      </c>
      <c r="O818" s="224" t="s">
        <v>2294</v>
      </c>
      <c r="P818" s="224" t="s">
        <v>478</v>
      </c>
      <c r="Q818" s="224" t="s">
        <v>9</v>
      </c>
      <c r="R818" s="224" t="s">
        <v>1010</v>
      </c>
      <c r="S818" s="205">
        <v>24666</v>
      </c>
      <c r="T818" t="s">
        <v>1132</v>
      </c>
    </row>
    <row r="819" spans="1:20" ht="18" customHeight="1" x14ac:dyDescent="0.2">
      <c r="A819" s="221">
        <v>21266</v>
      </c>
      <c r="B819" s="110" t="s">
        <v>618</v>
      </c>
      <c r="C819" s="225" t="s">
        <v>948</v>
      </c>
      <c r="D819" s="226" t="s">
        <v>477</v>
      </c>
      <c r="E819" s="227">
        <v>38028</v>
      </c>
      <c r="F819" s="228" t="s">
        <v>1847</v>
      </c>
      <c r="G819" s="110" t="s">
        <v>2126</v>
      </c>
      <c r="H819" s="110" t="s">
        <v>1707</v>
      </c>
      <c r="I819" s="207">
        <v>12</v>
      </c>
      <c r="J819" s="207">
        <v>22</v>
      </c>
      <c r="K819" s="53" t="s">
        <v>1591</v>
      </c>
      <c r="L819" s="53"/>
      <c r="M819" s="224" t="s">
        <v>2296</v>
      </c>
      <c r="N819" s="224">
        <v>21266</v>
      </c>
      <c r="O819" s="224" t="s">
        <v>2299</v>
      </c>
      <c r="P819" s="224" t="s">
        <v>478</v>
      </c>
      <c r="Q819" s="224" t="s">
        <v>948</v>
      </c>
      <c r="R819" s="224" t="s">
        <v>477</v>
      </c>
      <c r="S819" s="205">
        <v>38028</v>
      </c>
      <c r="T819" t="s">
        <v>1847</v>
      </c>
    </row>
    <row r="820" spans="1:20" ht="18" customHeight="1" x14ac:dyDescent="0.2">
      <c r="A820" s="221">
        <v>19716</v>
      </c>
      <c r="B820" s="110" t="s">
        <v>618</v>
      </c>
      <c r="C820" s="222" t="s">
        <v>948</v>
      </c>
      <c r="D820" s="222" t="s">
        <v>634</v>
      </c>
      <c r="E820" s="223">
        <v>36880</v>
      </c>
      <c r="F820" s="221" t="s">
        <v>375</v>
      </c>
      <c r="G820" s="110" t="s">
        <v>2126</v>
      </c>
      <c r="H820" s="110" t="s">
        <v>1709</v>
      </c>
      <c r="I820" s="207">
        <v>15</v>
      </c>
      <c r="J820" s="207">
        <v>22</v>
      </c>
      <c r="K820" s="53" t="s">
        <v>1591</v>
      </c>
      <c r="L820" s="53"/>
      <c r="M820" s="224" t="s">
        <v>2296</v>
      </c>
      <c r="N820" s="224">
        <v>19716</v>
      </c>
      <c r="O820" s="224" t="s">
        <v>2297</v>
      </c>
      <c r="P820" s="224" t="s">
        <v>478</v>
      </c>
      <c r="Q820" s="224" t="s">
        <v>948</v>
      </c>
      <c r="R820" s="224" t="s">
        <v>634</v>
      </c>
      <c r="S820" s="205">
        <v>36880</v>
      </c>
      <c r="T820" t="s">
        <v>375</v>
      </c>
    </row>
    <row r="821" spans="1:20" ht="18" customHeight="1" x14ac:dyDescent="0.2">
      <c r="A821" s="179">
        <v>7584</v>
      </c>
      <c r="B821" s="110" t="s">
        <v>499</v>
      </c>
      <c r="C821" s="110" t="s">
        <v>506</v>
      </c>
      <c r="D821" s="110" t="s">
        <v>590</v>
      </c>
      <c r="E821" s="181">
        <v>34249</v>
      </c>
      <c r="F821" s="179" t="s">
        <v>1152</v>
      </c>
      <c r="G821" s="110" t="s">
        <v>2126</v>
      </c>
      <c r="H821" s="110" t="s">
        <v>1706</v>
      </c>
      <c r="I821" s="207">
        <v>18</v>
      </c>
      <c r="J821" s="207">
        <v>22</v>
      </c>
      <c r="K821" s="53" t="s">
        <v>1591</v>
      </c>
      <c r="L821" s="53"/>
      <c r="M821" s="224"/>
      <c r="N821" s="224"/>
      <c r="O821" s="224"/>
      <c r="P821" s="224"/>
      <c r="Q821" s="224"/>
      <c r="R821" s="224"/>
      <c r="S821" s="205"/>
      <c r="T821"/>
    </row>
    <row r="822" spans="1:20" ht="18" customHeight="1" x14ac:dyDescent="0.2">
      <c r="A822" s="179">
        <v>50110</v>
      </c>
      <c r="B822" s="110" t="s">
        <v>437</v>
      </c>
      <c r="C822" s="111"/>
      <c r="D822" s="112" t="s">
        <v>59</v>
      </c>
      <c r="E822" s="180"/>
      <c r="F822" s="113"/>
      <c r="G822" s="110" t="s">
        <v>2126</v>
      </c>
      <c r="H822" s="110"/>
      <c r="I822" s="207"/>
      <c r="J822" s="207">
        <v>22</v>
      </c>
      <c r="K822" s="53" t="s">
        <v>1591</v>
      </c>
      <c r="L822" s="53"/>
      <c r="M822" s="224"/>
      <c r="N822" s="224"/>
      <c r="O822" s="224"/>
      <c r="P822" s="224"/>
      <c r="Q822" s="224"/>
      <c r="R822" s="224"/>
      <c r="S822" s="205"/>
      <c r="T822"/>
    </row>
    <row r="823" spans="1:20" ht="18" customHeight="1" x14ac:dyDescent="0.2">
      <c r="A823" s="179">
        <v>50091</v>
      </c>
      <c r="B823" s="110" t="s">
        <v>777</v>
      </c>
      <c r="C823" s="111" t="s">
        <v>1836</v>
      </c>
      <c r="D823" s="112" t="s">
        <v>1758</v>
      </c>
      <c r="E823" s="180">
        <v>26386</v>
      </c>
      <c r="F823" s="113" t="s">
        <v>1844</v>
      </c>
      <c r="G823" s="110" t="s">
        <v>2126</v>
      </c>
      <c r="H823" s="110" t="s">
        <v>1700</v>
      </c>
      <c r="I823" s="207">
        <v>18</v>
      </c>
      <c r="J823" s="207">
        <v>22</v>
      </c>
      <c r="K823" s="53" t="s">
        <v>1591</v>
      </c>
      <c r="L823" s="53"/>
      <c r="M823" s="224"/>
      <c r="N823" s="224"/>
      <c r="O823" s="224"/>
      <c r="P823" s="224"/>
      <c r="Q823" s="224"/>
      <c r="R823" s="224"/>
      <c r="S823" s="205"/>
      <c r="T823"/>
    </row>
    <row r="824" spans="1:20" ht="18" customHeight="1" x14ac:dyDescent="0.2">
      <c r="A824" s="221">
        <v>21265</v>
      </c>
      <c r="B824" s="222" t="s">
        <v>777</v>
      </c>
      <c r="C824" s="225" t="s">
        <v>488</v>
      </c>
      <c r="D824" s="226" t="s">
        <v>1757</v>
      </c>
      <c r="E824" s="227">
        <v>37308</v>
      </c>
      <c r="F824" s="228" t="s">
        <v>1845</v>
      </c>
      <c r="G824" s="110" t="s">
        <v>2126</v>
      </c>
      <c r="H824" s="110" t="s">
        <v>1708</v>
      </c>
      <c r="I824" s="207">
        <v>12</v>
      </c>
      <c r="J824" s="207">
        <v>22</v>
      </c>
      <c r="K824" s="53" t="s">
        <v>1591</v>
      </c>
      <c r="L824" s="53"/>
      <c r="M824" s="224" t="s">
        <v>2296</v>
      </c>
      <c r="N824" s="224">
        <v>21265</v>
      </c>
      <c r="O824" s="224" t="s">
        <v>2299</v>
      </c>
      <c r="P824" s="224" t="s">
        <v>516</v>
      </c>
      <c r="Q824" s="224" t="s">
        <v>471</v>
      </c>
      <c r="R824" s="224" t="s">
        <v>607</v>
      </c>
      <c r="S824" s="205">
        <v>37308</v>
      </c>
      <c r="T824" t="s">
        <v>1845</v>
      </c>
    </row>
    <row r="825" spans="1:20" ht="18" customHeight="1" x14ac:dyDescent="0.2">
      <c r="A825" s="179">
        <v>50109</v>
      </c>
      <c r="B825" s="110" t="s">
        <v>1835</v>
      </c>
      <c r="C825" s="111" t="s">
        <v>519</v>
      </c>
      <c r="D825" s="112" t="s">
        <v>705</v>
      </c>
      <c r="E825" s="180">
        <v>31425</v>
      </c>
      <c r="F825" s="113" t="s">
        <v>1843</v>
      </c>
      <c r="G825" s="110" t="s">
        <v>2126</v>
      </c>
      <c r="H825" s="110" t="s">
        <v>1796</v>
      </c>
      <c r="I825" s="207">
        <v>18</v>
      </c>
      <c r="J825" s="207">
        <v>22</v>
      </c>
      <c r="K825" s="53" t="s">
        <v>1591</v>
      </c>
      <c r="L825" s="53"/>
      <c r="M825" s="224"/>
      <c r="N825" s="224"/>
      <c r="O825" s="224"/>
      <c r="P825" s="224"/>
      <c r="Q825" s="224"/>
      <c r="R825" s="224"/>
      <c r="S825" s="205"/>
      <c r="T825"/>
    </row>
    <row r="826" spans="1:20" ht="18" customHeight="1" x14ac:dyDescent="0.2">
      <c r="A826" s="221">
        <v>8006</v>
      </c>
      <c r="B826" s="222" t="s">
        <v>29</v>
      </c>
      <c r="C826" s="222" t="s">
        <v>593</v>
      </c>
      <c r="D826" s="222" t="s">
        <v>473</v>
      </c>
      <c r="E826" s="223">
        <v>35165</v>
      </c>
      <c r="F826" s="221" t="s">
        <v>233</v>
      </c>
      <c r="G826" s="110" t="s">
        <v>2126</v>
      </c>
      <c r="H826" s="110" t="s">
        <v>1700</v>
      </c>
      <c r="I826" s="207">
        <v>18</v>
      </c>
      <c r="J826" s="207">
        <v>22</v>
      </c>
      <c r="K826" s="53" t="s">
        <v>1591</v>
      </c>
      <c r="L826" s="53">
        <v>26</v>
      </c>
      <c r="M826" s="224" t="s">
        <v>2296</v>
      </c>
      <c r="N826" s="224">
        <v>8006</v>
      </c>
      <c r="O826" s="224" t="s">
        <v>2294</v>
      </c>
      <c r="P826" s="224" t="s">
        <v>29</v>
      </c>
      <c r="Q826" s="224" t="s">
        <v>593</v>
      </c>
      <c r="R826" s="224" t="s">
        <v>473</v>
      </c>
      <c r="S826" s="205">
        <v>35165</v>
      </c>
      <c r="T826" t="s">
        <v>233</v>
      </c>
    </row>
    <row r="827" spans="1:20" ht="18" customHeight="1" x14ac:dyDescent="0.2">
      <c r="A827" s="179">
        <v>10613</v>
      </c>
      <c r="B827" s="110" t="s">
        <v>2128</v>
      </c>
      <c r="C827" s="110" t="s">
        <v>759</v>
      </c>
      <c r="D827" s="110" t="s">
        <v>959</v>
      </c>
      <c r="E827" s="181">
        <v>25976</v>
      </c>
      <c r="F827" s="179" t="s">
        <v>1268</v>
      </c>
      <c r="G827" s="110" t="s">
        <v>2126</v>
      </c>
      <c r="H827" s="110" t="s">
        <v>1700</v>
      </c>
      <c r="I827" s="207">
        <v>18</v>
      </c>
      <c r="J827" s="207">
        <v>22</v>
      </c>
      <c r="K827" s="53" t="s">
        <v>1591</v>
      </c>
      <c r="L827" s="53"/>
      <c r="M827" s="224"/>
      <c r="N827" s="224"/>
      <c r="O827" s="224"/>
      <c r="P827" s="224"/>
      <c r="Q827" s="224"/>
      <c r="R827" s="224"/>
      <c r="S827" s="205"/>
      <c r="T827"/>
    </row>
    <row r="828" spans="1:20" ht="18" customHeight="1" x14ac:dyDescent="0.2">
      <c r="A828" s="179">
        <v>9994</v>
      </c>
      <c r="B828" s="110" t="s">
        <v>742</v>
      </c>
      <c r="C828" s="110" t="s">
        <v>479</v>
      </c>
      <c r="D828" s="110" t="s">
        <v>527</v>
      </c>
      <c r="E828" s="181">
        <v>34146</v>
      </c>
      <c r="F828" s="179" t="s">
        <v>1336</v>
      </c>
      <c r="G828" s="110" t="s">
        <v>2126</v>
      </c>
      <c r="H828" s="110" t="s">
        <v>1710</v>
      </c>
      <c r="I828" s="207">
        <v>15</v>
      </c>
      <c r="J828" s="207">
        <v>22</v>
      </c>
      <c r="K828" s="53" t="s">
        <v>1591</v>
      </c>
      <c r="L828" s="53"/>
      <c r="M828" s="224"/>
      <c r="N828" s="224"/>
      <c r="O828" s="224"/>
      <c r="P828" s="224"/>
      <c r="Q828" s="224"/>
      <c r="R828" s="224"/>
      <c r="S828" s="205"/>
      <c r="T828"/>
    </row>
    <row r="829" spans="1:20" ht="18" customHeight="1" x14ac:dyDescent="0.2">
      <c r="A829" s="221">
        <v>6151</v>
      </c>
      <c r="B829" s="222" t="s">
        <v>2234</v>
      </c>
      <c r="C829" s="222" t="s">
        <v>2235</v>
      </c>
      <c r="D829" s="222" t="s">
        <v>484</v>
      </c>
      <c r="E829" s="223">
        <v>33485</v>
      </c>
      <c r="F829" s="221" t="s">
        <v>2236</v>
      </c>
      <c r="G829" s="110" t="s">
        <v>2126</v>
      </c>
      <c r="H829" s="110" t="s">
        <v>1796</v>
      </c>
      <c r="I829" s="207">
        <v>18</v>
      </c>
      <c r="J829" s="207">
        <v>22</v>
      </c>
      <c r="K829" s="53" t="s">
        <v>1591</v>
      </c>
      <c r="L829" s="53"/>
      <c r="M829" s="224" t="s">
        <v>2296</v>
      </c>
      <c r="N829" s="224">
        <v>6151</v>
      </c>
      <c r="O829" s="224" t="s">
        <v>2294</v>
      </c>
      <c r="P829" s="224" t="s">
        <v>2234</v>
      </c>
      <c r="Q829" s="224" t="s">
        <v>2235</v>
      </c>
      <c r="R829" s="224" t="s">
        <v>484</v>
      </c>
      <c r="S829" s="205">
        <v>33485</v>
      </c>
      <c r="T829" t="s">
        <v>2236</v>
      </c>
    </row>
    <row r="830" spans="1:20" ht="18" customHeight="1" x14ac:dyDescent="0.2">
      <c r="A830" s="221">
        <v>6625</v>
      </c>
      <c r="B830" s="222" t="s">
        <v>719</v>
      </c>
      <c r="C830" s="222" t="s">
        <v>785</v>
      </c>
      <c r="D830" s="222" t="s">
        <v>609</v>
      </c>
      <c r="E830" s="223">
        <v>33344</v>
      </c>
      <c r="F830" s="221" t="s">
        <v>1376</v>
      </c>
      <c r="G830" s="110" t="s">
        <v>2126</v>
      </c>
      <c r="H830" s="110" t="s">
        <v>1708</v>
      </c>
      <c r="I830" s="207">
        <v>12</v>
      </c>
      <c r="J830" s="207">
        <v>22</v>
      </c>
      <c r="K830" s="53" t="s">
        <v>1591</v>
      </c>
      <c r="L830" s="53"/>
      <c r="M830" s="224" t="s">
        <v>2296</v>
      </c>
      <c r="N830" s="224">
        <v>6625</v>
      </c>
      <c r="O830" s="224" t="s">
        <v>2294</v>
      </c>
      <c r="P830" s="224" t="s">
        <v>506</v>
      </c>
      <c r="Q830" s="224" t="s">
        <v>785</v>
      </c>
      <c r="R830" s="224" t="s">
        <v>609</v>
      </c>
      <c r="S830" s="205">
        <v>33344</v>
      </c>
      <c r="T830" t="s">
        <v>1376</v>
      </c>
    </row>
    <row r="831" spans="1:20" ht="18" customHeight="1" x14ac:dyDescent="0.2">
      <c r="A831" s="179">
        <v>1149</v>
      </c>
      <c r="B831" s="110" t="s">
        <v>660</v>
      </c>
      <c r="C831" s="110" t="s">
        <v>15</v>
      </c>
      <c r="D831" s="110" t="s">
        <v>554</v>
      </c>
      <c r="E831" s="181">
        <v>25041</v>
      </c>
      <c r="F831" s="179" t="s">
        <v>1388</v>
      </c>
      <c r="G831" s="110" t="s">
        <v>2126</v>
      </c>
      <c r="H831" s="110" t="s">
        <v>1700</v>
      </c>
      <c r="I831" s="207">
        <v>18</v>
      </c>
      <c r="J831" s="207">
        <v>22</v>
      </c>
      <c r="K831" s="53" t="s">
        <v>1591</v>
      </c>
      <c r="L831" s="53"/>
      <c r="M831" s="224"/>
      <c r="N831" s="224"/>
      <c r="O831" s="224"/>
      <c r="P831" s="224"/>
      <c r="Q831" s="224"/>
      <c r="R831" s="224"/>
      <c r="S831" s="205"/>
      <c r="T831"/>
    </row>
    <row r="832" spans="1:20" ht="18" customHeight="1" x14ac:dyDescent="0.2">
      <c r="A832" s="179">
        <v>19715</v>
      </c>
      <c r="B832" s="112" t="s">
        <v>439</v>
      </c>
      <c r="C832" s="110" t="s">
        <v>516</v>
      </c>
      <c r="D832" s="110" t="s">
        <v>705</v>
      </c>
      <c r="E832" s="181">
        <v>28084</v>
      </c>
      <c r="F832" s="179" t="s">
        <v>234</v>
      </c>
      <c r="G832" s="110" t="s">
        <v>2126</v>
      </c>
      <c r="H832" s="110" t="s">
        <v>1796</v>
      </c>
      <c r="I832" s="207">
        <v>18</v>
      </c>
      <c r="J832" s="207">
        <v>22</v>
      </c>
      <c r="K832" s="53" t="s">
        <v>1591</v>
      </c>
      <c r="L832" s="53"/>
      <c r="M832" s="224"/>
      <c r="N832" s="224"/>
      <c r="O832" s="224"/>
      <c r="P832" s="224"/>
      <c r="Q832" s="224"/>
      <c r="R832" s="224"/>
      <c r="S832" s="205"/>
      <c r="T832"/>
    </row>
    <row r="833" spans="1:20" ht="18" customHeight="1" x14ac:dyDescent="0.2">
      <c r="A833" s="221">
        <v>5699</v>
      </c>
      <c r="B833" s="222" t="s">
        <v>553</v>
      </c>
      <c r="C833" s="222" t="s">
        <v>235</v>
      </c>
      <c r="D833" s="222" t="s">
        <v>489</v>
      </c>
      <c r="E833" s="223">
        <v>22702</v>
      </c>
      <c r="F833" s="221" t="s">
        <v>1444</v>
      </c>
      <c r="G833" s="110" t="s">
        <v>2126</v>
      </c>
      <c r="H833" s="110" t="s">
        <v>1700</v>
      </c>
      <c r="I833" s="207">
        <v>18</v>
      </c>
      <c r="J833" s="207">
        <v>22</v>
      </c>
      <c r="K833" s="53" t="s">
        <v>1591</v>
      </c>
      <c r="L833" s="53"/>
      <c r="M833" s="224" t="s">
        <v>2296</v>
      </c>
      <c r="N833" s="224">
        <v>5699</v>
      </c>
      <c r="O833" s="224" t="s">
        <v>2294</v>
      </c>
      <c r="P833" s="224" t="s">
        <v>553</v>
      </c>
      <c r="Q833" s="224" t="s">
        <v>235</v>
      </c>
      <c r="R833" s="224" t="s">
        <v>489</v>
      </c>
      <c r="S833" s="205">
        <v>22702</v>
      </c>
      <c r="T833" t="s">
        <v>1444</v>
      </c>
    </row>
    <row r="834" spans="1:20" ht="18" customHeight="1" x14ac:dyDescent="0.2">
      <c r="A834" s="221">
        <v>10615</v>
      </c>
      <c r="B834" s="222" t="s">
        <v>7</v>
      </c>
      <c r="C834" s="222" t="s">
        <v>20</v>
      </c>
      <c r="D834" s="222" t="s">
        <v>579</v>
      </c>
      <c r="E834" s="223">
        <v>35634</v>
      </c>
      <c r="F834" s="221" t="s">
        <v>1447</v>
      </c>
      <c r="G834" s="110" t="s">
        <v>2126</v>
      </c>
      <c r="H834" s="110" t="s">
        <v>1710</v>
      </c>
      <c r="I834" s="207">
        <v>15</v>
      </c>
      <c r="J834" s="207">
        <v>22</v>
      </c>
      <c r="K834" s="53" t="s">
        <v>1591</v>
      </c>
      <c r="L834" s="53"/>
      <c r="M834" s="224" t="s">
        <v>2296</v>
      </c>
      <c r="N834" s="224">
        <v>10615</v>
      </c>
      <c r="O834" s="224" t="s">
        <v>2297</v>
      </c>
      <c r="P834" s="224" t="s">
        <v>7</v>
      </c>
      <c r="Q834" s="224" t="s">
        <v>20</v>
      </c>
      <c r="R834" s="224" t="s">
        <v>579</v>
      </c>
      <c r="S834" s="205">
        <v>35634</v>
      </c>
      <c r="T834" t="s">
        <v>1447</v>
      </c>
    </row>
    <row r="835" spans="1:20" ht="18" customHeight="1" x14ac:dyDescent="0.2">
      <c r="A835" s="221">
        <v>5685</v>
      </c>
      <c r="B835" s="222" t="s">
        <v>481</v>
      </c>
      <c r="C835" s="222" t="s">
        <v>518</v>
      </c>
      <c r="D835" s="222" t="s">
        <v>289</v>
      </c>
      <c r="E835" s="223">
        <v>34156</v>
      </c>
      <c r="F835" s="221" t="s">
        <v>1024</v>
      </c>
      <c r="G835" s="110" t="s">
        <v>1637</v>
      </c>
      <c r="H835" s="110" t="s">
        <v>1706</v>
      </c>
      <c r="I835" s="207">
        <v>18</v>
      </c>
      <c r="J835" s="207">
        <v>22</v>
      </c>
      <c r="K835" s="53" t="s">
        <v>1591</v>
      </c>
      <c r="L835" s="53"/>
      <c r="M835" s="224" t="s">
        <v>1637</v>
      </c>
      <c r="N835" s="224">
        <v>5685</v>
      </c>
      <c r="O835" s="224" t="s">
        <v>2294</v>
      </c>
      <c r="P835" s="224" t="s">
        <v>481</v>
      </c>
      <c r="Q835" s="224" t="s">
        <v>518</v>
      </c>
      <c r="R835" s="224" t="s">
        <v>289</v>
      </c>
      <c r="S835" s="205">
        <v>34156</v>
      </c>
      <c r="T835" t="s">
        <v>1024</v>
      </c>
    </row>
    <row r="836" spans="1:20" ht="18" customHeight="1" x14ac:dyDescent="0.2">
      <c r="A836" s="221">
        <v>995</v>
      </c>
      <c r="B836" s="222" t="s">
        <v>521</v>
      </c>
      <c r="C836" s="222" t="s">
        <v>720</v>
      </c>
      <c r="D836" s="222" t="s">
        <v>495</v>
      </c>
      <c r="E836" s="223">
        <v>24149</v>
      </c>
      <c r="F836" s="221" t="s">
        <v>1070</v>
      </c>
      <c r="G836" s="110" t="s">
        <v>1637</v>
      </c>
      <c r="H836" s="110" t="s">
        <v>1700</v>
      </c>
      <c r="I836" s="207">
        <v>18</v>
      </c>
      <c r="J836" s="207">
        <v>22</v>
      </c>
      <c r="K836" s="53">
        <v>22</v>
      </c>
      <c r="L836" s="53"/>
      <c r="M836" s="224" t="s">
        <v>1637</v>
      </c>
      <c r="N836" s="224">
        <v>995</v>
      </c>
      <c r="O836" s="224" t="s">
        <v>2295</v>
      </c>
      <c r="P836" s="224" t="s">
        <v>521</v>
      </c>
      <c r="Q836" s="224" t="s">
        <v>720</v>
      </c>
      <c r="R836" s="224" t="s">
        <v>495</v>
      </c>
      <c r="S836" s="205">
        <v>24149</v>
      </c>
      <c r="T836" t="s">
        <v>1070</v>
      </c>
    </row>
    <row r="837" spans="1:20" ht="18" customHeight="1" x14ac:dyDescent="0.2">
      <c r="A837" s="221">
        <v>16939</v>
      </c>
      <c r="B837" s="222" t="s">
        <v>521</v>
      </c>
      <c r="C837" s="222" t="s">
        <v>771</v>
      </c>
      <c r="D837" s="222" t="s">
        <v>542</v>
      </c>
      <c r="E837" s="223">
        <v>37853</v>
      </c>
      <c r="F837" s="221" t="s">
        <v>1070</v>
      </c>
      <c r="G837" s="110" t="s">
        <v>1637</v>
      </c>
      <c r="H837" s="110" t="s">
        <v>1708</v>
      </c>
      <c r="I837" s="207">
        <v>12</v>
      </c>
      <c r="J837" s="207">
        <v>22</v>
      </c>
      <c r="K837" s="53" t="s">
        <v>1591</v>
      </c>
      <c r="L837" s="53"/>
      <c r="M837" s="224" t="s">
        <v>1637</v>
      </c>
      <c r="N837" s="224">
        <v>16939</v>
      </c>
      <c r="O837" s="224" t="s">
        <v>2295</v>
      </c>
      <c r="P837" s="224" t="s">
        <v>521</v>
      </c>
      <c r="Q837" s="224" t="s">
        <v>771</v>
      </c>
      <c r="R837" s="224" t="s">
        <v>542</v>
      </c>
      <c r="S837" s="205">
        <v>37853</v>
      </c>
      <c r="T837" t="s">
        <v>1070</v>
      </c>
    </row>
    <row r="838" spans="1:20" ht="18" customHeight="1" x14ac:dyDescent="0.2">
      <c r="A838" s="221">
        <v>5678</v>
      </c>
      <c r="B838" s="222" t="s">
        <v>35</v>
      </c>
      <c r="C838" s="222"/>
      <c r="D838" s="222" t="s">
        <v>290</v>
      </c>
      <c r="E838" s="223">
        <v>29271</v>
      </c>
      <c r="F838" s="221" t="s">
        <v>1087</v>
      </c>
      <c r="G838" s="110" t="s">
        <v>1637</v>
      </c>
      <c r="H838" s="110" t="s">
        <v>1796</v>
      </c>
      <c r="I838" s="207">
        <v>18</v>
      </c>
      <c r="J838" s="207">
        <v>22</v>
      </c>
      <c r="K838" s="53" t="s">
        <v>1591</v>
      </c>
      <c r="L838" s="53"/>
      <c r="M838" s="224" t="s">
        <v>1637</v>
      </c>
      <c r="N838" s="224">
        <v>5678</v>
      </c>
      <c r="O838" s="224" t="s">
        <v>2294</v>
      </c>
      <c r="P838" s="224" t="s">
        <v>35</v>
      </c>
      <c r="Q838" s="224"/>
      <c r="R838" s="224" t="s">
        <v>290</v>
      </c>
      <c r="S838" s="205">
        <v>29271</v>
      </c>
      <c r="T838" t="s">
        <v>1087</v>
      </c>
    </row>
    <row r="839" spans="1:20" ht="18" customHeight="1" x14ac:dyDescent="0.2">
      <c r="A839" s="221">
        <v>19984</v>
      </c>
      <c r="B839" s="222" t="s">
        <v>661</v>
      </c>
      <c r="C839" s="222" t="s">
        <v>18</v>
      </c>
      <c r="D839" s="222" t="s">
        <v>66</v>
      </c>
      <c r="E839" s="223">
        <v>27855</v>
      </c>
      <c r="F839" s="221" t="s">
        <v>291</v>
      </c>
      <c r="G839" s="110" t="s">
        <v>1637</v>
      </c>
      <c r="H839" s="110" t="s">
        <v>1796</v>
      </c>
      <c r="I839" s="207">
        <v>18</v>
      </c>
      <c r="J839" s="207">
        <v>22</v>
      </c>
      <c r="K839" s="53" t="s">
        <v>1591</v>
      </c>
      <c r="L839" s="53"/>
      <c r="M839" s="224" t="s">
        <v>1637</v>
      </c>
      <c r="N839" s="224">
        <v>19984</v>
      </c>
      <c r="O839" s="224" t="s">
        <v>2295</v>
      </c>
      <c r="P839" s="224" t="s">
        <v>485</v>
      </c>
      <c r="Q839" s="224" t="s">
        <v>18</v>
      </c>
      <c r="R839" s="224" t="s">
        <v>66</v>
      </c>
      <c r="S839" s="205">
        <v>27855</v>
      </c>
      <c r="T839" t="s">
        <v>291</v>
      </c>
    </row>
    <row r="840" spans="1:20" ht="18" customHeight="1" x14ac:dyDescent="0.2">
      <c r="A840" s="221">
        <v>16941</v>
      </c>
      <c r="B840" s="222" t="s">
        <v>714</v>
      </c>
      <c r="C840" s="222" t="s">
        <v>1511</v>
      </c>
      <c r="D840" s="222" t="s">
        <v>492</v>
      </c>
      <c r="E840" s="223">
        <v>36670</v>
      </c>
      <c r="F840" s="221" t="s">
        <v>1237</v>
      </c>
      <c r="G840" s="110" t="s">
        <v>1637</v>
      </c>
      <c r="H840" s="110" t="s">
        <v>1700</v>
      </c>
      <c r="I840" s="207">
        <v>18</v>
      </c>
      <c r="J840" s="207">
        <v>22</v>
      </c>
      <c r="K840" s="53" t="s">
        <v>1591</v>
      </c>
      <c r="L840" s="53"/>
      <c r="M840" s="224" t="s">
        <v>1637</v>
      </c>
      <c r="N840" s="224">
        <v>16941</v>
      </c>
      <c r="O840" s="224" t="s">
        <v>2295</v>
      </c>
      <c r="P840" s="224" t="s">
        <v>714</v>
      </c>
      <c r="Q840" s="224" t="s">
        <v>1511</v>
      </c>
      <c r="R840" s="224" t="s">
        <v>492</v>
      </c>
      <c r="S840" s="205">
        <v>36670</v>
      </c>
      <c r="T840" t="s">
        <v>1237</v>
      </c>
    </row>
    <row r="841" spans="1:20" ht="18" customHeight="1" x14ac:dyDescent="0.2">
      <c r="A841" s="221">
        <v>4037</v>
      </c>
      <c r="B841" s="222" t="s">
        <v>857</v>
      </c>
      <c r="C841" s="222"/>
      <c r="D841" s="222" t="s">
        <v>64</v>
      </c>
      <c r="E841" s="223">
        <v>27480</v>
      </c>
      <c r="F841" s="221" t="s">
        <v>1278</v>
      </c>
      <c r="G841" s="110" t="s">
        <v>1637</v>
      </c>
      <c r="H841" s="110" t="s">
        <v>1700</v>
      </c>
      <c r="I841" s="207">
        <v>18</v>
      </c>
      <c r="J841" s="207">
        <v>22</v>
      </c>
      <c r="K841" s="53" t="s">
        <v>1591</v>
      </c>
      <c r="L841" s="53"/>
      <c r="M841" s="224" t="s">
        <v>1637</v>
      </c>
      <c r="N841" s="224">
        <v>4037</v>
      </c>
      <c r="O841" s="224" t="s">
        <v>2294</v>
      </c>
      <c r="P841" s="224" t="s">
        <v>857</v>
      </c>
      <c r="Q841" s="224"/>
      <c r="R841" s="224" t="s">
        <v>64</v>
      </c>
      <c r="S841" s="205">
        <v>27480</v>
      </c>
      <c r="T841" t="s">
        <v>1278</v>
      </c>
    </row>
    <row r="842" spans="1:20" ht="18" customHeight="1" x14ac:dyDescent="0.2">
      <c r="A842" s="179">
        <v>4940</v>
      </c>
      <c r="B842" s="110" t="s">
        <v>603</v>
      </c>
      <c r="C842" s="110" t="s">
        <v>782</v>
      </c>
      <c r="D842" s="110" t="s">
        <v>508</v>
      </c>
      <c r="E842" s="181">
        <v>21653</v>
      </c>
      <c r="F842" s="179" t="s">
        <v>292</v>
      </c>
      <c r="G842" s="110" t="s">
        <v>1637</v>
      </c>
      <c r="H842" s="110" t="s">
        <v>1700</v>
      </c>
      <c r="I842" s="207">
        <v>18</v>
      </c>
      <c r="J842" s="207">
        <v>22</v>
      </c>
      <c r="K842" s="53" t="s">
        <v>1591</v>
      </c>
      <c r="L842" s="53"/>
      <c r="M842" s="224"/>
      <c r="N842" s="224"/>
      <c r="O842" s="224"/>
      <c r="P842" s="224"/>
      <c r="Q842" s="224"/>
      <c r="R842" s="224"/>
      <c r="S842" s="205"/>
      <c r="T842"/>
    </row>
    <row r="843" spans="1:20" ht="18" customHeight="1" x14ac:dyDescent="0.2">
      <c r="A843" s="221">
        <v>16041</v>
      </c>
      <c r="B843" s="222" t="s">
        <v>488</v>
      </c>
      <c r="C843" s="222" t="s">
        <v>550</v>
      </c>
      <c r="D843" s="222" t="s">
        <v>811</v>
      </c>
      <c r="E843" s="223">
        <v>36811</v>
      </c>
      <c r="F843" s="221" t="s">
        <v>1318</v>
      </c>
      <c r="G843" s="110" t="s">
        <v>1637</v>
      </c>
      <c r="H843" s="110" t="s">
        <v>1709</v>
      </c>
      <c r="I843" s="207">
        <v>15</v>
      </c>
      <c r="J843" s="207">
        <v>22</v>
      </c>
      <c r="K843" s="53" t="s">
        <v>1591</v>
      </c>
      <c r="L843" s="53"/>
      <c r="M843" s="224" t="s">
        <v>1637</v>
      </c>
      <c r="N843" s="224">
        <v>16041</v>
      </c>
      <c r="O843" s="224" t="s">
        <v>2295</v>
      </c>
      <c r="P843" s="224" t="s">
        <v>471</v>
      </c>
      <c r="Q843" s="224" t="s">
        <v>550</v>
      </c>
      <c r="R843" s="224" t="s">
        <v>811</v>
      </c>
      <c r="S843" s="205">
        <v>36811</v>
      </c>
      <c r="T843" t="s">
        <v>1318</v>
      </c>
    </row>
    <row r="844" spans="1:20" ht="18" customHeight="1" x14ac:dyDescent="0.2">
      <c r="A844" s="221">
        <v>16042</v>
      </c>
      <c r="B844" s="222" t="s">
        <v>488</v>
      </c>
      <c r="C844" s="222" t="s">
        <v>717</v>
      </c>
      <c r="D844" s="222" t="s">
        <v>687</v>
      </c>
      <c r="E844" s="223">
        <v>21366</v>
      </c>
      <c r="F844" s="221" t="s">
        <v>1322</v>
      </c>
      <c r="G844" s="110" t="s">
        <v>1637</v>
      </c>
      <c r="H844" s="110" t="s">
        <v>1796</v>
      </c>
      <c r="I844" s="207">
        <v>18</v>
      </c>
      <c r="J844" s="207">
        <v>22</v>
      </c>
      <c r="K844" s="53" t="s">
        <v>1591</v>
      </c>
      <c r="L844" s="53"/>
      <c r="M844" s="224" t="s">
        <v>1637</v>
      </c>
      <c r="N844" s="224">
        <v>16042</v>
      </c>
      <c r="O844" s="224" t="s">
        <v>2297</v>
      </c>
      <c r="P844" s="224" t="s">
        <v>471</v>
      </c>
      <c r="Q844" s="224" t="s">
        <v>717</v>
      </c>
      <c r="R844" s="224" t="s">
        <v>687</v>
      </c>
      <c r="S844" s="205">
        <v>21366</v>
      </c>
      <c r="T844" t="s">
        <v>1322</v>
      </c>
    </row>
    <row r="845" spans="1:20" ht="18" customHeight="1" x14ac:dyDescent="0.2">
      <c r="A845" s="179">
        <v>50252</v>
      </c>
      <c r="B845" s="110" t="s">
        <v>20</v>
      </c>
      <c r="C845" s="111" t="s">
        <v>1776</v>
      </c>
      <c r="D845" s="112" t="s">
        <v>2398</v>
      </c>
      <c r="E845" s="180">
        <v>25329</v>
      </c>
      <c r="F845" s="113" t="s">
        <v>2399</v>
      </c>
      <c r="G845" s="110" t="s">
        <v>1637</v>
      </c>
      <c r="H845" s="110" t="s">
        <v>1700</v>
      </c>
      <c r="I845" s="109">
        <v>18</v>
      </c>
      <c r="J845" s="43">
        <v>22</v>
      </c>
      <c r="K845" s="53" t="s">
        <v>1591</v>
      </c>
      <c r="L845" s="53"/>
      <c r="T845" s="203">
        <v>61</v>
      </c>
    </row>
    <row r="846" spans="1:20" ht="18" customHeight="1" x14ac:dyDescent="0.2">
      <c r="A846" s="221">
        <v>17836</v>
      </c>
      <c r="B846" s="222" t="s">
        <v>601</v>
      </c>
      <c r="C846" s="222" t="s">
        <v>537</v>
      </c>
      <c r="D846" s="222" t="s">
        <v>527</v>
      </c>
      <c r="E846" s="223">
        <v>23515</v>
      </c>
      <c r="F846" s="221" t="s">
        <v>1352</v>
      </c>
      <c r="G846" s="110" t="s">
        <v>1637</v>
      </c>
      <c r="H846" s="110" t="s">
        <v>1710</v>
      </c>
      <c r="I846" s="207">
        <v>15</v>
      </c>
      <c r="J846" s="207">
        <v>22</v>
      </c>
      <c r="K846" s="53" t="s">
        <v>1591</v>
      </c>
      <c r="L846" s="53"/>
      <c r="M846" s="224" t="s">
        <v>1637</v>
      </c>
      <c r="N846" s="224">
        <v>17836</v>
      </c>
      <c r="O846" s="224" t="s">
        <v>2295</v>
      </c>
      <c r="P846" s="224" t="s">
        <v>601</v>
      </c>
      <c r="Q846" s="224" t="s">
        <v>537</v>
      </c>
      <c r="R846" s="224" t="s">
        <v>527</v>
      </c>
      <c r="S846" s="205">
        <v>23515</v>
      </c>
      <c r="T846" t="s">
        <v>1352</v>
      </c>
    </row>
    <row r="847" spans="1:20" ht="18" customHeight="1" x14ac:dyDescent="0.2">
      <c r="A847" s="221">
        <v>7949</v>
      </c>
      <c r="B847" s="222" t="s">
        <v>669</v>
      </c>
      <c r="C847" s="222" t="s">
        <v>670</v>
      </c>
      <c r="D847" s="222" t="s">
        <v>477</v>
      </c>
      <c r="E847" s="223">
        <v>22472</v>
      </c>
      <c r="F847" s="221" t="s">
        <v>1353</v>
      </c>
      <c r="G847" s="110" t="s">
        <v>1637</v>
      </c>
      <c r="H847" s="110" t="s">
        <v>1700</v>
      </c>
      <c r="I847" s="207">
        <v>18</v>
      </c>
      <c r="J847" s="207">
        <v>22</v>
      </c>
      <c r="K847" s="53" t="s">
        <v>1591</v>
      </c>
      <c r="L847" s="53"/>
      <c r="M847" s="224" t="s">
        <v>1637</v>
      </c>
      <c r="N847" s="224">
        <v>7949</v>
      </c>
      <c r="O847" s="224" t="s">
        <v>2295</v>
      </c>
      <c r="P847" s="224" t="s">
        <v>669</v>
      </c>
      <c r="Q847" s="224" t="s">
        <v>670</v>
      </c>
      <c r="R847" s="224" t="s">
        <v>477</v>
      </c>
      <c r="S847" s="205">
        <v>22472</v>
      </c>
      <c r="T847" t="s">
        <v>1353</v>
      </c>
    </row>
    <row r="848" spans="1:20" ht="18" customHeight="1" x14ac:dyDescent="0.2">
      <c r="A848" s="221">
        <v>637</v>
      </c>
      <c r="B848" s="222" t="s">
        <v>669</v>
      </c>
      <c r="C848" s="222" t="s">
        <v>670</v>
      </c>
      <c r="D848" s="222" t="s">
        <v>513</v>
      </c>
      <c r="E848" s="223">
        <v>21893</v>
      </c>
      <c r="F848" s="221" t="s">
        <v>1354</v>
      </c>
      <c r="G848" s="110" t="s">
        <v>1637</v>
      </c>
      <c r="H848" s="110" t="s">
        <v>1708</v>
      </c>
      <c r="I848" s="207">
        <v>12</v>
      </c>
      <c r="J848" s="207">
        <v>22</v>
      </c>
      <c r="K848" s="53" t="s">
        <v>1591</v>
      </c>
      <c r="L848" s="53"/>
      <c r="M848" s="224" t="s">
        <v>1637</v>
      </c>
      <c r="N848" s="224">
        <v>637</v>
      </c>
      <c r="O848" s="224" t="s">
        <v>2295</v>
      </c>
      <c r="P848" s="224" t="s">
        <v>669</v>
      </c>
      <c r="Q848" s="224" t="s">
        <v>670</v>
      </c>
      <c r="R848" s="224" t="s">
        <v>513</v>
      </c>
      <c r="S848" s="205">
        <v>21893</v>
      </c>
      <c r="T848" t="s">
        <v>1354</v>
      </c>
    </row>
    <row r="849" spans="1:20" ht="18" customHeight="1" x14ac:dyDescent="0.2">
      <c r="A849" s="221">
        <v>16940</v>
      </c>
      <c r="B849" s="222" t="s">
        <v>669</v>
      </c>
      <c r="C849" s="222" t="s">
        <v>742</v>
      </c>
      <c r="D849" s="222" t="s">
        <v>942</v>
      </c>
      <c r="E849" s="223">
        <v>37378</v>
      </c>
      <c r="F849" s="221" t="s">
        <v>1354</v>
      </c>
      <c r="G849" s="110" t="s">
        <v>1637</v>
      </c>
      <c r="H849" s="110" t="s">
        <v>1700</v>
      </c>
      <c r="I849" s="207">
        <v>18</v>
      </c>
      <c r="J849" s="207">
        <v>22</v>
      </c>
      <c r="K849" s="53" t="s">
        <v>1591</v>
      </c>
      <c r="L849" s="53"/>
      <c r="M849" s="224" t="s">
        <v>1637</v>
      </c>
      <c r="N849" s="224">
        <v>16940</v>
      </c>
      <c r="O849" s="224" t="s">
        <v>2295</v>
      </c>
      <c r="P849" s="224" t="s">
        <v>669</v>
      </c>
      <c r="Q849" s="224" t="s">
        <v>742</v>
      </c>
      <c r="R849" s="224" t="s">
        <v>942</v>
      </c>
      <c r="S849" s="205">
        <v>37378</v>
      </c>
      <c r="T849" t="s">
        <v>1354</v>
      </c>
    </row>
    <row r="850" spans="1:20" ht="18" customHeight="1" x14ac:dyDescent="0.2">
      <c r="A850" s="221">
        <v>16942</v>
      </c>
      <c r="B850" s="222" t="s">
        <v>698</v>
      </c>
      <c r="C850" s="222" t="s">
        <v>716</v>
      </c>
      <c r="D850" s="222" t="s">
        <v>543</v>
      </c>
      <c r="E850" s="223">
        <v>35808</v>
      </c>
      <c r="F850" s="221" t="s">
        <v>1070</v>
      </c>
      <c r="G850" s="110" t="s">
        <v>1637</v>
      </c>
      <c r="H850" s="110" t="s">
        <v>1710</v>
      </c>
      <c r="I850" s="207">
        <v>15</v>
      </c>
      <c r="J850" s="207">
        <v>22</v>
      </c>
      <c r="K850" s="53" t="s">
        <v>1591</v>
      </c>
      <c r="L850" s="53"/>
      <c r="M850" s="224" t="s">
        <v>1637</v>
      </c>
      <c r="N850" s="224">
        <v>16942</v>
      </c>
      <c r="O850" s="224" t="s">
        <v>2295</v>
      </c>
      <c r="P850" s="224" t="s">
        <v>698</v>
      </c>
      <c r="Q850" s="224" t="s">
        <v>716</v>
      </c>
      <c r="R850" s="224" t="s">
        <v>543</v>
      </c>
      <c r="S850" s="205">
        <v>35808</v>
      </c>
      <c r="T850" t="s">
        <v>1070</v>
      </c>
    </row>
    <row r="851" spans="1:20" ht="18" customHeight="1" x14ac:dyDescent="0.2">
      <c r="A851" s="221">
        <v>16943</v>
      </c>
      <c r="B851" s="222" t="s">
        <v>698</v>
      </c>
      <c r="C851" s="222" t="s">
        <v>716</v>
      </c>
      <c r="D851" s="222" t="s">
        <v>490</v>
      </c>
      <c r="E851" s="223">
        <v>36318</v>
      </c>
      <c r="F851" s="221" t="s">
        <v>1070</v>
      </c>
      <c r="G851" s="110" t="s">
        <v>1637</v>
      </c>
      <c r="H851" s="110" t="s">
        <v>1710</v>
      </c>
      <c r="I851" s="207">
        <v>15</v>
      </c>
      <c r="J851" s="207">
        <v>22</v>
      </c>
      <c r="K851" s="53" t="s">
        <v>1591</v>
      </c>
      <c r="L851" s="53"/>
      <c r="M851" s="224" t="s">
        <v>1637</v>
      </c>
      <c r="N851" s="224">
        <v>16943</v>
      </c>
      <c r="O851" s="224" t="s">
        <v>2295</v>
      </c>
      <c r="P851" s="224" t="s">
        <v>698</v>
      </c>
      <c r="Q851" s="224" t="s">
        <v>716</v>
      </c>
      <c r="R851" s="224" t="s">
        <v>490</v>
      </c>
      <c r="S851" s="205">
        <v>36318</v>
      </c>
      <c r="T851" t="s">
        <v>1070</v>
      </c>
    </row>
    <row r="852" spans="1:20" ht="18" customHeight="1" x14ac:dyDescent="0.2">
      <c r="A852" s="179">
        <v>50061</v>
      </c>
      <c r="B852" s="112" t="s">
        <v>439</v>
      </c>
      <c r="C852" s="111" t="s">
        <v>68</v>
      </c>
      <c r="D852" s="112" t="s">
        <v>1629</v>
      </c>
      <c r="E852" s="180">
        <v>27395</v>
      </c>
      <c r="F852" s="113" t="s">
        <v>1434</v>
      </c>
      <c r="G852" s="110" t="s">
        <v>1637</v>
      </c>
      <c r="H852" s="110" t="s">
        <v>1700</v>
      </c>
      <c r="I852" s="207">
        <v>18</v>
      </c>
      <c r="J852" s="207">
        <v>22</v>
      </c>
      <c r="K852" s="53" t="s">
        <v>1591</v>
      </c>
      <c r="L852" s="53"/>
      <c r="M852" s="224"/>
      <c r="N852" s="224"/>
      <c r="O852" s="224"/>
      <c r="P852" s="224"/>
      <c r="Q852" s="224"/>
      <c r="R852" s="224"/>
      <c r="S852" s="205"/>
      <c r="T852"/>
    </row>
    <row r="853" spans="1:20" ht="18" customHeight="1" x14ac:dyDescent="0.2">
      <c r="A853" s="221">
        <v>19377</v>
      </c>
      <c r="B853" s="112" t="s">
        <v>439</v>
      </c>
      <c r="C853" s="222" t="s">
        <v>68</v>
      </c>
      <c r="D853" s="222" t="s">
        <v>687</v>
      </c>
      <c r="E853" s="223">
        <v>27964</v>
      </c>
      <c r="F853" s="221" t="s">
        <v>1434</v>
      </c>
      <c r="G853" s="110" t="s">
        <v>1637</v>
      </c>
      <c r="H853" s="110" t="s">
        <v>1796</v>
      </c>
      <c r="I853" s="207">
        <v>18</v>
      </c>
      <c r="J853" s="207">
        <v>22</v>
      </c>
      <c r="K853" s="53" t="s">
        <v>1591</v>
      </c>
      <c r="L853" s="53"/>
      <c r="M853" s="224" t="s">
        <v>1637</v>
      </c>
      <c r="N853" s="224">
        <v>19377</v>
      </c>
      <c r="O853" s="224" t="s">
        <v>2295</v>
      </c>
      <c r="P853" s="224" t="s">
        <v>556</v>
      </c>
      <c r="Q853" s="224" t="s">
        <v>68</v>
      </c>
      <c r="R853" s="224" t="s">
        <v>687</v>
      </c>
      <c r="S853" s="205">
        <v>27964</v>
      </c>
      <c r="T853" t="s">
        <v>1434</v>
      </c>
    </row>
    <row r="854" spans="1:20" ht="18" customHeight="1" x14ac:dyDescent="0.2">
      <c r="A854" s="179">
        <v>14594</v>
      </c>
      <c r="B854" s="110" t="s">
        <v>618</v>
      </c>
      <c r="C854" s="110" t="s">
        <v>1466</v>
      </c>
      <c r="D854" s="110" t="s">
        <v>1465</v>
      </c>
      <c r="E854" s="181">
        <v>21746</v>
      </c>
      <c r="F854" s="179" t="s">
        <v>1147</v>
      </c>
      <c r="G854" s="110" t="s">
        <v>1644</v>
      </c>
      <c r="H854" s="110" t="s">
        <v>1700</v>
      </c>
      <c r="I854" s="207">
        <v>18</v>
      </c>
      <c r="J854" s="207">
        <v>22</v>
      </c>
      <c r="K854" s="53" t="s">
        <v>1591</v>
      </c>
      <c r="L854" s="53"/>
      <c r="M854" s="224"/>
      <c r="N854" s="224"/>
      <c r="O854" s="224"/>
      <c r="P854" s="224"/>
      <c r="Q854" s="224"/>
      <c r="R854" s="224"/>
      <c r="S854" s="205"/>
      <c r="T854"/>
    </row>
    <row r="855" spans="1:20" ht="18" customHeight="1" x14ac:dyDescent="0.2">
      <c r="A855" s="179">
        <v>50066</v>
      </c>
      <c r="B855" s="110" t="s">
        <v>618</v>
      </c>
      <c r="C855" s="111" t="s">
        <v>506</v>
      </c>
      <c r="D855" s="112" t="s">
        <v>1684</v>
      </c>
      <c r="E855" s="180">
        <v>19370</v>
      </c>
      <c r="F855" s="113" t="s">
        <v>1685</v>
      </c>
      <c r="G855" s="110" t="s">
        <v>1644</v>
      </c>
      <c r="H855" s="110" t="s">
        <v>1700</v>
      </c>
      <c r="I855" s="207">
        <v>18</v>
      </c>
      <c r="J855" s="207">
        <v>22</v>
      </c>
      <c r="K855" s="53" t="s">
        <v>1591</v>
      </c>
      <c r="L855" s="53"/>
      <c r="M855" s="224"/>
      <c r="N855" s="224"/>
      <c r="O855" s="224"/>
      <c r="P855" s="224"/>
      <c r="Q855" s="224"/>
      <c r="R855" s="224"/>
      <c r="S855" s="205"/>
      <c r="T855"/>
    </row>
    <row r="856" spans="1:20" ht="18" customHeight="1" x14ac:dyDescent="0.2">
      <c r="A856" s="179">
        <v>20024</v>
      </c>
      <c r="B856" s="110" t="s">
        <v>283</v>
      </c>
      <c r="C856" s="110" t="s">
        <v>284</v>
      </c>
      <c r="D856" s="110" t="s">
        <v>578</v>
      </c>
      <c r="E856" s="181">
        <v>25297</v>
      </c>
      <c r="F856" s="179" t="s">
        <v>285</v>
      </c>
      <c r="G856" s="110" t="s">
        <v>1644</v>
      </c>
      <c r="H856" s="110" t="s">
        <v>1700</v>
      </c>
      <c r="I856" s="207">
        <v>18</v>
      </c>
      <c r="J856" s="207">
        <v>22</v>
      </c>
      <c r="K856" s="53" t="s">
        <v>1591</v>
      </c>
      <c r="L856" s="53"/>
      <c r="M856" s="224"/>
      <c r="N856" s="224"/>
      <c r="O856" s="224"/>
      <c r="P856" s="224"/>
      <c r="Q856" s="224"/>
      <c r="R856" s="224"/>
      <c r="S856" s="205"/>
      <c r="T856"/>
    </row>
    <row r="857" spans="1:20" ht="18" customHeight="1" x14ac:dyDescent="0.2">
      <c r="A857" s="179">
        <v>50065</v>
      </c>
      <c r="B857" s="110" t="s">
        <v>661</v>
      </c>
      <c r="C857" s="111" t="s">
        <v>624</v>
      </c>
      <c r="D857" s="112" t="s">
        <v>1682</v>
      </c>
      <c r="E857" s="180">
        <v>36781</v>
      </c>
      <c r="F857" s="113" t="s">
        <v>1683</v>
      </c>
      <c r="G857" s="110" t="s">
        <v>1644</v>
      </c>
      <c r="H857" s="110" t="s">
        <v>1709</v>
      </c>
      <c r="I857" s="207">
        <v>15</v>
      </c>
      <c r="J857" s="207">
        <v>22</v>
      </c>
      <c r="K857" s="53" t="s">
        <v>1591</v>
      </c>
      <c r="L857" s="53"/>
      <c r="M857" s="224"/>
      <c r="N857" s="224"/>
      <c r="O857" s="224"/>
      <c r="P857" s="224"/>
      <c r="Q857" s="224"/>
      <c r="R857" s="224"/>
      <c r="S857" s="205"/>
      <c r="T857"/>
    </row>
    <row r="858" spans="1:20" ht="18" customHeight="1" x14ac:dyDescent="0.2">
      <c r="A858" s="179">
        <v>1412</v>
      </c>
      <c r="B858" s="110" t="s">
        <v>661</v>
      </c>
      <c r="C858" s="111" t="s">
        <v>40</v>
      </c>
      <c r="D858" s="112" t="s">
        <v>483</v>
      </c>
      <c r="E858" s="180">
        <v>26715</v>
      </c>
      <c r="F858" s="113" t="s">
        <v>388</v>
      </c>
      <c r="G858" s="110" t="s">
        <v>1644</v>
      </c>
      <c r="H858" s="110" t="s">
        <v>1700</v>
      </c>
      <c r="I858" s="207">
        <v>18</v>
      </c>
      <c r="J858" s="207">
        <v>22</v>
      </c>
      <c r="K858" s="53">
        <v>22</v>
      </c>
      <c r="L858" s="53"/>
      <c r="M858" s="224"/>
      <c r="N858" s="224"/>
      <c r="O858" s="224"/>
      <c r="P858" s="224"/>
      <c r="Q858" s="224"/>
      <c r="R858" s="224"/>
      <c r="S858" s="205"/>
      <c r="T858"/>
    </row>
    <row r="859" spans="1:20" ht="18" customHeight="1" x14ac:dyDescent="0.2">
      <c r="A859" s="179">
        <v>14595</v>
      </c>
      <c r="B859" s="110" t="s">
        <v>777</v>
      </c>
      <c r="C859" s="110" t="s">
        <v>719</v>
      </c>
      <c r="D859" s="110" t="s">
        <v>750</v>
      </c>
      <c r="E859" s="181">
        <v>25273</v>
      </c>
      <c r="F859" s="179" t="s">
        <v>1196</v>
      </c>
      <c r="G859" s="110" t="s">
        <v>1644</v>
      </c>
      <c r="H859" s="110" t="s">
        <v>1700</v>
      </c>
      <c r="I859" s="207">
        <v>18</v>
      </c>
      <c r="J859" s="207">
        <v>22</v>
      </c>
      <c r="K859" s="53" t="s">
        <v>1591</v>
      </c>
      <c r="L859" s="53"/>
      <c r="M859" s="224"/>
      <c r="N859" s="224"/>
      <c r="O859" s="224"/>
      <c r="P859" s="224"/>
      <c r="Q859" s="224"/>
      <c r="R859" s="224"/>
      <c r="S859" s="205"/>
      <c r="T859"/>
    </row>
    <row r="860" spans="1:20" ht="18" customHeight="1" x14ac:dyDescent="0.2">
      <c r="A860" s="179">
        <v>15823</v>
      </c>
      <c r="B860" s="112" t="s">
        <v>439</v>
      </c>
      <c r="C860" s="110" t="s">
        <v>488</v>
      </c>
      <c r="D860" s="110" t="s">
        <v>1486</v>
      </c>
      <c r="E860" s="181">
        <v>24865</v>
      </c>
      <c r="F860" s="179" t="s">
        <v>1437</v>
      </c>
      <c r="G860" s="110" t="s">
        <v>1644</v>
      </c>
      <c r="H860" s="110" t="s">
        <v>1700</v>
      </c>
      <c r="I860" s="207">
        <v>18</v>
      </c>
      <c r="J860" s="207">
        <v>22</v>
      </c>
      <c r="K860" s="53" t="s">
        <v>1591</v>
      </c>
      <c r="L860" s="53"/>
      <c r="M860" s="224"/>
      <c r="N860" s="224"/>
      <c r="O860" s="224"/>
      <c r="P860" s="224"/>
      <c r="Q860" s="224"/>
      <c r="R860" s="224"/>
      <c r="S860" s="205"/>
      <c r="T860"/>
    </row>
    <row r="861" spans="1:20" ht="18" customHeight="1" x14ac:dyDescent="0.2">
      <c r="A861" s="234">
        <v>20868</v>
      </c>
      <c r="B861" s="235" t="s">
        <v>1627</v>
      </c>
      <c r="C861" s="235" t="s">
        <v>1628</v>
      </c>
      <c r="D861" s="235" t="s">
        <v>490</v>
      </c>
      <c r="E861" s="181">
        <v>39762</v>
      </c>
      <c r="F861" s="179"/>
      <c r="G861" s="110" t="s">
        <v>907</v>
      </c>
      <c r="H861" s="110" t="s">
        <v>1707</v>
      </c>
      <c r="I861" s="207">
        <v>12</v>
      </c>
      <c r="J861" s="207">
        <v>22</v>
      </c>
      <c r="K861" s="53" t="s">
        <v>1591</v>
      </c>
      <c r="L861" s="53"/>
      <c r="M861" s="224"/>
      <c r="N861" s="224"/>
      <c r="O861" s="224"/>
      <c r="P861" s="224"/>
      <c r="Q861" s="224"/>
      <c r="R861" s="224"/>
      <c r="S861" s="205"/>
      <c r="T861"/>
    </row>
    <row r="862" spans="1:20" ht="18" customHeight="1" x14ac:dyDescent="0.2">
      <c r="A862" s="179">
        <v>10341</v>
      </c>
      <c r="B862" s="110" t="s">
        <v>624</v>
      </c>
      <c r="C862" s="110" t="s">
        <v>485</v>
      </c>
      <c r="D862" s="110" t="s">
        <v>33</v>
      </c>
      <c r="E862" s="181">
        <v>34272</v>
      </c>
      <c r="F862" s="179" t="s">
        <v>1002</v>
      </c>
      <c r="G862" s="110" t="s">
        <v>907</v>
      </c>
      <c r="H862" s="110" t="s">
        <v>1706</v>
      </c>
      <c r="I862" s="207">
        <v>18</v>
      </c>
      <c r="J862" s="207">
        <v>22</v>
      </c>
      <c r="K862" s="53" t="s">
        <v>1591</v>
      </c>
      <c r="L862" s="53"/>
      <c r="M862" s="224"/>
      <c r="N862" s="224"/>
      <c r="O862" s="224"/>
      <c r="P862" s="224"/>
      <c r="Q862" s="224"/>
      <c r="R862" s="224"/>
      <c r="S862" s="205"/>
      <c r="T862"/>
    </row>
    <row r="863" spans="1:20" ht="18" customHeight="1" x14ac:dyDescent="0.2">
      <c r="A863" s="234">
        <v>16944</v>
      </c>
      <c r="B863" s="235" t="s">
        <v>661</v>
      </c>
      <c r="C863" s="235" t="s">
        <v>677</v>
      </c>
      <c r="D863" s="235" t="s">
        <v>2124</v>
      </c>
      <c r="E863" s="181">
        <v>24979</v>
      </c>
      <c r="F863" s="179" t="s">
        <v>1166</v>
      </c>
      <c r="G863" s="110" t="s">
        <v>907</v>
      </c>
      <c r="H863" s="110" t="s">
        <v>1700</v>
      </c>
      <c r="I863" s="207">
        <v>18</v>
      </c>
      <c r="J863" s="207">
        <v>22</v>
      </c>
      <c r="K863" s="53" t="s">
        <v>1591</v>
      </c>
      <c r="L863" s="53"/>
      <c r="M863" s="224"/>
      <c r="N863" s="224"/>
      <c r="O863" s="224"/>
      <c r="P863" s="224"/>
      <c r="Q863" s="224"/>
      <c r="R863" s="224"/>
      <c r="S863" s="205"/>
      <c r="T863"/>
    </row>
    <row r="864" spans="1:20" ht="18" customHeight="1" x14ac:dyDescent="0.2">
      <c r="A864" s="234">
        <v>19656</v>
      </c>
      <c r="B864" s="235" t="s">
        <v>661</v>
      </c>
      <c r="C864" s="235" t="s">
        <v>880</v>
      </c>
      <c r="D864" s="235" t="s">
        <v>936</v>
      </c>
      <c r="E864" s="181">
        <v>39224</v>
      </c>
      <c r="F864" s="179" t="s">
        <v>366</v>
      </c>
      <c r="G864" s="110" t="s">
        <v>907</v>
      </c>
      <c r="H864" s="110" t="s">
        <v>1707</v>
      </c>
      <c r="I864" s="207">
        <v>12</v>
      </c>
      <c r="J864" s="207">
        <v>22</v>
      </c>
      <c r="K864" s="53" t="s">
        <v>1591</v>
      </c>
      <c r="L864" s="53"/>
      <c r="M864" s="224"/>
      <c r="N864" s="224"/>
      <c r="O864" s="224"/>
      <c r="P864" s="224"/>
      <c r="Q864" s="224"/>
      <c r="R864" s="224"/>
      <c r="S864" s="205"/>
      <c r="T864"/>
    </row>
    <row r="865" spans="1:20" ht="18" customHeight="1" x14ac:dyDescent="0.2">
      <c r="A865" s="234">
        <v>19662</v>
      </c>
      <c r="B865" s="235" t="s">
        <v>661</v>
      </c>
      <c r="C865" s="235" t="s">
        <v>880</v>
      </c>
      <c r="D865" s="235" t="s">
        <v>710</v>
      </c>
      <c r="E865" s="181">
        <v>36069</v>
      </c>
      <c r="F865" s="179" t="s">
        <v>365</v>
      </c>
      <c r="G865" s="110" t="s">
        <v>907</v>
      </c>
      <c r="H865" s="110" t="s">
        <v>1710</v>
      </c>
      <c r="I865" s="207">
        <v>15</v>
      </c>
      <c r="J865" s="207">
        <v>22</v>
      </c>
      <c r="K865" s="53" t="s">
        <v>1591</v>
      </c>
      <c r="L865" s="53"/>
      <c r="M865" s="224"/>
      <c r="N865" s="224"/>
      <c r="O865" s="224"/>
      <c r="P865" s="224"/>
      <c r="Q865" s="224"/>
      <c r="R865" s="224"/>
      <c r="S865" s="205"/>
      <c r="T865"/>
    </row>
    <row r="866" spans="1:20" ht="18" customHeight="1" x14ac:dyDescent="0.2">
      <c r="A866" s="234">
        <v>19653</v>
      </c>
      <c r="B866" s="235" t="s">
        <v>437</v>
      </c>
      <c r="C866" s="235" t="s">
        <v>531</v>
      </c>
      <c r="D866" s="235" t="s">
        <v>31</v>
      </c>
      <c r="E866" s="181">
        <v>36245</v>
      </c>
      <c r="F866" s="179" t="s">
        <v>367</v>
      </c>
      <c r="G866" s="110" t="s">
        <v>907</v>
      </c>
      <c r="H866" s="110" t="s">
        <v>1710</v>
      </c>
      <c r="I866" s="207">
        <v>15</v>
      </c>
      <c r="J866" s="207">
        <v>22</v>
      </c>
      <c r="K866" s="53" t="s">
        <v>1591</v>
      </c>
      <c r="L866" s="53"/>
      <c r="M866" s="224"/>
      <c r="N866" s="224"/>
      <c r="O866" s="224"/>
      <c r="P866" s="224"/>
      <c r="Q866" s="224"/>
      <c r="R866" s="224"/>
      <c r="S866" s="205"/>
      <c r="T866"/>
    </row>
    <row r="867" spans="1:20" ht="18" customHeight="1" x14ac:dyDescent="0.2">
      <c r="A867" s="179">
        <v>15601</v>
      </c>
      <c r="B867" s="110" t="s">
        <v>1472</v>
      </c>
      <c r="C867" s="110" t="s">
        <v>844</v>
      </c>
      <c r="D867" s="110" t="s">
        <v>484</v>
      </c>
      <c r="E867" s="181">
        <v>34166</v>
      </c>
      <c r="F867" s="179" t="s">
        <v>1206</v>
      </c>
      <c r="G867" s="110" t="s">
        <v>907</v>
      </c>
      <c r="H867" s="110" t="s">
        <v>1706</v>
      </c>
      <c r="I867" s="207">
        <v>18</v>
      </c>
      <c r="J867" s="207">
        <v>22</v>
      </c>
      <c r="K867" s="53" t="s">
        <v>1591</v>
      </c>
      <c r="L867" s="53"/>
      <c r="M867" s="224"/>
      <c r="N867" s="224"/>
      <c r="O867" s="224"/>
      <c r="P867" s="224"/>
      <c r="Q867" s="224"/>
      <c r="R867" s="224"/>
      <c r="S867" s="205"/>
      <c r="T867"/>
    </row>
    <row r="868" spans="1:20" ht="18" customHeight="1" x14ac:dyDescent="0.2">
      <c r="A868" s="179">
        <v>18456</v>
      </c>
      <c r="B868" s="110" t="s">
        <v>727</v>
      </c>
      <c r="C868" s="110" t="s">
        <v>870</v>
      </c>
      <c r="D868" s="110" t="s">
        <v>811</v>
      </c>
      <c r="E868" s="181">
        <v>36759</v>
      </c>
      <c r="F868" s="179" t="s">
        <v>1272</v>
      </c>
      <c r="G868" s="110" t="s">
        <v>907</v>
      </c>
      <c r="H868" s="110" t="s">
        <v>1796</v>
      </c>
      <c r="I868" s="207">
        <v>18</v>
      </c>
      <c r="J868" s="207">
        <v>22</v>
      </c>
      <c r="K868" s="53" t="s">
        <v>1591</v>
      </c>
      <c r="L868" s="53"/>
      <c r="M868" s="224"/>
      <c r="N868" s="224"/>
      <c r="O868" s="224"/>
      <c r="P868" s="224"/>
      <c r="Q868" s="224"/>
      <c r="R868" s="224"/>
      <c r="S868" s="205"/>
      <c r="T868"/>
    </row>
    <row r="869" spans="1:20" ht="18" customHeight="1" x14ac:dyDescent="0.2">
      <c r="A869" s="234">
        <v>16750</v>
      </c>
      <c r="B869" s="235" t="s">
        <v>1271</v>
      </c>
      <c r="C869" s="235" t="s">
        <v>1508</v>
      </c>
      <c r="D869" s="235" t="s">
        <v>753</v>
      </c>
      <c r="E869" s="181">
        <v>27720</v>
      </c>
      <c r="F869" s="179" t="s">
        <v>1273</v>
      </c>
      <c r="G869" s="110" t="s">
        <v>907</v>
      </c>
      <c r="H869" s="110" t="s">
        <v>1700</v>
      </c>
      <c r="I869" s="207">
        <v>18</v>
      </c>
      <c r="J869" s="207">
        <v>22</v>
      </c>
      <c r="K869" s="53" t="s">
        <v>1591</v>
      </c>
      <c r="L869" s="53"/>
      <c r="M869" s="224"/>
      <c r="N869" s="224"/>
      <c r="O869" s="224"/>
      <c r="P869" s="224"/>
      <c r="Q869" s="224"/>
      <c r="R869" s="224"/>
      <c r="S869" s="205"/>
      <c r="T869"/>
    </row>
    <row r="870" spans="1:20" ht="18" customHeight="1" x14ac:dyDescent="0.2">
      <c r="A870" s="179">
        <v>18455</v>
      </c>
      <c r="B870" s="110" t="s">
        <v>632</v>
      </c>
      <c r="C870" s="110" t="s">
        <v>417</v>
      </c>
      <c r="D870" s="110" t="s">
        <v>526</v>
      </c>
      <c r="E870" s="181">
        <v>36709</v>
      </c>
      <c r="F870" s="179" t="s">
        <v>1298</v>
      </c>
      <c r="G870" s="110" t="s">
        <v>907</v>
      </c>
      <c r="H870" s="110" t="s">
        <v>1706</v>
      </c>
      <c r="I870" s="207">
        <v>18</v>
      </c>
      <c r="J870" s="207">
        <v>22</v>
      </c>
      <c r="K870" s="53" t="s">
        <v>1591</v>
      </c>
      <c r="L870" s="53"/>
      <c r="M870" s="224"/>
      <c r="N870" s="224"/>
      <c r="O870" s="224"/>
      <c r="P870" s="224"/>
      <c r="Q870" s="224"/>
      <c r="R870" s="224"/>
      <c r="S870" s="205"/>
      <c r="T870"/>
    </row>
    <row r="871" spans="1:20" ht="18" customHeight="1" x14ac:dyDescent="0.2">
      <c r="A871" s="179">
        <v>50104</v>
      </c>
      <c r="B871" s="110" t="s">
        <v>1784</v>
      </c>
      <c r="C871" s="111" t="s">
        <v>1784</v>
      </c>
      <c r="D871" s="112" t="s">
        <v>1549</v>
      </c>
      <c r="E871" s="180">
        <v>22819</v>
      </c>
      <c r="F871" s="113"/>
      <c r="G871" s="110" t="s">
        <v>907</v>
      </c>
      <c r="H871" s="110" t="s">
        <v>1707</v>
      </c>
      <c r="I871" s="207">
        <v>12</v>
      </c>
      <c r="J871" s="207">
        <v>22</v>
      </c>
      <c r="K871" s="53" t="s">
        <v>1591</v>
      </c>
      <c r="L871" s="53"/>
      <c r="M871" s="224"/>
      <c r="N871" s="224"/>
      <c r="O871" s="224"/>
      <c r="P871" s="224"/>
      <c r="Q871" s="224"/>
      <c r="R871" s="224"/>
      <c r="S871" s="205"/>
      <c r="T871"/>
    </row>
    <row r="872" spans="1:20" ht="18" customHeight="1" x14ac:dyDescent="0.2">
      <c r="A872" s="234">
        <v>8670</v>
      </c>
      <c r="B872" s="235" t="s">
        <v>642</v>
      </c>
      <c r="C872" s="235" t="s">
        <v>541</v>
      </c>
      <c r="D872" s="235" t="s">
        <v>855</v>
      </c>
      <c r="E872" s="181">
        <v>24515</v>
      </c>
      <c r="F872" s="179" t="s">
        <v>1313</v>
      </c>
      <c r="G872" s="110" t="s">
        <v>907</v>
      </c>
      <c r="H872" s="110" t="s">
        <v>1700</v>
      </c>
      <c r="I872" s="207">
        <v>18</v>
      </c>
      <c r="J872" s="207">
        <v>22</v>
      </c>
      <c r="K872" s="53" t="s">
        <v>1591</v>
      </c>
      <c r="L872" s="53"/>
      <c r="M872" s="224"/>
      <c r="N872" s="224"/>
      <c r="O872" s="224"/>
      <c r="P872" s="224"/>
      <c r="Q872" s="224"/>
      <c r="R872" s="224"/>
      <c r="S872" s="205"/>
      <c r="T872"/>
    </row>
    <row r="873" spans="1:20" ht="18" customHeight="1" x14ac:dyDescent="0.2">
      <c r="A873" s="179">
        <v>50256</v>
      </c>
      <c r="B873" s="110" t="s">
        <v>719</v>
      </c>
      <c r="C873" s="111" t="s">
        <v>518</v>
      </c>
      <c r="D873" s="112" t="s">
        <v>2404</v>
      </c>
      <c r="E873" s="180"/>
      <c r="F873" s="113"/>
      <c r="G873" s="110" t="s">
        <v>907</v>
      </c>
      <c r="H873" s="110"/>
      <c r="I873" s="109"/>
      <c r="J873" s="43"/>
      <c r="K873" s="53"/>
      <c r="L873" s="53"/>
      <c r="T873" s="203"/>
    </row>
    <row r="874" spans="1:20" ht="18" customHeight="1" x14ac:dyDescent="0.2">
      <c r="A874" s="234">
        <v>6161</v>
      </c>
      <c r="B874" s="235" t="s">
        <v>706</v>
      </c>
      <c r="C874" s="235" t="s">
        <v>545</v>
      </c>
      <c r="D874" s="235" t="s">
        <v>1739</v>
      </c>
      <c r="E874" s="181">
        <v>24378</v>
      </c>
      <c r="F874" s="179" t="s">
        <v>1396</v>
      </c>
      <c r="G874" s="110" t="s">
        <v>907</v>
      </c>
      <c r="H874" s="110" t="s">
        <v>1700</v>
      </c>
      <c r="I874" s="207">
        <v>18</v>
      </c>
      <c r="J874" s="207">
        <v>22</v>
      </c>
      <c r="K874" s="53">
        <v>22</v>
      </c>
      <c r="L874" s="53"/>
      <c r="M874" s="224"/>
      <c r="N874" s="224"/>
      <c r="O874" s="224"/>
      <c r="P874" s="224"/>
      <c r="Q874" s="224"/>
      <c r="R874" s="224"/>
      <c r="S874" s="205"/>
      <c r="T874"/>
    </row>
    <row r="875" spans="1:20" ht="18" customHeight="1" x14ac:dyDescent="0.2">
      <c r="A875" s="234">
        <v>19658</v>
      </c>
      <c r="B875" s="235" t="s">
        <v>706</v>
      </c>
      <c r="C875" s="235" t="s">
        <v>642</v>
      </c>
      <c r="D875" s="235" t="s">
        <v>368</v>
      </c>
      <c r="E875" s="181">
        <v>39651</v>
      </c>
      <c r="F875" s="179" t="s">
        <v>280</v>
      </c>
      <c r="G875" s="110" t="s">
        <v>907</v>
      </c>
      <c r="H875" s="110" t="s">
        <v>1707</v>
      </c>
      <c r="I875" s="207">
        <v>12</v>
      </c>
      <c r="J875" s="207">
        <v>22</v>
      </c>
      <c r="K875" s="53" t="s">
        <v>1591</v>
      </c>
      <c r="L875" s="53"/>
      <c r="M875" s="224"/>
      <c r="N875" s="224"/>
      <c r="O875" s="224"/>
      <c r="P875" s="224"/>
      <c r="Q875" s="224"/>
      <c r="R875" s="224"/>
      <c r="S875" s="205"/>
      <c r="T875"/>
    </row>
    <row r="876" spans="1:20" ht="18" customHeight="1" x14ac:dyDescent="0.2">
      <c r="A876" s="234">
        <v>18674</v>
      </c>
      <c r="B876" s="235" t="s">
        <v>880</v>
      </c>
      <c r="C876" s="235" t="s">
        <v>632</v>
      </c>
      <c r="D876" s="235" t="s">
        <v>2132</v>
      </c>
      <c r="E876" s="181">
        <v>26181</v>
      </c>
      <c r="F876" s="179" t="s">
        <v>1425</v>
      </c>
      <c r="G876" s="110" t="s">
        <v>907</v>
      </c>
      <c r="H876" s="110" t="s">
        <v>1700</v>
      </c>
      <c r="I876" s="207">
        <v>18</v>
      </c>
      <c r="J876" s="207">
        <v>22</v>
      </c>
      <c r="K876" s="53" t="s">
        <v>1591</v>
      </c>
      <c r="L876" s="53"/>
      <c r="M876" s="224"/>
      <c r="N876" s="224"/>
      <c r="O876" s="224"/>
      <c r="P876" s="224"/>
      <c r="Q876" s="224"/>
      <c r="R876" s="224"/>
      <c r="S876" s="205"/>
      <c r="T876"/>
    </row>
    <row r="877" spans="1:20" ht="18" customHeight="1" x14ac:dyDescent="0.2">
      <c r="A877" s="234">
        <v>19654</v>
      </c>
      <c r="B877" s="235" t="s">
        <v>672</v>
      </c>
      <c r="C877" s="235" t="s">
        <v>536</v>
      </c>
      <c r="D877" s="235" t="s">
        <v>1668</v>
      </c>
      <c r="E877" s="181">
        <v>38356</v>
      </c>
      <c r="F877" s="179" t="s">
        <v>370</v>
      </c>
      <c r="G877" s="110" t="s">
        <v>907</v>
      </c>
      <c r="H877" s="110" t="s">
        <v>1707</v>
      </c>
      <c r="I877" s="207">
        <v>12</v>
      </c>
      <c r="J877" s="207">
        <v>22</v>
      </c>
      <c r="K877" s="53" t="s">
        <v>1591</v>
      </c>
      <c r="L877" s="53"/>
      <c r="M877" s="224"/>
      <c r="N877" s="224"/>
      <c r="O877" s="224"/>
      <c r="P877" s="224"/>
      <c r="Q877" s="224"/>
      <c r="R877" s="224"/>
      <c r="S877" s="205"/>
      <c r="T877"/>
    </row>
    <row r="878" spans="1:20" ht="18" customHeight="1" x14ac:dyDescent="0.2">
      <c r="A878" s="234">
        <v>19655</v>
      </c>
      <c r="B878" s="235" t="s">
        <v>672</v>
      </c>
      <c r="C878" s="235" t="s">
        <v>536</v>
      </c>
      <c r="D878" s="235" t="s">
        <v>76</v>
      </c>
      <c r="E878" s="181">
        <v>39081</v>
      </c>
      <c r="F878" s="179" t="s">
        <v>369</v>
      </c>
      <c r="G878" s="110" t="s">
        <v>907</v>
      </c>
      <c r="H878" s="110" t="s">
        <v>1707</v>
      </c>
      <c r="I878" s="207">
        <v>12</v>
      </c>
      <c r="J878" s="207">
        <v>22</v>
      </c>
      <c r="K878" s="53" t="s">
        <v>1591</v>
      </c>
      <c r="L878" s="53"/>
      <c r="M878" s="224"/>
      <c r="N878" s="224"/>
      <c r="O878" s="224"/>
      <c r="P878" s="224"/>
      <c r="Q878" s="224"/>
      <c r="R878" s="224"/>
      <c r="S878" s="205"/>
      <c r="T878"/>
    </row>
    <row r="879" spans="1:20" ht="18" customHeight="1" x14ac:dyDescent="0.2">
      <c r="A879" s="234">
        <v>19360</v>
      </c>
      <c r="B879" s="235" t="s">
        <v>1417</v>
      </c>
      <c r="C879" s="235" t="s">
        <v>449</v>
      </c>
      <c r="D879" s="235" t="s">
        <v>495</v>
      </c>
      <c r="E879" s="181">
        <v>23536</v>
      </c>
      <c r="F879" s="179" t="s">
        <v>1449</v>
      </c>
      <c r="G879" s="110" t="s">
        <v>907</v>
      </c>
      <c r="H879" s="110" t="s">
        <v>1700</v>
      </c>
      <c r="I879" s="207">
        <v>18</v>
      </c>
      <c r="J879" s="207">
        <v>22</v>
      </c>
      <c r="K879" s="53" t="s">
        <v>1591</v>
      </c>
      <c r="L879" s="53"/>
      <c r="M879" s="224"/>
      <c r="N879" s="224"/>
      <c r="O879" s="224"/>
      <c r="P879" s="224"/>
      <c r="Q879" s="224"/>
      <c r="R879" s="224"/>
      <c r="S879" s="205"/>
      <c r="T879"/>
    </row>
    <row r="880" spans="1:20" ht="18" customHeight="1" x14ac:dyDescent="0.2">
      <c r="A880" s="221">
        <v>10816</v>
      </c>
      <c r="B880" s="222" t="s">
        <v>518</v>
      </c>
      <c r="C880" s="222" t="s">
        <v>932</v>
      </c>
      <c r="D880" s="222" t="s">
        <v>1868</v>
      </c>
      <c r="E880" s="223">
        <v>30125</v>
      </c>
      <c r="F880" s="221" t="s">
        <v>1869</v>
      </c>
      <c r="G880" s="110" t="s">
        <v>2298</v>
      </c>
      <c r="H880" s="110" t="s">
        <v>1796</v>
      </c>
      <c r="I880" s="207">
        <v>18</v>
      </c>
      <c r="J880" s="207">
        <v>22</v>
      </c>
      <c r="K880" s="53" t="s">
        <v>1591</v>
      </c>
      <c r="L880" s="53"/>
      <c r="M880" s="224" t="s">
        <v>2298</v>
      </c>
      <c r="N880" s="224">
        <v>10816</v>
      </c>
      <c r="O880" s="224" t="s">
        <v>2295</v>
      </c>
      <c r="P880" s="224" t="s">
        <v>518</v>
      </c>
      <c r="Q880" s="224" t="s">
        <v>932</v>
      </c>
      <c r="R880" s="224" t="s">
        <v>1868</v>
      </c>
      <c r="S880" s="205">
        <v>30125</v>
      </c>
      <c r="T880" t="s">
        <v>1869</v>
      </c>
    </row>
    <row r="881" spans="1:20" ht="18" customHeight="1" x14ac:dyDescent="0.2">
      <c r="A881" s="221">
        <v>6524</v>
      </c>
      <c r="B881" s="222" t="s">
        <v>540</v>
      </c>
      <c r="C881" s="222" t="s">
        <v>711</v>
      </c>
      <c r="D881" s="222" t="s">
        <v>543</v>
      </c>
      <c r="E881" s="223">
        <v>26240</v>
      </c>
      <c r="F881" s="221" t="s">
        <v>1872</v>
      </c>
      <c r="G881" s="110" t="s">
        <v>105</v>
      </c>
      <c r="H881" s="110" t="s">
        <v>1700</v>
      </c>
      <c r="I881" s="207">
        <v>18</v>
      </c>
      <c r="J881" s="207">
        <v>22</v>
      </c>
      <c r="K881" s="53" t="s">
        <v>1591</v>
      </c>
      <c r="L881" s="53"/>
      <c r="M881" s="224" t="s">
        <v>2298</v>
      </c>
      <c r="N881" s="224">
        <v>6524</v>
      </c>
      <c r="O881" s="224" t="s">
        <v>2295</v>
      </c>
      <c r="P881" s="224" t="s">
        <v>540</v>
      </c>
      <c r="Q881" s="224" t="s">
        <v>711</v>
      </c>
      <c r="R881" s="224" t="s">
        <v>543</v>
      </c>
      <c r="S881" s="205">
        <v>26240</v>
      </c>
      <c r="T881" t="s">
        <v>2214</v>
      </c>
    </row>
    <row r="882" spans="1:20" ht="18" customHeight="1" x14ac:dyDescent="0.2">
      <c r="A882" s="221">
        <v>449</v>
      </c>
      <c r="B882" s="222" t="s">
        <v>481</v>
      </c>
      <c r="C882" s="222" t="s">
        <v>550</v>
      </c>
      <c r="D882" s="222" t="s">
        <v>480</v>
      </c>
      <c r="E882" s="223">
        <v>20704</v>
      </c>
      <c r="F882" s="221" t="s">
        <v>1023</v>
      </c>
      <c r="G882" s="110" t="s">
        <v>105</v>
      </c>
      <c r="H882" s="110" t="s">
        <v>1700</v>
      </c>
      <c r="I882" s="207">
        <v>18</v>
      </c>
      <c r="J882" s="207">
        <v>22</v>
      </c>
      <c r="K882" s="53" t="s">
        <v>1591</v>
      </c>
      <c r="L882" s="53"/>
      <c r="M882" s="224" t="s">
        <v>2298</v>
      </c>
      <c r="N882" s="224">
        <v>449</v>
      </c>
      <c r="O882" s="224" t="s">
        <v>2295</v>
      </c>
      <c r="P882" s="224" t="s">
        <v>481</v>
      </c>
      <c r="Q882" s="224" t="s">
        <v>550</v>
      </c>
      <c r="R882" s="224" t="s">
        <v>480</v>
      </c>
      <c r="S882" s="205">
        <v>20704</v>
      </c>
      <c r="T882" t="s">
        <v>1023</v>
      </c>
    </row>
    <row r="883" spans="1:20" ht="18" customHeight="1" x14ac:dyDescent="0.2">
      <c r="A883" s="221">
        <v>759</v>
      </c>
      <c r="B883" s="222" t="s">
        <v>481</v>
      </c>
      <c r="C883" s="222" t="s">
        <v>624</v>
      </c>
      <c r="D883" s="222" t="s">
        <v>1866</v>
      </c>
      <c r="E883" s="223">
        <v>22615</v>
      </c>
      <c r="F883" s="221" t="s">
        <v>1867</v>
      </c>
      <c r="G883" s="110" t="s">
        <v>105</v>
      </c>
      <c r="H883" s="110" t="s">
        <v>1700</v>
      </c>
      <c r="I883" s="207">
        <v>18</v>
      </c>
      <c r="J883" s="207">
        <v>22</v>
      </c>
      <c r="K883" s="53" t="s">
        <v>1591</v>
      </c>
      <c r="L883" s="53"/>
      <c r="M883" s="224" t="s">
        <v>2298</v>
      </c>
      <c r="N883" s="224">
        <v>759</v>
      </c>
      <c r="O883" s="224" t="s">
        <v>2295</v>
      </c>
      <c r="P883" s="224" t="s">
        <v>481</v>
      </c>
      <c r="Q883" s="224" t="s">
        <v>550</v>
      </c>
      <c r="R883" s="224" t="s">
        <v>2215</v>
      </c>
      <c r="S883" s="205">
        <v>22615</v>
      </c>
      <c r="T883" t="s">
        <v>1867</v>
      </c>
    </row>
    <row r="884" spans="1:20" ht="18" customHeight="1" x14ac:dyDescent="0.2">
      <c r="A884" s="221">
        <v>1990</v>
      </c>
      <c r="B884" s="222" t="s">
        <v>481</v>
      </c>
      <c r="C884" s="222" t="s">
        <v>463</v>
      </c>
      <c r="D884" s="222" t="s">
        <v>480</v>
      </c>
      <c r="E884" s="223">
        <v>28867</v>
      </c>
      <c r="F884" s="221" t="s">
        <v>1865</v>
      </c>
      <c r="G884" s="110" t="s">
        <v>105</v>
      </c>
      <c r="H884" s="110" t="s">
        <v>1796</v>
      </c>
      <c r="I884" s="207">
        <v>18</v>
      </c>
      <c r="J884" s="207">
        <v>22</v>
      </c>
      <c r="K884" s="53" t="s">
        <v>1591</v>
      </c>
      <c r="L884" s="53"/>
      <c r="M884" s="224" t="s">
        <v>2298</v>
      </c>
      <c r="N884" s="224">
        <v>1990</v>
      </c>
      <c r="O884" s="224" t="s">
        <v>2295</v>
      </c>
      <c r="P884" s="224" t="s">
        <v>481</v>
      </c>
      <c r="Q884" s="224" t="s">
        <v>468</v>
      </c>
      <c r="R884" s="224" t="s">
        <v>480</v>
      </c>
      <c r="S884" s="205">
        <v>29171</v>
      </c>
      <c r="T884" t="s">
        <v>1865</v>
      </c>
    </row>
    <row r="885" spans="1:20" ht="18" customHeight="1" x14ac:dyDescent="0.2">
      <c r="A885" s="179">
        <v>1502</v>
      </c>
      <c r="B885" s="110" t="s">
        <v>1870</v>
      </c>
      <c r="C885" s="110" t="s">
        <v>533</v>
      </c>
      <c r="D885" s="110" t="s">
        <v>552</v>
      </c>
      <c r="E885" s="181">
        <v>27261</v>
      </c>
      <c r="F885" s="179" t="s">
        <v>1871</v>
      </c>
      <c r="G885" s="110" t="s">
        <v>105</v>
      </c>
      <c r="H885" s="110" t="s">
        <v>1707</v>
      </c>
      <c r="I885" s="207">
        <v>12</v>
      </c>
      <c r="J885" s="207">
        <v>22</v>
      </c>
      <c r="K885" s="53" t="s">
        <v>1591</v>
      </c>
      <c r="L885" s="53"/>
      <c r="M885" s="224"/>
      <c r="N885" s="224"/>
      <c r="O885" s="224"/>
      <c r="P885" s="224"/>
      <c r="Q885" s="224"/>
      <c r="R885" s="224"/>
      <c r="S885" s="205"/>
      <c r="T885"/>
    </row>
    <row r="886" spans="1:20" ht="18" customHeight="1" x14ac:dyDescent="0.2">
      <c r="A886" s="214">
        <v>14453</v>
      </c>
      <c r="B886" s="215" t="s">
        <v>1969</v>
      </c>
      <c r="C886" s="218" t="s">
        <v>600</v>
      </c>
      <c r="D886" s="217" t="s">
        <v>595</v>
      </c>
      <c r="E886" s="219">
        <v>32889</v>
      </c>
      <c r="F886" s="220" t="s">
        <v>1970</v>
      </c>
      <c r="G886" s="110" t="s">
        <v>2302</v>
      </c>
      <c r="H886" s="110" t="s">
        <v>1796</v>
      </c>
      <c r="I886" s="207">
        <v>18</v>
      </c>
      <c r="J886" s="207">
        <v>22</v>
      </c>
      <c r="K886" s="53" t="s">
        <v>1591</v>
      </c>
      <c r="L886" s="53"/>
      <c r="M886" s="224"/>
      <c r="N886" s="224"/>
      <c r="O886" s="224"/>
      <c r="P886" s="224"/>
      <c r="Q886" s="224"/>
      <c r="R886" s="224"/>
      <c r="S886" s="205"/>
      <c r="T886"/>
    </row>
    <row r="887" spans="1:20" ht="18" customHeight="1" x14ac:dyDescent="0.2">
      <c r="A887" s="179">
        <v>15651</v>
      </c>
      <c r="B887" s="110" t="s">
        <v>624</v>
      </c>
      <c r="C887" s="110" t="s">
        <v>1479</v>
      </c>
      <c r="D887" s="110" t="s">
        <v>801</v>
      </c>
      <c r="E887" s="181">
        <v>35883</v>
      </c>
      <c r="F887" s="179" t="s">
        <v>1013</v>
      </c>
      <c r="G887" s="110" t="s">
        <v>2302</v>
      </c>
      <c r="H887" s="110" t="s">
        <v>1710</v>
      </c>
      <c r="I887" s="207">
        <v>15</v>
      </c>
      <c r="J887" s="207">
        <v>22</v>
      </c>
      <c r="K887" s="53" t="s">
        <v>1591</v>
      </c>
      <c r="L887" s="53"/>
      <c r="M887" s="224"/>
      <c r="N887" s="224"/>
      <c r="O887" s="224"/>
      <c r="P887" s="224"/>
      <c r="Q887" s="224"/>
      <c r="R887" s="224"/>
      <c r="S887" s="205"/>
      <c r="T887"/>
    </row>
    <row r="888" spans="1:20" ht="18" customHeight="1" x14ac:dyDescent="0.2">
      <c r="A888" s="221">
        <v>18540</v>
      </c>
      <c r="B888" s="222" t="s">
        <v>1471</v>
      </c>
      <c r="C888" s="222" t="s">
        <v>25</v>
      </c>
      <c r="D888" s="222" t="s">
        <v>1372</v>
      </c>
      <c r="E888" s="223">
        <v>23875</v>
      </c>
      <c r="F888" s="221" t="s">
        <v>1027</v>
      </c>
      <c r="G888" s="110" t="s">
        <v>2302</v>
      </c>
      <c r="H888" s="110" t="s">
        <v>1700</v>
      </c>
      <c r="I888" s="207">
        <v>18</v>
      </c>
      <c r="J888" s="207">
        <v>22</v>
      </c>
      <c r="K888" s="53" t="s">
        <v>1591</v>
      </c>
      <c r="L888" s="53"/>
      <c r="M888" s="224" t="s">
        <v>2302</v>
      </c>
      <c r="N888" s="224">
        <v>18540</v>
      </c>
      <c r="O888" s="224" t="s">
        <v>2303</v>
      </c>
      <c r="P888" s="224" t="s">
        <v>1471</v>
      </c>
      <c r="Q888" s="224" t="s">
        <v>25</v>
      </c>
      <c r="R888" s="224" t="s">
        <v>1372</v>
      </c>
      <c r="S888" s="205">
        <v>23875</v>
      </c>
      <c r="T888" t="s">
        <v>1027</v>
      </c>
    </row>
    <row r="889" spans="1:20" ht="18" customHeight="1" x14ac:dyDescent="0.2">
      <c r="A889" s="179">
        <v>1320</v>
      </c>
      <c r="B889" s="110" t="s">
        <v>1792</v>
      </c>
      <c r="C889" s="111" t="s">
        <v>540</v>
      </c>
      <c r="D889" s="112" t="s">
        <v>595</v>
      </c>
      <c r="E889" s="180">
        <v>26191</v>
      </c>
      <c r="F889" s="113" t="s">
        <v>1971</v>
      </c>
      <c r="G889" s="110" t="s">
        <v>2302</v>
      </c>
      <c r="H889" s="110" t="s">
        <v>1700</v>
      </c>
      <c r="I889" s="207">
        <v>18</v>
      </c>
      <c r="J889" s="207">
        <v>22</v>
      </c>
      <c r="K889" s="53" t="s">
        <v>1591</v>
      </c>
      <c r="L889" s="53"/>
      <c r="M889" s="224"/>
      <c r="N889" s="224"/>
      <c r="O889" s="224"/>
      <c r="P889" s="224"/>
      <c r="Q889" s="224"/>
      <c r="R889" s="224"/>
      <c r="S889" s="205"/>
      <c r="T889"/>
    </row>
    <row r="890" spans="1:20" ht="18" customHeight="1" x14ac:dyDescent="0.2">
      <c r="A890" s="221">
        <v>30</v>
      </c>
      <c r="B890" s="222" t="s">
        <v>497</v>
      </c>
      <c r="C890" s="222" t="s">
        <v>498</v>
      </c>
      <c r="D890" s="222" t="s">
        <v>496</v>
      </c>
      <c r="E890" s="223">
        <v>13182</v>
      </c>
      <c r="F890" s="221" t="s">
        <v>1098</v>
      </c>
      <c r="G890" s="110" t="s">
        <v>2302</v>
      </c>
      <c r="H890" s="110" t="s">
        <v>1700</v>
      </c>
      <c r="I890" s="207">
        <v>18</v>
      </c>
      <c r="J890" s="207">
        <v>22</v>
      </c>
      <c r="K890" s="53" t="s">
        <v>1591</v>
      </c>
      <c r="L890" s="53"/>
      <c r="M890" s="224" t="s">
        <v>2302</v>
      </c>
      <c r="N890" s="224">
        <v>30</v>
      </c>
      <c r="O890" s="224" t="s">
        <v>2297</v>
      </c>
      <c r="P890" s="224" t="s">
        <v>497</v>
      </c>
      <c r="Q890" s="224" t="s">
        <v>498</v>
      </c>
      <c r="R890" s="224" t="s">
        <v>496</v>
      </c>
      <c r="S890" s="205">
        <v>13182</v>
      </c>
      <c r="T890" t="s">
        <v>1098</v>
      </c>
    </row>
    <row r="891" spans="1:20" ht="18" customHeight="1" x14ac:dyDescent="0.2">
      <c r="A891" s="221">
        <v>242</v>
      </c>
      <c r="B891" s="110" t="s">
        <v>618</v>
      </c>
      <c r="C891" s="222" t="s">
        <v>585</v>
      </c>
      <c r="D891" s="222" t="s">
        <v>483</v>
      </c>
      <c r="E891" s="223">
        <v>18933</v>
      </c>
      <c r="F891" s="221" t="s">
        <v>1264</v>
      </c>
      <c r="G891" s="110" t="s">
        <v>2302</v>
      </c>
      <c r="H891" s="110" t="s">
        <v>1700</v>
      </c>
      <c r="I891" s="207">
        <v>18</v>
      </c>
      <c r="J891" s="207">
        <v>22</v>
      </c>
      <c r="K891" s="53" t="s">
        <v>1591</v>
      </c>
      <c r="L891" s="53">
        <v>26</v>
      </c>
      <c r="M891" s="224" t="s">
        <v>2302</v>
      </c>
      <c r="N891" s="224">
        <v>242</v>
      </c>
      <c r="O891" s="224" t="s">
        <v>2297</v>
      </c>
      <c r="P891" s="224" t="s">
        <v>584</v>
      </c>
      <c r="Q891" s="224" t="s">
        <v>585</v>
      </c>
      <c r="R891" s="224" t="s">
        <v>483</v>
      </c>
      <c r="S891" s="205">
        <v>18933</v>
      </c>
      <c r="T891" t="s">
        <v>1264</v>
      </c>
    </row>
    <row r="892" spans="1:20" ht="18" customHeight="1" x14ac:dyDescent="0.2">
      <c r="A892" s="221">
        <v>53</v>
      </c>
      <c r="B892" s="222" t="s">
        <v>510</v>
      </c>
      <c r="C892" s="222" t="s">
        <v>511</v>
      </c>
      <c r="D892" s="222" t="s">
        <v>489</v>
      </c>
      <c r="E892" s="223">
        <v>14493</v>
      </c>
      <c r="F892" s="221" t="s">
        <v>1174</v>
      </c>
      <c r="G892" s="110" t="s">
        <v>2302</v>
      </c>
      <c r="H892" s="110" t="s">
        <v>1700</v>
      </c>
      <c r="I892" s="207">
        <v>18</v>
      </c>
      <c r="J892" s="207">
        <v>22</v>
      </c>
      <c r="K892" s="53" t="s">
        <v>1591</v>
      </c>
      <c r="L892" s="53"/>
      <c r="M892" s="224" t="s">
        <v>2302</v>
      </c>
      <c r="N892" s="224">
        <v>53</v>
      </c>
      <c r="O892" s="224" t="s">
        <v>2297</v>
      </c>
      <c r="P892" s="224" t="s">
        <v>510</v>
      </c>
      <c r="Q892" s="224" t="s">
        <v>511</v>
      </c>
      <c r="R892" s="224" t="s">
        <v>489</v>
      </c>
      <c r="S892" s="205">
        <v>14493</v>
      </c>
      <c r="T892" t="s">
        <v>1174</v>
      </c>
    </row>
    <row r="893" spans="1:20" ht="18" customHeight="1" x14ac:dyDescent="0.2">
      <c r="A893" s="179">
        <v>15616</v>
      </c>
      <c r="B893" s="110" t="s">
        <v>1972</v>
      </c>
      <c r="C893" s="111" t="s">
        <v>1973</v>
      </c>
      <c r="D893" s="112" t="s">
        <v>1974</v>
      </c>
      <c r="E893" s="180">
        <v>19390</v>
      </c>
      <c r="F893" s="113" t="s">
        <v>1975</v>
      </c>
      <c r="G893" s="110" t="s">
        <v>2302</v>
      </c>
      <c r="H893" s="110" t="s">
        <v>1706</v>
      </c>
      <c r="I893" s="207">
        <v>18</v>
      </c>
      <c r="J893" s="207">
        <v>22</v>
      </c>
      <c r="K893" s="53" t="s">
        <v>1591</v>
      </c>
      <c r="L893" s="53"/>
      <c r="M893" s="224"/>
      <c r="N893" s="224"/>
      <c r="O893" s="224"/>
      <c r="P893" s="224"/>
      <c r="Q893" s="224"/>
      <c r="R893" s="224"/>
      <c r="S893" s="205"/>
      <c r="T893"/>
    </row>
    <row r="894" spans="1:20" ht="18" customHeight="1" x14ac:dyDescent="0.2">
      <c r="A894" s="221">
        <v>61</v>
      </c>
      <c r="B894" s="110" t="s">
        <v>463</v>
      </c>
      <c r="C894" s="222" t="s">
        <v>515</v>
      </c>
      <c r="D894" s="222" t="s">
        <v>490</v>
      </c>
      <c r="E894" s="223">
        <v>15223</v>
      </c>
      <c r="F894" s="221" t="s">
        <v>1251</v>
      </c>
      <c r="G894" s="110" t="s">
        <v>2302</v>
      </c>
      <c r="H894" s="110" t="s">
        <v>1700</v>
      </c>
      <c r="I894" s="207">
        <v>18</v>
      </c>
      <c r="J894" s="207">
        <v>22</v>
      </c>
      <c r="K894" s="53" t="s">
        <v>1591</v>
      </c>
      <c r="L894" s="53"/>
      <c r="M894" s="224" t="s">
        <v>2302</v>
      </c>
      <c r="N894" s="224">
        <v>61</v>
      </c>
      <c r="O894" s="224" t="s">
        <v>2297</v>
      </c>
      <c r="P894" s="224" t="s">
        <v>468</v>
      </c>
      <c r="Q894" s="224" t="s">
        <v>515</v>
      </c>
      <c r="R894" s="224" t="s">
        <v>490</v>
      </c>
      <c r="S894" s="205">
        <v>15223</v>
      </c>
      <c r="T894" t="s">
        <v>1251</v>
      </c>
    </row>
    <row r="895" spans="1:20" ht="18" customHeight="1" x14ac:dyDescent="0.2">
      <c r="A895" s="221">
        <v>141</v>
      </c>
      <c r="B895" s="222" t="s">
        <v>559</v>
      </c>
      <c r="C895" s="222" t="s">
        <v>560</v>
      </c>
      <c r="D895" s="222" t="s">
        <v>480</v>
      </c>
      <c r="E895" s="223">
        <v>17402</v>
      </c>
      <c r="F895" s="221" t="s">
        <v>1280</v>
      </c>
      <c r="G895" s="110" t="s">
        <v>2302</v>
      </c>
      <c r="H895" s="110" t="s">
        <v>1796</v>
      </c>
      <c r="I895" s="207">
        <v>18</v>
      </c>
      <c r="J895" s="207">
        <v>22</v>
      </c>
      <c r="K895" s="53" t="s">
        <v>1591</v>
      </c>
      <c r="L895" s="53"/>
      <c r="M895" s="224" t="s">
        <v>2302</v>
      </c>
      <c r="N895" s="224">
        <v>141</v>
      </c>
      <c r="O895" s="224" t="s">
        <v>2297</v>
      </c>
      <c r="P895" s="224" t="s">
        <v>559</v>
      </c>
      <c r="Q895" s="224" t="s">
        <v>560</v>
      </c>
      <c r="R895" s="224" t="s">
        <v>480</v>
      </c>
      <c r="S895" s="205">
        <v>17402</v>
      </c>
      <c r="T895" t="s">
        <v>1280</v>
      </c>
    </row>
    <row r="896" spans="1:20" ht="18" customHeight="1" x14ac:dyDescent="0.2">
      <c r="A896" s="221">
        <v>19675</v>
      </c>
      <c r="B896" s="222" t="s">
        <v>225</v>
      </c>
      <c r="C896" s="222" t="s">
        <v>488</v>
      </c>
      <c r="D896" s="222" t="s">
        <v>226</v>
      </c>
      <c r="E896" s="223">
        <v>22012</v>
      </c>
      <c r="F896" s="221" t="s">
        <v>227</v>
      </c>
      <c r="G896" s="110" t="s">
        <v>2302</v>
      </c>
      <c r="H896" s="110" t="s">
        <v>1700</v>
      </c>
      <c r="I896" s="207">
        <v>18</v>
      </c>
      <c r="J896" s="207">
        <v>22</v>
      </c>
      <c r="K896" s="53" t="s">
        <v>1591</v>
      </c>
      <c r="L896" s="53"/>
      <c r="M896" s="224" t="s">
        <v>2302</v>
      </c>
      <c r="N896" s="224">
        <v>19675</v>
      </c>
      <c r="O896" s="224" t="s">
        <v>2297</v>
      </c>
      <c r="P896" s="224" t="s">
        <v>225</v>
      </c>
      <c r="Q896" s="224" t="s">
        <v>488</v>
      </c>
      <c r="R896" s="224" t="s">
        <v>226</v>
      </c>
      <c r="S896" s="205">
        <v>22012</v>
      </c>
      <c r="T896" t="s">
        <v>227</v>
      </c>
    </row>
    <row r="897" spans="1:20" ht="18" customHeight="1" x14ac:dyDescent="0.2">
      <c r="A897" s="221">
        <v>83</v>
      </c>
      <c r="B897" s="222" t="s">
        <v>530</v>
      </c>
      <c r="C897" s="222" t="s">
        <v>531</v>
      </c>
      <c r="D897" s="222" t="s">
        <v>529</v>
      </c>
      <c r="E897" s="223">
        <v>15911</v>
      </c>
      <c r="F897" s="221" t="s">
        <v>1349</v>
      </c>
      <c r="G897" s="110" t="s">
        <v>2302</v>
      </c>
      <c r="H897" s="110" t="s">
        <v>1796</v>
      </c>
      <c r="I897" s="207">
        <v>18</v>
      </c>
      <c r="J897" s="207">
        <v>22</v>
      </c>
      <c r="K897" s="53" t="s">
        <v>1591</v>
      </c>
      <c r="L897" s="53"/>
      <c r="M897" s="224" t="s">
        <v>2302</v>
      </c>
      <c r="N897" s="224">
        <v>83</v>
      </c>
      <c r="O897" s="224" t="s">
        <v>2297</v>
      </c>
      <c r="P897" s="224" t="s">
        <v>530</v>
      </c>
      <c r="Q897" s="224" t="s">
        <v>531</v>
      </c>
      <c r="R897" s="224" t="s">
        <v>529</v>
      </c>
      <c r="S897" s="205">
        <v>15911</v>
      </c>
      <c r="T897" t="s">
        <v>1349</v>
      </c>
    </row>
    <row r="898" spans="1:20" ht="18" customHeight="1" x14ac:dyDescent="0.2">
      <c r="A898" s="221">
        <v>18541</v>
      </c>
      <c r="B898" s="222" t="s">
        <v>1479</v>
      </c>
      <c r="C898" s="222" t="s">
        <v>474</v>
      </c>
      <c r="D898" s="222" t="s">
        <v>822</v>
      </c>
      <c r="E898" s="223">
        <v>25851</v>
      </c>
      <c r="F898" s="221" t="s">
        <v>1446</v>
      </c>
      <c r="G898" s="110" t="s">
        <v>2302</v>
      </c>
      <c r="H898" s="110" t="s">
        <v>1700</v>
      </c>
      <c r="I898" s="207">
        <v>18</v>
      </c>
      <c r="J898" s="207">
        <v>22</v>
      </c>
      <c r="K898" s="53" t="s">
        <v>1591</v>
      </c>
      <c r="L898" s="53"/>
      <c r="M898" s="224" t="s">
        <v>2302</v>
      </c>
      <c r="N898" s="224">
        <v>18541</v>
      </c>
      <c r="O898" s="224" t="s">
        <v>2303</v>
      </c>
      <c r="P898" s="224" t="s">
        <v>1479</v>
      </c>
      <c r="Q898" s="224" t="s">
        <v>474</v>
      </c>
      <c r="R898" s="224" t="s">
        <v>822</v>
      </c>
      <c r="S898" s="205">
        <v>25851</v>
      </c>
      <c r="T898" t="s">
        <v>1446</v>
      </c>
    </row>
    <row r="899" spans="1:20" ht="18" customHeight="1" x14ac:dyDescent="0.2">
      <c r="A899" s="179">
        <v>50228</v>
      </c>
      <c r="B899" s="110" t="s">
        <v>2353</v>
      </c>
      <c r="C899" s="111" t="s">
        <v>42</v>
      </c>
      <c r="D899" s="112" t="s">
        <v>597</v>
      </c>
      <c r="E899" s="180">
        <v>36897</v>
      </c>
      <c r="F899" s="113" t="s">
        <v>2354</v>
      </c>
      <c r="G899" s="110" t="s">
        <v>99</v>
      </c>
      <c r="H899" s="110" t="s">
        <v>1709</v>
      </c>
      <c r="I899" s="109">
        <v>15</v>
      </c>
      <c r="J899" s="207">
        <v>22</v>
      </c>
      <c r="K899" s="53" t="s">
        <v>1591</v>
      </c>
      <c r="L899" s="53"/>
      <c r="T899" s="203">
        <v>19424</v>
      </c>
    </row>
    <row r="900" spans="1:20" ht="18" customHeight="1" x14ac:dyDescent="0.2">
      <c r="A900" s="179">
        <v>15963</v>
      </c>
      <c r="B900" s="110" t="s">
        <v>853</v>
      </c>
      <c r="C900" s="110" t="s">
        <v>1818</v>
      </c>
      <c r="D900" s="110" t="s">
        <v>757</v>
      </c>
      <c r="E900" s="181">
        <v>27070</v>
      </c>
      <c r="F900" s="179" t="s">
        <v>1829</v>
      </c>
      <c r="G900" s="110" t="s">
        <v>911</v>
      </c>
      <c r="H900" s="110" t="s">
        <v>1700</v>
      </c>
      <c r="I900" s="207">
        <v>18</v>
      </c>
      <c r="J900" s="207">
        <v>22</v>
      </c>
      <c r="K900" s="53" t="s">
        <v>1591</v>
      </c>
      <c r="L900" s="53">
        <v>26</v>
      </c>
      <c r="M900" s="224"/>
      <c r="N900" s="224"/>
      <c r="O900" s="224"/>
      <c r="P900" s="224"/>
      <c r="Q900" s="224"/>
      <c r="R900" s="224"/>
      <c r="S900" s="205"/>
      <c r="T900"/>
    </row>
    <row r="901" spans="1:20" ht="18" customHeight="1" x14ac:dyDescent="0.2">
      <c r="A901" s="221">
        <v>15961</v>
      </c>
      <c r="B901" s="222" t="s">
        <v>1496</v>
      </c>
      <c r="C901" s="222" t="s">
        <v>537</v>
      </c>
      <c r="D901" s="222" t="s">
        <v>648</v>
      </c>
      <c r="E901" s="223">
        <v>27343</v>
      </c>
      <c r="F901" s="221" t="s">
        <v>1096</v>
      </c>
      <c r="G901" s="110" t="s">
        <v>911</v>
      </c>
      <c r="H901" s="110" t="s">
        <v>1700</v>
      </c>
      <c r="I901" s="207">
        <v>18</v>
      </c>
      <c r="J901" s="207">
        <v>22</v>
      </c>
      <c r="K901" s="53" t="s">
        <v>1591</v>
      </c>
      <c r="L901" s="53"/>
      <c r="M901" s="224" t="s">
        <v>911</v>
      </c>
      <c r="N901" s="224">
        <v>15961</v>
      </c>
      <c r="O901" s="224" t="s">
        <v>2297</v>
      </c>
      <c r="P901" s="224" t="s">
        <v>1496</v>
      </c>
      <c r="Q901" s="224" t="s">
        <v>537</v>
      </c>
      <c r="R901" s="224" t="s">
        <v>648</v>
      </c>
      <c r="S901" s="205">
        <v>27343</v>
      </c>
      <c r="T901" t="s">
        <v>1096</v>
      </c>
    </row>
    <row r="902" spans="1:20" ht="18" customHeight="1" x14ac:dyDescent="0.2">
      <c r="A902" s="221">
        <v>18182</v>
      </c>
      <c r="B902" s="222" t="s">
        <v>1815</v>
      </c>
      <c r="C902" s="222" t="s">
        <v>1816</v>
      </c>
      <c r="D902" s="222" t="s">
        <v>1817</v>
      </c>
      <c r="E902" s="223">
        <v>24012</v>
      </c>
      <c r="F902" s="221" t="s">
        <v>2195</v>
      </c>
      <c r="G902" s="110" t="s">
        <v>911</v>
      </c>
      <c r="H902" s="110" t="s">
        <v>1700</v>
      </c>
      <c r="I902" s="207">
        <v>18</v>
      </c>
      <c r="J902" s="207">
        <v>22</v>
      </c>
      <c r="K902" s="53" t="s">
        <v>1591</v>
      </c>
      <c r="L902" s="53"/>
      <c r="M902" s="224" t="s">
        <v>911</v>
      </c>
      <c r="N902" s="224">
        <v>18182</v>
      </c>
      <c r="O902" s="224" t="s">
        <v>2297</v>
      </c>
      <c r="P902" s="224" t="s">
        <v>1815</v>
      </c>
      <c r="Q902" s="224" t="s">
        <v>1816</v>
      </c>
      <c r="R902" s="224" t="s">
        <v>2194</v>
      </c>
      <c r="S902" s="205">
        <v>24012</v>
      </c>
      <c r="T902" t="s">
        <v>2195</v>
      </c>
    </row>
    <row r="903" spans="1:20" ht="18" customHeight="1" x14ac:dyDescent="0.2">
      <c r="A903" s="221">
        <v>15962</v>
      </c>
      <c r="B903" s="222" t="s">
        <v>533</v>
      </c>
      <c r="C903" s="222" t="s">
        <v>719</v>
      </c>
      <c r="D903" s="222" t="s">
        <v>526</v>
      </c>
      <c r="E903" s="223">
        <v>29069</v>
      </c>
      <c r="F903" s="221" t="s">
        <v>1224</v>
      </c>
      <c r="G903" s="110" t="s">
        <v>911</v>
      </c>
      <c r="H903" s="110" t="s">
        <v>1710</v>
      </c>
      <c r="I903" s="207">
        <v>15</v>
      </c>
      <c r="J903" s="207">
        <v>22</v>
      </c>
      <c r="K903" s="53" t="s">
        <v>1591</v>
      </c>
      <c r="L903" s="53"/>
      <c r="M903" s="224" t="s">
        <v>911</v>
      </c>
      <c r="N903" s="224">
        <v>15962</v>
      </c>
      <c r="O903" s="224" t="s">
        <v>2297</v>
      </c>
      <c r="P903" s="224" t="s">
        <v>470</v>
      </c>
      <c r="Q903" s="224" t="s">
        <v>506</v>
      </c>
      <c r="R903" s="224" t="s">
        <v>526</v>
      </c>
      <c r="S903" s="205">
        <v>29069</v>
      </c>
      <c r="T903" t="s">
        <v>1224</v>
      </c>
    </row>
    <row r="904" spans="1:20" ht="18" customHeight="1" x14ac:dyDescent="0.2">
      <c r="A904" s="179">
        <v>16981</v>
      </c>
      <c r="B904" s="110" t="s">
        <v>1813</v>
      </c>
      <c r="C904" s="110" t="s">
        <v>532</v>
      </c>
      <c r="D904" s="110" t="s">
        <v>1814</v>
      </c>
      <c r="E904" s="181">
        <v>27185</v>
      </c>
      <c r="F904" s="179" t="s">
        <v>1831</v>
      </c>
      <c r="G904" s="110" t="s">
        <v>911</v>
      </c>
      <c r="H904" s="110" t="s">
        <v>1700</v>
      </c>
      <c r="I904" s="207">
        <v>18</v>
      </c>
      <c r="J904" s="207">
        <v>22</v>
      </c>
      <c r="K904" s="53" t="s">
        <v>1591</v>
      </c>
      <c r="L904" s="53">
        <v>26</v>
      </c>
      <c r="M904" s="224"/>
      <c r="N904" s="224"/>
      <c r="O904" s="224"/>
      <c r="P904" s="224"/>
      <c r="Q904" s="224"/>
      <c r="R904" s="224"/>
      <c r="S904" s="205"/>
      <c r="T904"/>
    </row>
    <row r="905" spans="1:20" ht="18" customHeight="1" x14ac:dyDescent="0.2">
      <c r="A905" s="179">
        <v>50009</v>
      </c>
      <c r="B905" s="110" t="s">
        <v>1813</v>
      </c>
      <c r="C905" s="110" t="s">
        <v>1819</v>
      </c>
      <c r="D905" s="110" t="s">
        <v>490</v>
      </c>
      <c r="E905" s="181">
        <v>26767</v>
      </c>
      <c r="F905" s="179" t="s">
        <v>1830</v>
      </c>
      <c r="G905" s="110" t="s">
        <v>911</v>
      </c>
      <c r="H905" s="110" t="s">
        <v>1796</v>
      </c>
      <c r="I905" s="207">
        <v>18</v>
      </c>
      <c r="J905" s="207">
        <v>22</v>
      </c>
      <c r="K905" s="53" t="s">
        <v>1591</v>
      </c>
      <c r="L905" s="53"/>
      <c r="M905" s="224"/>
      <c r="N905" s="224"/>
      <c r="O905" s="224"/>
      <c r="P905" s="224"/>
      <c r="Q905" s="224"/>
      <c r="R905" s="224"/>
      <c r="S905" s="205"/>
      <c r="T905"/>
    </row>
    <row r="906" spans="1:20" ht="18" customHeight="1" x14ac:dyDescent="0.2">
      <c r="A906" s="233">
        <v>16208</v>
      </c>
      <c r="B906" s="110" t="s">
        <v>488</v>
      </c>
      <c r="C906" s="110" t="s">
        <v>946</v>
      </c>
      <c r="D906" s="110" t="s">
        <v>565</v>
      </c>
      <c r="E906" s="181">
        <v>30028</v>
      </c>
      <c r="F906" s="179"/>
      <c r="G906" s="110" t="s">
        <v>911</v>
      </c>
      <c r="H906" s="110" t="s">
        <v>1796</v>
      </c>
      <c r="I906" s="207">
        <v>18</v>
      </c>
      <c r="J906" s="207">
        <v>22</v>
      </c>
      <c r="K906" s="53" t="s">
        <v>1591</v>
      </c>
      <c r="L906" s="53"/>
      <c r="M906" s="224"/>
      <c r="N906" s="224"/>
      <c r="O906" s="224"/>
      <c r="P906" s="224"/>
      <c r="Q906" s="224"/>
      <c r="R906" s="224"/>
      <c r="S906" s="205"/>
      <c r="T906"/>
    </row>
    <row r="907" spans="1:20" ht="18" customHeight="1" x14ac:dyDescent="0.2">
      <c r="A907" s="179">
        <v>15964</v>
      </c>
      <c r="B907" s="110" t="s">
        <v>1810</v>
      </c>
      <c r="C907" s="110"/>
      <c r="D907" s="110" t="s">
        <v>1809</v>
      </c>
      <c r="E907" s="181">
        <v>20263</v>
      </c>
      <c r="F907" s="179" t="s">
        <v>1832</v>
      </c>
      <c r="G907" s="110" t="s">
        <v>911</v>
      </c>
      <c r="H907" s="110" t="s">
        <v>1796</v>
      </c>
      <c r="I907" s="207">
        <v>18</v>
      </c>
      <c r="J907" s="207">
        <v>22</v>
      </c>
      <c r="K907" s="53" t="s">
        <v>1591</v>
      </c>
      <c r="L907" s="53"/>
      <c r="M907" s="224"/>
      <c r="N907" s="224"/>
      <c r="O907" s="224"/>
      <c r="P907" s="224"/>
      <c r="Q907" s="224"/>
      <c r="R907" s="224"/>
      <c r="S907" s="205"/>
      <c r="T907"/>
    </row>
    <row r="908" spans="1:20" ht="18" customHeight="1" x14ac:dyDescent="0.2">
      <c r="A908" s="179">
        <v>15949</v>
      </c>
      <c r="B908" s="110" t="s">
        <v>1811</v>
      </c>
      <c r="C908" s="110" t="s">
        <v>550</v>
      </c>
      <c r="D908" s="110" t="s">
        <v>1812</v>
      </c>
      <c r="E908" s="181">
        <v>23844</v>
      </c>
      <c r="F908" s="179" t="s">
        <v>1833</v>
      </c>
      <c r="G908" s="110" t="s">
        <v>911</v>
      </c>
      <c r="H908" s="110" t="s">
        <v>1796</v>
      </c>
      <c r="I908" s="207">
        <v>18</v>
      </c>
      <c r="J908" s="207">
        <v>22</v>
      </c>
      <c r="K908" s="53" t="s">
        <v>1591</v>
      </c>
      <c r="L908" s="53"/>
      <c r="M908" s="224"/>
      <c r="N908" s="224"/>
      <c r="O908" s="224"/>
      <c r="P908" s="224"/>
      <c r="Q908" s="224"/>
      <c r="R908" s="224"/>
      <c r="S908" s="205"/>
      <c r="T908"/>
    </row>
    <row r="909" spans="1:20" ht="18" customHeight="1" x14ac:dyDescent="0.2">
      <c r="A909" s="221">
        <v>15922</v>
      </c>
      <c r="B909" s="222" t="s">
        <v>540</v>
      </c>
      <c r="C909" s="222" t="s">
        <v>440</v>
      </c>
      <c r="D909" s="222" t="s">
        <v>69</v>
      </c>
      <c r="E909" s="223">
        <v>35763</v>
      </c>
      <c r="F909" s="221" t="s">
        <v>991</v>
      </c>
      <c r="G909" s="110" t="s">
        <v>894</v>
      </c>
      <c r="H909" s="110" t="s">
        <v>1710</v>
      </c>
      <c r="I909" s="207">
        <v>15</v>
      </c>
      <c r="J909" s="207">
        <v>22</v>
      </c>
      <c r="K909" s="53" t="s">
        <v>1591</v>
      </c>
      <c r="L909" s="53">
        <v>26</v>
      </c>
      <c r="M909" s="224" t="s">
        <v>894</v>
      </c>
      <c r="N909" s="224">
        <v>15922</v>
      </c>
      <c r="O909" s="224" t="s">
        <v>2297</v>
      </c>
      <c r="P909" s="224" t="s">
        <v>540</v>
      </c>
      <c r="Q909" s="224" t="s">
        <v>440</v>
      </c>
      <c r="R909" s="224" t="s">
        <v>69</v>
      </c>
      <c r="S909" s="205">
        <v>35763</v>
      </c>
      <c r="T909" t="s">
        <v>991</v>
      </c>
    </row>
    <row r="910" spans="1:20" ht="18" customHeight="1" x14ac:dyDescent="0.2">
      <c r="A910" s="221">
        <v>18254</v>
      </c>
      <c r="B910" s="222" t="s">
        <v>790</v>
      </c>
      <c r="C910" s="222" t="s">
        <v>488</v>
      </c>
      <c r="D910" s="222" t="s">
        <v>627</v>
      </c>
      <c r="E910" s="223">
        <v>36051</v>
      </c>
      <c r="F910" s="221" t="s">
        <v>1018</v>
      </c>
      <c r="G910" s="110" t="s">
        <v>894</v>
      </c>
      <c r="H910" s="110" t="s">
        <v>1710</v>
      </c>
      <c r="I910" s="207">
        <v>15</v>
      </c>
      <c r="J910" s="207">
        <v>22</v>
      </c>
      <c r="K910" s="53" t="s">
        <v>1591</v>
      </c>
      <c r="L910" s="53">
        <v>26</v>
      </c>
      <c r="M910" s="224" t="s">
        <v>894</v>
      </c>
      <c r="N910" s="224">
        <v>18254</v>
      </c>
      <c r="O910" s="224" t="s">
        <v>2295</v>
      </c>
      <c r="P910" s="224" t="s">
        <v>790</v>
      </c>
      <c r="Q910" s="224" t="s">
        <v>488</v>
      </c>
      <c r="R910" s="224" t="s">
        <v>627</v>
      </c>
      <c r="S910" s="205">
        <v>36051</v>
      </c>
      <c r="T910" t="s">
        <v>1018</v>
      </c>
    </row>
    <row r="911" spans="1:20" ht="18" customHeight="1" x14ac:dyDescent="0.2">
      <c r="A911" s="221">
        <v>6642</v>
      </c>
      <c r="B911" s="222" t="s">
        <v>1565</v>
      </c>
      <c r="C911" s="222" t="s">
        <v>1638</v>
      </c>
      <c r="D911" s="222" t="s">
        <v>1639</v>
      </c>
      <c r="E911" s="223">
        <v>22063</v>
      </c>
      <c r="F911" s="221" t="s">
        <v>1640</v>
      </c>
      <c r="G911" s="110" t="s">
        <v>894</v>
      </c>
      <c r="H911" s="110" t="s">
        <v>1700</v>
      </c>
      <c r="I911" s="207">
        <v>18</v>
      </c>
      <c r="J911" s="207">
        <v>22</v>
      </c>
      <c r="K911" s="53" t="s">
        <v>1591</v>
      </c>
      <c r="L911" s="53"/>
      <c r="M911" s="224" t="s">
        <v>894</v>
      </c>
      <c r="N911" s="224">
        <v>6642</v>
      </c>
      <c r="O911" s="224" t="s">
        <v>2297</v>
      </c>
      <c r="P911" s="224" t="s">
        <v>1565</v>
      </c>
      <c r="Q911" s="224" t="s">
        <v>1638</v>
      </c>
      <c r="R911" s="224" t="s">
        <v>1639</v>
      </c>
      <c r="S911" s="205">
        <v>22063</v>
      </c>
      <c r="T911" t="s">
        <v>1640</v>
      </c>
    </row>
    <row r="912" spans="1:20" ht="18" customHeight="1" x14ac:dyDescent="0.2">
      <c r="A912" s="179">
        <v>50199</v>
      </c>
      <c r="B912" s="110" t="s">
        <v>494</v>
      </c>
      <c r="C912" s="111" t="s">
        <v>711</v>
      </c>
      <c r="D912" s="112" t="s">
        <v>512</v>
      </c>
      <c r="E912" s="180">
        <v>37844</v>
      </c>
      <c r="F912" s="113" t="s">
        <v>2274</v>
      </c>
      <c r="G912" s="110" t="s">
        <v>894</v>
      </c>
      <c r="H912" s="110" t="s">
        <v>1708</v>
      </c>
      <c r="I912" s="109">
        <v>12</v>
      </c>
      <c r="J912" s="43">
        <v>22</v>
      </c>
      <c r="K912" s="53" t="s">
        <v>1591</v>
      </c>
      <c r="L912" s="53"/>
      <c r="M912" s="224"/>
      <c r="N912" s="224"/>
      <c r="O912" s="224"/>
      <c r="P912" s="224"/>
      <c r="Q912" s="224"/>
      <c r="R912" s="224"/>
      <c r="S912" s="205"/>
      <c r="T912"/>
    </row>
    <row r="913" spans="1:20" ht="18" customHeight="1" x14ac:dyDescent="0.2">
      <c r="A913" s="179">
        <v>50200</v>
      </c>
      <c r="B913" s="110" t="s">
        <v>2276</v>
      </c>
      <c r="C913" s="111" t="s">
        <v>2269</v>
      </c>
      <c r="D913" s="112" t="s">
        <v>2277</v>
      </c>
      <c r="E913" s="180">
        <v>37297</v>
      </c>
      <c r="F913" s="113" t="s">
        <v>2275</v>
      </c>
      <c r="G913" s="110" t="s">
        <v>894</v>
      </c>
      <c r="H913" s="110" t="s">
        <v>1708</v>
      </c>
      <c r="I913" s="109">
        <v>12</v>
      </c>
      <c r="J913" s="43">
        <v>22</v>
      </c>
      <c r="K913" s="53" t="s">
        <v>1591</v>
      </c>
      <c r="L913" s="53"/>
      <c r="M913" s="224"/>
      <c r="N913" s="224"/>
      <c r="O913" s="224"/>
      <c r="P913" s="224"/>
      <c r="Q913" s="224"/>
      <c r="R913" s="224"/>
      <c r="S913" s="205"/>
      <c r="T913"/>
    </row>
    <row r="914" spans="1:20" ht="18" customHeight="1" x14ac:dyDescent="0.2">
      <c r="A914" s="221">
        <v>18407</v>
      </c>
      <c r="B914" s="222" t="s">
        <v>521</v>
      </c>
      <c r="C914" s="222" t="s">
        <v>937</v>
      </c>
      <c r="D914" s="222" t="s">
        <v>465</v>
      </c>
      <c r="E914" s="223">
        <v>36917</v>
      </c>
      <c r="F914" s="221" t="s">
        <v>1073</v>
      </c>
      <c r="G914" s="110" t="s">
        <v>894</v>
      </c>
      <c r="H914" s="110" t="s">
        <v>1709</v>
      </c>
      <c r="I914" s="207">
        <v>15</v>
      </c>
      <c r="J914" s="207">
        <v>22</v>
      </c>
      <c r="K914" s="53" t="s">
        <v>1591</v>
      </c>
      <c r="L914" s="53"/>
      <c r="M914" s="224" t="s">
        <v>894</v>
      </c>
      <c r="N914" s="224">
        <v>18407</v>
      </c>
      <c r="O914" s="224" t="s">
        <v>2297</v>
      </c>
      <c r="P914" s="224" t="s">
        <v>521</v>
      </c>
      <c r="Q914" s="224" t="s">
        <v>937</v>
      </c>
      <c r="R914" s="224" t="s">
        <v>465</v>
      </c>
      <c r="S914" s="205">
        <v>36917</v>
      </c>
      <c r="T914" t="s">
        <v>1073</v>
      </c>
    </row>
    <row r="915" spans="1:20" ht="18" customHeight="1" x14ac:dyDescent="0.2">
      <c r="A915" s="179">
        <v>50204</v>
      </c>
      <c r="B915" s="110" t="s">
        <v>2283</v>
      </c>
      <c r="C915" s="111" t="s">
        <v>97</v>
      </c>
      <c r="D915" s="112" t="s">
        <v>2284</v>
      </c>
      <c r="E915" s="180">
        <v>36904</v>
      </c>
      <c r="F915" s="113" t="s">
        <v>2285</v>
      </c>
      <c r="G915" s="110" t="s">
        <v>894</v>
      </c>
      <c r="H915" s="110" t="s">
        <v>1709</v>
      </c>
      <c r="I915" s="109">
        <v>15</v>
      </c>
      <c r="J915" s="43">
        <v>22</v>
      </c>
      <c r="K915" s="53" t="s">
        <v>1591</v>
      </c>
      <c r="L915" s="53"/>
      <c r="M915" s="224"/>
      <c r="N915" s="224"/>
      <c r="O915" s="224"/>
      <c r="P915" s="224"/>
      <c r="Q915" s="224"/>
      <c r="R915" s="224"/>
      <c r="S915" s="205"/>
      <c r="T915"/>
    </row>
    <row r="916" spans="1:20" ht="18" customHeight="1" x14ac:dyDescent="0.2">
      <c r="A916" s="179">
        <v>726</v>
      </c>
      <c r="B916" s="110" t="s">
        <v>661</v>
      </c>
      <c r="C916" s="110" t="s">
        <v>604</v>
      </c>
      <c r="D916" s="110" t="s">
        <v>1645</v>
      </c>
      <c r="E916" s="181">
        <v>22449</v>
      </c>
      <c r="F916" s="179" t="s">
        <v>1646</v>
      </c>
      <c r="G916" s="110" t="s">
        <v>894</v>
      </c>
      <c r="H916" s="110" t="s">
        <v>1700</v>
      </c>
      <c r="I916" s="207">
        <v>18</v>
      </c>
      <c r="J916" s="207">
        <v>22</v>
      </c>
      <c r="K916" s="53" t="s">
        <v>1591</v>
      </c>
      <c r="L916" s="53"/>
      <c r="M916" s="224"/>
      <c r="N916" s="224"/>
      <c r="O916" s="224"/>
      <c r="P916" s="224"/>
      <c r="Q916" s="224"/>
      <c r="R916" s="224"/>
      <c r="S916" s="205"/>
      <c r="T916"/>
    </row>
    <row r="917" spans="1:20" ht="18" customHeight="1" x14ac:dyDescent="0.2">
      <c r="A917" s="221">
        <v>15920</v>
      </c>
      <c r="B917" s="222" t="s">
        <v>777</v>
      </c>
      <c r="C917" s="222" t="s">
        <v>77</v>
      </c>
      <c r="D917" s="222" t="s">
        <v>1489</v>
      </c>
      <c r="E917" s="223">
        <v>35632</v>
      </c>
      <c r="F917" s="221" t="s">
        <v>1195</v>
      </c>
      <c r="G917" s="110" t="s">
        <v>894</v>
      </c>
      <c r="H917" s="110" t="s">
        <v>1710</v>
      </c>
      <c r="I917" s="207">
        <v>15</v>
      </c>
      <c r="J917" s="207">
        <v>22</v>
      </c>
      <c r="K917" s="53" t="s">
        <v>1591</v>
      </c>
      <c r="L917" s="53"/>
      <c r="M917" s="224" t="s">
        <v>894</v>
      </c>
      <c r="N917" s="224">
        <v>15920</v>
      </c>
      <c r="O917" s="224" t="s">
        <v>2295</v>
      </c>
      <c r="P917" s="224" t="s">
        <v>777</v>
      </c>
      <c r="Q917" s="224" t="s">
        <v>77</v>
      </c>
      <c r="R917" s="224" t="s">
        <v>1489</v>
      </c>
      <c r="S917" s="205">
        <v>35632</v>
      </c>
      <c r="T917" t="s">
        <v>1195</v>
      </c>
    </row>
    <row r="918" spans="1:20" ht="18" customHeight="1" x14ac:dyDescent="0.2">
      <c r="A918" s="221">
        <v>20231</v>
      </c>
      <c r="B918" s="222" t="s">
        <v>377</v>
      </c>
      <c r="C918" s="222" t="s">
        <v>618</v>
      </c>
      <c r="D918" s="222" t="s">
        <v>654</v>
      </c>
      <c r="E918" s="223">
        <v>36818</v>
      </c>
      <c r="F918" s="221" t="s">
        <v>378</v>
      </c>
      <c r="G918" s="110" t="s">
        <v>894</v>
      </c>
      <c r="H918" s="110" t="s">
        <v>1709</v>
      </c>
      <c r="I918" s="207">
        <v>15</v>
      </c>
      <c r="J918" s="207">
        <v>22</v>
      </c>
      <c r="K918" s="53" t="s">
        <v>1591</v>
      </c>
      <c r="L918" s="53"/>
      <c r="M918" s="224" t="s">
        <v>894</v>
      </c>
      <c r="N918" s="224">
        <v>20231</v>
      </c>
      <c r="O918" s="224" t="s">
        <v>2297</v>
      </c>
      <c r="P918" s="224" t="s">
        <v>377</v>
      </c>
      <c r="Q918" s="224" t="s">
        <v>618</v>
      </c>
      <c r="R918" s="224" t="s">
        <v>654</v>
      </c>
      <c r="S918" s="205">
        <v>36818</v>
      </c>
      <c r="T918" t="s">
        <v>378</v>
      </c>
    </row>
    <row r="919" spans="1:20" ht="18" customHeight="1" x14ac:dyDescent="0.2">
      <c r="A919" s="221">
        <v>20863</v>
      </c>
      <c r="B919" s="222" t="s">
        <v>1651</v>
      </c>
      <c r="C919" s="222" t="s">
        <v>439</v>
      </c>
      <c r="D919" s="222" t="s">
        <v>490</v>
      </c>
      <c r="E919" s="223">
        <v>36868</v>
      </c>
      <c r="F919" s="221" t="s">
        <v>1652</v>
      </c>
      <c r="G919" s="110" t="s">
        <v>894</v>
      </c>
      <c r="H919" s="110" t="s">
        <v>1700</v>
      </c>
      <c r="I919" s="207">
        <v>18</v>
      </c>
      <c r="J919" s="207">
        <v>22</v>
      </c>
      <c r="K919" s="53" t="s">
        <v>1591</v>
      </c>
      <c r="L919" s="53"/>
      <c r="M919" s="224" t="s">
        <v>894</v>
      </c>
      <c r="N919" s="224">
        <v>20863</v>
      </c>
      <c r="O919" s="224" t="s">
        <v>2297</v>
      </c>
      <c r="P919" s="224" t="s">
        <v>1651</v>
      </c>
      <c r="Q919" s="224" t="s">
        <v>439</v>
      </c>
      <c r="R919" s="224" t="s">
        <v>490</v>
      </c>
      <c r="S919" s="205">
        <v>36868</v>
      </c>
      <c r="T919" t="s">
        <v>1652</v>
      </c>
    </row>
    <row r="920" spans="1:20" ht="18" customHeight="1" x14ac:dyDescent="0.2">
      <c r="A920" s="179">
        <v>50058</v>
      </c>
      <c r="B920" s="110" t="s">
        <v>965</v>
      </c>
      <c r="C920" s="111" t="s">
        <v>2272</v>
      </c>
      <c r="D920" s="112" t="s">
        <v>1758</v>
      </c>
      <c r="E920" s="180">
        <v>26507</v>
      </c>
      <c r="F920" s="113" t="s">
        <v>2273</v>
      </c>
      <c r="G920" s="110" t="s">
        <v>894</v>
      </c>
      <c r="H920" s="110" t="s">
        <v>1710</v>
      </c>
      <c r="I920" s="207">
        <v>15</v>
      </c>
      <c r="J920" s="207">
        <v>22</v>
      </c>
      <c r="K920" s="53" t="s">
        <v>1591</v>
      </c>
      <c r="L920" s="53"/>
      <c r="M920" s="224"/>
      <c r="N920" s="224"/>
      <c r="O920" s="224"/>
      <c r="P920" s="224"/>
      <c r="Q920" s="224"/>
      <c r="R920" s="224"/>
      <c r="S920" s="205"/>
      <c r="T920"/>
    </row>
    <row r="921" spans="1:20" ht="18" customHeight="1" x14ac:dyDescent="0.2">
      <c r="A921" s="179">
        <v>10017</v>
      </c>
      <c r="B921" s="110" t="s">
        <v>488</v>
      </c>
      <c r="C921" s="110" t="s">
        <v>1657</v>
      </c>
      <c r="D921" s="110" t="s">
        <v>595</v>
      </c>
      <c r="E921" s="181">
        <v>33681</v>
      </c>
      <c r="F921" s="179" t="s">
        <v>1658</v>
      </c>
      <c r="G921" s="110" t="s">
        <v>894</v>
      </c>
      <c r="H921" s="110" t="s">
        <v>1710</v>
      </c>
      <c r="I921" s="207">
        <v>15</v>
      </c>
      <c r="J921" s="207">
        <v>22</v>
      </c>
      <c r="K921" s="53" t="s">
        <v>1591</v>
      </c>
      <c r="L921" s="53"/>
      <c r="M921" s="224"/>
      <c r="N921" s="224"/>
      <c r="O921" s="224"/>
      <c r="P921" s="224"/>
      <c r="Q921" s="224"/>
      <c r="R921" s="224"/>
      <c r="S921" s="205"/>
      <c r="T921"/>
    </row>
    <row r="922" spans="1:20" ht="18" customHeight="1" x14ac:dyDescent="0.2">
      <c r="A922" s="179">
        <v>50202</v>
      </c>
      <c r="B922" s="110" t="s">
        <v>488</v>
      </c>
      <c r="C922" s="111" t="s">
        <v>439</v>
      </c>
      <c r="D922" s="112" t="s">
        <v>2281</v>
      </c>
      <c r="E922" s="180">
        <v>36916</v>
      </c>
      <c r="F922" s="113" t="s">
        <v>2280</v>
      </c>
      <c r="G922" s="110" t="s">
        <v>894</v>
      </c>
      <c r="H922" s="110" t="s">
        <v>1700</v>
      </c>
      <c r="I922" s="207">
        <v>18</v>
      </c>
      <c r="J922" s="207">
        <v>22</v>
      </c>
      <c r="K922" s="53" t="s">
        <v>1591</v>
      </c>
      <c r="L922" s="53"/>
      <c r="M922" s="224"/>
      <c r="N922" s="224"/>
      <c r="O922" s="224"/>
      <c r="P922" s="224"/>
      <c r="Q922" s="224"/>
      <c r="R922" s="224"/>
      <c r="S922" s="205"/>
      <c r="T922"/>
    </row>
    <row r="923" spans="1:20" ht="18" customHeight="1" x14ac:dyDescent="0.2">
      <c r="A923" s="221">
        <v>5878</v>
      </c>
      <c r="B923" s="222" t="s">
        <v>1659</v>
      </c>
      <c r="C923" s="222" t="s">
        <v>591</v>
      </c>
      <c r="D923" s="222" t="s">
        <v>595</v>
      </c>
      <c r="E923" s="223">
        <v>31539</v>
      </c>
      <c r="F923" s="221" t="s">
        <v>1660</v>
      </c>
      <c r="G923" s="110" t="s">
        <v>894</v>
      </c>
      <c r="H923" s="110" t="s">
        <v>1796</v>
      </c>
      <c r="I923" s="207">
        <v>18</v>
      </c>
      <c r="J923" s="207">
        <v>22</v>
      </c>
      <c r="K923" s="53" t="s">
        <v>1591</v>
      </c>
      <c r="L923" s="53"/>
      <c r="M923" s="224" t="s">
        <v>894</v>
      </c>
      <c r="N923" s="224">
        <v>5878</v>
      </c>
      <c r="O923" s="224" t="s">
        <v>2295</v>
      </c>
      <c r="P923" s="224" t="s">
        <v>1659</v>
      </c>
      <c r="Q923" s="224" t="s">
        <v>591</v>
      </c>
      <c r="R923" s="224" t="s">
        <v>595</v>
      </c>
      <c r="S923" s="205">
        <v>31539</v>
      </c>
      <c r="T923" t="s">
        <v>1660</v>
      </c>
    </row>
    <row r="924" spans="1:20" ht="18" customHeight="1" x14ac:dyDescent="0.2">
      <c r="A924" s="179">
        <v>50201</v>
      </c>
      <c r="B924" s="110" t="s">
        <v>585</v>
      </c>
      <c r="C924" s="111" t="s">
        <v>537</v>
      </c>
      <c r="D924" s="112" t="s">
        <v>2279</v>
      </c>
      <c r="E924" s="180">
        <v>33303</v>
      </c>
      <c r="F924" s="113" t="s">
        <v>2278</v>
      </c>
      <c r="G924" s="110" t="s">
        <v>894</v>
      </c>
      <c r="H924" s="110" t="s">
        <v>1710</v>
      </c>
      <c r="I924" s="207">
        <v>15</v>
      </c>
      <c r="J924" s="207">
        <v>22</v>
      </c>
      <c r="K924" s="53" t="s">
        <v>1591</v>
      </c>
      <c r="L924" s="53"/>
      <c r="M924" s="224"/>
      <c r="N924" s="224"/>
      <c r="O924" s="224"/>
      <c r="P924" s="224"/>
      <c r="Q924" s="224"/>
      <c r="R924" s="224"/>
      <c r="S924" s="205"/>
      <c r="T924"/>
    </row>
    <row r="925" spans="1:20" ht="18" customHeight="1" x14ac:dyDescent="0.2">
      <c r="A925" s="221">
        <v>19372</v>
      </c>
      <c r="B925" s="222" t="s">
        <v>1419</v>
      </c>
      <c r="C925" s="222" t="s">
        <v>537</v>
      </c>
      <c r="D925" s="222" t="s">
        <v>595</v>
      </c>
      <c r="E925" s="223">
        <v>36650</v>
      </c>
      <c r="F925" s="221" t="s">
        <v>1389</v>
      </c>
      <c r="G925" s="110" t="s">
        <v>894</v>
      </c>
      <c r="H925" s="110" t="s">
        <v>1709</v>
      </c>
      <c r="I925" s="207">
        <v>15</v>
      </c>
      <c r="J925" s="207">
        <v>22</v>
      </c>
      <c r="K925" s="53" t="s">
        <v>1591</v>
      </c>
      <c r="L925" s="53"/>
      <c r="M925" s="224" t="s">
        <v>894</v>
      </c>
      <c r="N925" s="224">
        <v>19372</v>
      </c>
      <c r="O925" s="224" t="s">
        <v>2297</v>
      </c>
      <c r="P925" s="224" t="s">
        <v>1419</v>
      </c>
      <c r="Q925" s="224" t="s">
        <v>537</v>
      </c>
      <c r="R925" s="224" t="s">
        <v>595</v>
      </c>
      <c r="S925" s="205">
        <v>36650</v>
      </c>
      <c r="T925" t="s">
        <v>1389</v>
      </c>
    </row>
    <row r="926" spans="1:20" ht="18" customHeight="1" x14ac:dyDescent="0.2">
      <c r="A926" s="221">
        <v>19373</v>
      </c>
      <c r="B926" s="222" t="s">
        <v>698</v>
      </c>
      <c r="C926" s="222" t="s">
        <v>521</v>
      </c>
      <c r="D926" s="222" t="s">
        <v>634</v>
      </c>
      <c r="E926" s="223">
        <v>35958</v>
      </c>
      <c r="F926" s="221" t="s">
        <v>1661</v>
      </c>
      <c r="G926" s="110" t="s">
        <v>894</v>
      </c>
      <c r="H926" s="110" t="s">
        <v>1710</v>
      </c>
      <c r="I926" s="207">
        <v>15</v>
      </c>
      <c r="J926" s="207">
        <v>22</v>
      </c>
      <c r="K926" s="53" t="s">
        <v>1591</v>
      </c>
      <c r="L926" s="53"/>
      <c r="M926" s="224" t="s">
        <v>894</v>
      </c>
      <c r="N926" s="224">
        <v>19373</v>
      </c>
      <c r="O926" s="224" t="s">
        <v>2297</v>
      </c>
      <c r="P926" s="224" t="s">
        <v>698</v>
      </c>
      <c r="Q926" s="224" t="s">
        <v>521</v>
      </c>
      <c r="R926" s="224" t="s">
        <v>634</v>
      </c>
      <c r="S926" s="205">
        <v>35958</v>
      </c>
      <c r="T926" t="s">
        <v>1661</v>
      </c>
    </row>
    <row r="927" spans="1:20" ht="18" customHeight="1" x14ac:dyDescent="0.2">
      <c r="A927" s="179">
        <v>1825</v>
      </c>
      <c r="B927" s="110" t="s">
        <v>87</v>
      </c>
      <c r="C927" s="110" t="s">
        <v>1664</v>
      </c>
      <c r="D927" s="110" t="s">
        <v>1528</v>
      </c>
      <c r="E927" s="181">
        <v>28749</v>
      </c>
      <c r="F927" s="179" t="s">
        <v>1665</v>
      </c>
      <c r="G927" s="110" t="s">
        <v>894</v>
      </c>
      <c r="H927" s="110" t="s">
        <v>1796</v>
      </c>
      <c r="I927" s="207">
        <v>18</v>
      </c>
      <c r="J927" s="207">
        <v>22</v>
      </c>
      <c r="K927" s="53" t="s">
        <v>1591</v>
      </c>
      <c r="L927" s="53"/>
      <c r="M927" s="224"/>
      <c r="N927" s="224"/>
      <c r="O927" s="224"/>
      <c r="P927" s="224"/>
      <c r="Q927" s="224"/>
      <c r="R927" s="224"/>
      <c r="S927" s="205"/>
      <c r="T927"/>
    </row>
    <row r="928" spans="1:20" ht="18" customHeight="1" x14ac:dyDescent="0.2">
      <c r="A928" s="179">
        <v>19362</v>
      </c>
      <c r="B928" s="110" t="s">
        <v>845</v>
      </c>
      <c r="C928" s="110" t="s">
        <v>541</v>
      </c>
      <c r="D928" s="110" t="s">
        <v>1528</v>
      </c>
      <c r="E928" s="181">
        <v>32771</v>
      </c>
      <c r="F928" s="179" t="s">
        <v>1666</v>
      </c>
      <c r="G928" s="110" t="s">
        <v>894</v>
      </c>
      <c r="H928" s="110" t="s">
        <v>1796</v>
      </c>
      <c r="I928" s="207">
        <v>18</v>
      </c>
      <c r="J928" s="207">
        <v>22</v>
      </c>
      <c r="K928" s="53" t="s">
        <v>1591</v>
      </c>
      <c r="L928" s="53"/>
      <c r="M928" s="224"/>
      <c r="N928" s="224"/>
      <c r="O928" s="224"/>
      <c r="P928" s="224"/>
      <c r="Q928" s="224"/>
      <c r="R928" s="224"/>
      <c r="S928" s="205"/>
      <c r="T928"/>
    </row>
    <row r="929" spans="1:20" ht="18" customHeight="1" x14ac:dyDescent="0.2">
      <c r="A929" s="179">
        <v>10014</v>
      </c>
      <c r="B929" s="112" t="s">
        <v>439</v>
      </c>
      <c r="C929" s="110" t="s">
        <v>537</v>
      </c>
      <c r="D929" s="110" t="s">
        <v>1563</v>
      </c>
      <c r="E929" s="181">
        <v>23130</v>
      </c>
      <c r="F929" s="179" t="s">
        <v>1667</v>
      </c>
      <c r="G929" s="110" t="s">
        <v>894</v>
      </c>
      <c r="H929" s="110" t="s">
        <v>1700</v>
      </c>
      <c r="I929" s="207">
        <v>18</v>
      </c>
      <c r="J929" s="207">
        <v>22</v>
      </c>
      <c r="K929" s="53" t="s">
        <v>1591</v>
      </c>
      <c r="L929" s="53"/>
      <c r="M929" s="224"/>
      <c r="N929" s="224"/>
      <c r="O929" s="224"/>
      <c r="P929" s="224"/>
      <c r="Q929" s="224"/>
      <c r="R929" s="224"/>
      <c r="S929" s="205"/>
      <c r="T929"/>
    </row>
    <row r="930" spans="1:20" ht="18" customHeight="1" x14ac:dyDescent="0.2">
      <c r="A930" s="221">
        <v>19363</v>
      </c>
      <c r="B930" s="112" t="s">
        <v>439</v>
      </c>
      <c r="C930" s="222" t="s">
        <v>719</v>
      </c>
      <c r="D930" s="222" t="s">
        <v>1477</v>
      </c>
      <c r="E930" s="223">
        <v>34411</v>
      </c>
      <c r="F930" s="221" t="s">
        <v>1438</v>
      </c>
      <c r="G930" s="110" t="s">
        <v>894</v>
      </c>
      <c r="H930" s="110" t="s">
        <v>1706</v>
      </c>
      <c r="I930" s="207">
        <v>18</v>
      </c>
      <c r="J930" s="207">
        <v>22</v>
      </c>
      <c r="K930" s="53" t="s">
        <v>1591</v>
      </c>
      <c r="L930" s="53"/>
      <c r="M930" s="224" t="s">
        <v>894</v>
      </c>
      <c r="N930" s="224">
        <v>19363</v>
      </c>
      <c r="O930" s="224" t="s">
        <v>2303</v>
      </c>
      <c r="P930" s="224" t="s">
        <v>439</v>
      </c>
      <c r="Q930" s="224" t="s">
        <v>719</v>
      </c>
      <c r="R930" s="224" t="s">
        <v>1477</v>
      </c>
      <c r="S930" s="205">
        <v>34411</v>
      </c>
      <c r="T930" t="s">
        <v>1438</v>
      </c>
    </row>
    <row r="931" spans="1:20" ht="18" customHeight="1" x14ac:dyDescent="0.2">
      <c r="A931" s="179">
        <v>50074</v>
      </c>
      <c r="B931" s="110" t="s">
        <v>540</v>
      </c>
      <c r="C931" s="111" t="s">
        <v>43</v>
      </c>
      <c r="D931" s="112" t="s">
        <v>1727</v>
      </c>
      <c r="E931" s="180">
        <v>30644</v>
      </c>
      <c r="F931" s="113" t="s">
        <v>1837</v>
      </c>
      <c r="G931" s="110" t="s">
        <v>2371</v>
      </c>
      <c r="H931" s="110" t="s">
        <v>1796</v>
      </c>
      <c r="I931" s="207">
        <v>18</v>
      </c>
      <c r="J931" s="207">
        <v>22</v>
      </c>
      <c r="K931" s="53" t="s">
        <v>1591</v>
      </c>
      <c r="L931" s="53"/>
      <c r="M931" s="224"/>
      <c r="N931" s="224"/>
      <c r="O931" s="224"/>
      <c r="P931" s="224"/>
      <c r="Q931" s="224"/>
      <c r="R931" s="224"/>
      <c r="S931" s="205"/>
      <c r="T931"/>
    </row>
    <row r="932" spans="1:20" ht="18" customHeight="1" x14ac:dyDescent="0.2">
      <c r="A932" s="179">
        <v>50075</v>
      </c>
      <c r="B932" s="110" t="s">
        <v>1728</v>
      </c>
      <c r="C932" s="111" t="s">
        <v>1729</v>
      </c>
      <c r="D932" s="112" t="s">
        <v>705</v>
      </c>
      <c r="E932" s="180">
        <v>32211</v>
      </c>
      <c r="F932" s="113" t="s">
        <v>1838</v>
      </c>
      <c r="G932" s="110" t="s">
        <v>2371</v>
      </c>
      <c r="H932" s="110" t="s">
        <v>1796</v>
      </c>
      <c r="I932" s="207">
        <v>18</v>
      </c>
      <c r="J932" s="207">
        <v>22</v>
      </c>
      <c r="K932" s="53" t="s">
        <v>1591</v>
      </c>
      <c r="L932" s="53"/>
      <c r="M932" s="224"/>
      <c r="N932" s="224"/>
      <c r="O932" s="224"/>
      <c r="P932" s="224"/>
      <c r="Q932" s="224"/>
      <c r="R932" s="224"/>
      <c r="S932" s="205"/>
      <c r="T932"/>
    </row>
    <row r="933" spans="1:20" ht="18" customHeight="1" x14ac:dyDescent="0.2">
      <c r="A933" s="179">
        <v>20568</v>
      </c>
      <c r="B933" s="112" t="s">
        <v>23</v>
      </c>
      <c r="C933" s="110" t="s">
        <v>471</v>
      </c>
      <c r="D933" s="110" t="s">
        <v>495</v>
      </c>
      <c r="E933" s="181">
        <v>26691</v>
      </c>
      <c r="F933" s="179" t="s">
        <v>360</v>
      </c>
      <c r="G933" s="110" t="s">
        <v>2371</v>
      </c>
      <c r="H933" s="110" t="s">
        <v>1700</v>
      </c>
      <c r="I933" s="207">
        <v>18</v>
      </c>
      <c r="J933" s="207">
        <v>22</v>
      </c>
      <c r="K933" s="53" t="s">
        <v>1591</v>
      </c>
      <c r="L933" s="53"/>
      <c r="M933" s="224"/>
      <c r="N933" s="224"/>
      <c r="O933" s="224"/>
      <c r="P933" s="224"/>
      <c r="Q933" s="224"/>
      <c r="R933" s="224"/>
      <c r="S933" s="205"/>
      <c r="T933"/>
    </row>
    <row r="934" spans="1:20" ht="18" customHeight="1" x14ac:dyDescent="0.2">
      <c r="A934" s="179">
        <v>50073</v>
      </c>
      <c r="B934" s="110" t="s">
        <v>1725</v>
      </c>
      <c r="C934" s="111" t="s">
        <v>618</v>
      </c>
      <c r="D934" s="112" t="s">
        <v>1726</v>
      </c>
      <c r="E934" s="180">
        <v>22644</v>
      </c>
      <c r="F934" s="113" t="s">
        <v>1839</v>
      </c>
      <c r="G934" s="110" t="s">
        <v>2371</v>
      </c>
      <c r="H934" s="110" t="s">
        <v>1700</v>
      </c>
      <c r="I934" s="207">
        <v>18</v>
      </c>
      <c r="J934" s="207">
        <v>22</v>
      </c>
      <c r="K934" s="53" t="s">
        <v>1591</v>
      </c>
      <c r="L934" s="53"/>
      <c r="M934" s="224"/>
      <c r="N934" s="224"/>
      <c r="O934" s="224"/>
      <c r="P934" s="224"/>
      <c r="Q934" s="224"/>
      <c r="R934" s="224"/>
      <c r="S934" s="205"/>
      <c r="T934"/>
    </row>
    <row r="935" spans="1:20" ht="18" customHeight="1" x14ac:dyDescent="0.2">
      <c r="A935" s="179">
        <v>50076</v>
      </c>
      <c r="B935" s="110" t="s">
        <v>533</v>
      </c>
      <c r="C935" s="111" t="s">
        <v>1729</v>
      </c>
      <c r="D935" s="112" t="s">
        <v>1730</v>
      </c>
      <c r="E935" s="180">
        <v>21900</v>
      </c>
      <c r="F935" s="113" t="s">
        <v>1840</v>
      </c>
      <c r="G935" s="110" t="s">
        <v>2371</v>
      </c>
      <c r="H935" s="110" t="s">
        <v>1700</v>
      </c>
      <c r="I935" s="207">
        <v>18</v>
      </c>
      <c r="J935" s="207">
        <v>22</v>
      </c>
      <c r="K935" s="53" t="s">
        <v>1591</v>
      </c>
      <c r="L935" s="53"/>
      <c r="M935" s="224"/>
      <c r="N935" s="224"/>
      <c r="O935" s="224"/>
      <c r="P935" s="224"/>
      <c r="Q935" s="224"/>
      <c r="R935" s="224"/>
      <c r="S935" s="205"/>
      <c r="T935"/>
    </row>
    <row r="936" spans="1:20" ht="18" customHeight="1" x14ac:dyDescent="0.2">
      <c r="A936" s="179">
        <v>50077</v>
      </c>
      <c r="B936" s="110" t="s">
        <v>1555</v>
      </c>
      <c r="C936" s="111" t="s">
        <v>618</v>
      </c>
      <c r="D936" s="112" t="s">
        <v>1731</v>
      </c>
      <c r="E936" s="180">
        <v>27750</v>
      </c>
      <c r="F936" s="113" t="s">
        <v>1841</v>
      </c>
      <c r="G936" s="110" t="s">
        <v>2371</v>
      </c>
      <c r="H936" s="110" t="s">
        <v>1700</v>
      </c>
      <c r="I936" s="207">
        <v>18</v>
      </c>
      <c r="J936" s="207">
        <v>22</v>
      </c>
      <c r="K936" s="53" t="s">
        <v>1591</v>
      </c>
      <c r="L936" s="53"/>
      <c r="M936" s="224"/>
      <c r="N936" s="224"/>
      <c r="O936" s="224"/>
      <c r="P936" s="224"/>
      <c r="Q936" s="224"/>
      <c r="R936" s="224"/>
      <c r="S936" s="205"/>
      <c r="T936"/>
    </row>
    <row r="937" spans="1:20" ht="18" customHeight="1" x14ac:dyDescent="0.2">
      <c r="A937" s="179">
        <v>20570</v>
      </c>
      <c r="B937" s="110" t="s">
        <v>440</v>
      </c>
      <c r="C937" s="110" t="s">
        <v>771</v>
      </c>
      <c r="D937" s="110" t="s">
        <v>495</v>
      </c>
      <c r="E937" s="181">
        <v>25784</v>
      </c>
      <c r="F937" s="179" t="s">
        <v>1672</v>
      </c>
      <c r="G937" s="110" t="s">
        <v>2371</v>
      </c>
      <c r="H937" s="110" t="s">
        <v>1796</v>
      </c>
      <c r="I937" s="207">
        <v>18</v>
      </c>
      <c r="J937" s="207">
        <v>22</v>
      </c>
      <c r="K937" s="53" t="s">
        <v>1591</v>
      </c>
      <c r="L937" s="53"/>
      <c r="M937" s="224"/>
      <c r="N937" s="224"/>
      <c r="O937" s="224"/>
      <c r="P937" s="224"/>
      <c r="Q937" s="224"/>
      <c r="R937" s="224"/>
      <c r="S937" s="205"/>
      <c r="T937"/>
    </row>
    <row r="938" spans="1:20" ht="18" customHeight="1" x14ac:dyDescent="0.2">
      <c r="A938" s="179">
        <v>20567</v>
      </c>
      <c r="B938" s="110" t="s">
        <v>1628</v>
      </c>
      <c r="C938" s="110" t="s">
        <v>468</v>
      </c>
      <c r="D938" s="110" t="s">
        <v>513</v>
      </c>
      <c r="E938" s="181">
        <v>28126</v>
      </c>
      <c r="F938" s="179" t="s">
        <v>361</v>
      </c>
      <c r="G938" s="110" t="s">
        <v>2371</v>
      </c>
      <c r="H938" s="110" t="s">
        <v>1710</v>
      </c>
      <c r="I938" s="207">
        <v>15</v>
      </c>
      <c r="J938" s="207">
        <v>22</v>
      </c>
      <c r="K938" s="53" t="s">
        <v>1591</v>
      </c>
      <c r="L938" s="53"/>
      <c r="M938" s="224"/>
      <c r="N938" s="224"/>
      <c r="O938" s="224"/>
      <c r="P938" s="224"/>
      <c r="Q938" s="224"/>
      <c r="R938" s="224"/>
      <c r="S938" s="205"/>
      <c r="T938"/>
    </row>
    <row r="939" spans="1:20" ht="18" customHeight="1" x14ac:dyDescent="0.2">
      <c r="A939" s="179">
        <v>50079</v>
      </c>
      <c r="B939" s="110" t="s">
        <v>1732</v>
      </c>
      <c r="C939" s="111" t="s">
        <v>1733</v>
      </c>
      <c r="D939" s="112" t="s">
        <v>477</v>
      </c>
      <c r="E939" s="180">
        <v>31850</v>
      </c>
      <c r="F939" s="113" t="s">
        <v>1842</v>
      </c>
      <c r="G939" s="110" t="s">
        <v>2371</v>
      </c>
      <c r="H939" s="110" t="s">
        <v>1700</v>
      </c>
      <c r="I939" s="207">
        <v>18</v>
      </c>
      <c r="J939" s="207">
        <v>22</v>
      </c>
      <c r="K939" s="53" t="s">
        <v>1591</v>
      </c>
      <c r="L939" s="53"/>
      <c r="M939" s="224"/>
      <c r="N939" s="224"/>
      <c r="O939" s="224"/>
      <c r="P939" s="224"/>
      <c r="Q939" s="224"/>
      <c r="R939" s="224"/>
      <c r="S939" s="205"/>
      <c r="T939"/>
    </row>
    <row r="940" spans="1:20" ht="18" customHeight="1" x14ac:dyDescent="0.2">
      <c r="A940" s="179">
        <v>20566</v>
      </c>
      <c r="B940" s="110" t="s">
        <v>863</v>
      </c>
      <c r="C940" s="110" t="s">
        <v>485</v>
      </c>
      <c r="D940" s="110" t="s">
        <v>489</v>
      </c>
      <c r="E940" s="181">
        <v>25852</v>
      </c>
      <c r="F940" s="179" t="s">
        <v>362</v>
      </c>
      <c r="G940" s="110" t="s">
        <v>2371</v>
      </c>
      <c r="H940" s="110" t="s">
        <v>1700</v>
      </c>
      <c r="I940" s="207">
        <v>18</v>
      </c>
      <c r="J940" s="207">
        <v>22</v>
      </c>
      <c r="K940" s="53" t="s">
        <v>1591</v>
      </c>
      <c r="L940" s="53"/>
      <c r="M940" s="224"/>
      <c r="N940" s="224"/>
      <c r="O940" s="224"/>
      <c r="P940" s="224"/>
      <c r="Q940" s="224"/>
      <c r="R940" s="224"/>
      <c r="S940" s="205"/>
      <c r="T940"/>
    </row>
    <row r="941" spans="1:20" ht="18" customHeight="1" x14ac:dyDescent="0.2">
      <c r="A941" s="179">
        <v>7585</v>
      </c>
      <c r="B941" s="110" t="s">
        <v>958</v>
      </c>
      <c r="C941" s="110" t="s">
        <v>470</v>
      </c>
      <c r="D941" s="110" t="s">
        <v>957</v>
      </c>
      <c r="E941" s="181">
        <v>19967</v>
      </c>
      <c r="F941" s="179" t="s">
        <v>1077</v>
      </c>
      <c r="G941" s="110" t="s">
        <v>2268</v>
      </c>
      <c r="H941" s="110" t="s">
        <v>1700</v>
      </c>
      <c r="I941" s="207">
        <v>18</v>
      </c>
      <c r="J941" s="207">
        <v>22</v>
      </c>
      <c r="K941" s="53" t="s">
        <v>1591</v>
      </c>
      <c r="L941" s="53"/>
      <c r="M941" s="224"/>
      <c r="N941" s="224"/>
      <c r="O941" s="224"/>
      <c r="P941" s="224"/>
      <c r="Q941" s="224"/>
      <c r="R941" s="224"/>
      <c r="S941" s="205"/>
      <c r="T941"/>
    </row>
    <row r="942" spans="1:20" ht="18" customHeight="1" x14ac:dyDescent="0.2">
      <c r="A942" s="179">
        <v>15909</v>
      </c>
      <c r="B942" s="110" t="s">
        <v>488</v>
      </c>
      <c r="C942" s="110" t="s">
        <v>964</v>
      </c>
      <c r="D942" s="110" t="s">
        <v>492</v>
      </c>
      <c r="E942" s="181">
        <v>35237</v>
      </c>
      <c r="F942" s="179" t="s">
        <v>1320</v>
      </c>
      <c r="G942" s="110" t="s">
        <v>2268</v>
      </c>
      <c r="H942" s="110" t="s">
        <v>1796</v>
      </c>
      <c r="I942" s="207">
        <v>18</v>
      </c>
      <c r="J942" s="207">
        <v>22</v>
      </c>
      <c r="K942" s="53" t="s">
        <v>1591</v>
      </c>
      <c r="L942" s="53"/>
      <c r="M942" s="224"/>
      <c r="N942" s="224"/>
      <c r="O942" s="224"/>
      <c r="P942" s="224"/>
      <c r="Q942" s="224"/>
      <c r="R942" s="224"/>
      <c r="S942" s="205"/>
      <c r="T942"/>
    </row>
    <row r="943" spans="1:20" ht="18" customHeight="1" x14ac:dyDescent="0.2">
      <c r="A943" s="179">
        <v>20861</v>
      </c>
      <c r="B943" s="110" t="s">
        <v>968</v>
      </c>
      <c r="C943" s="110" t="s">
        <v>576</v>
      </c>
      <c r="D943" s="110" t="s">
        <v>754</v>
      </c>
      <c r="E943" s="181">
        <v>35918</v>
      </c>
      <c r="F943" s="179" t="s">
        <v>338</v>
      </c>
      <c r="G943" s="110"/>
      <c r="H943" s="110" t="s">
        <v>1710</v>
      </c>
      <c r="I943" s="207">
        <v>15</v>
      </c>
      <c r="J943" s="207">
        <v>22</v>
      </c>
      <c r="K943" s="53" t="s">
        <v>1591</v>
      </c>
      <c r="L943" s="53"/>
      <c r="M943" s="224"/>
      <c r="N943" s="224"/>
      <c r="O943" s="224"/>
      <c r="P943" s="224"/>
      <c r="Q943" s="224"/>
      <c r="R943" s="224"/>
      <c r="S943" s="205"/>
      <c r="T943"/>
    </row>
    <row r="944" spans="1:20" ht="18" customHeight="1" x14ac:dyDescent="0.2">
      <c r="A944" s="179">
        <v>15585</v>
      </c>
      <c r="B944" s="110" t="s">
        <v>540</v>
      </c>
      <c r="C944" s="110" t="s">
        <v>540</v>
      </c>
      <c r="D944" s="110" t="s">
        <v>92</v>
      </c>
      <c r="E944" s="181">
        <v>26241</v>
      </c>
      <c r="F944" s="179" t="s">
        <v>988</v>
      </c>
      <c r="G944" s="110"/>
      <c r="H944" s="110" t="s">
        <v>1700</v>
      </c>
      <c r="I944" s="207">
        <v>18</v>
      </c>
      <c r="J944" s="207">
        <v>22</v>
      </c>
      <c r="K944" s="53" t="s">
        <v>1591</v>
      </c>
      <c r="L944" s="53"/>
      <c r="M944" s="224"/>
      <c r="N944" s="224"/>
      <c r="O944" s="224"/>
      <c r="P944" s="224"/>
      <c r="Q944" s="224"/>
      <c r="R944" s="224"/>
      <c r="S944" s="205"/>
      <c r="T944"/>
    </row>
    <row r="945" spans="1:20" ht="18" customHeight="1" x14ac:dyDescent="0.2">
      <c r="A945" s="179">
        <v>6977</v>
      </c>
      <c r="B945" s="110" t="s">
        <v>540</v>
      </c>
      <c r="C945" s="110" t="s">
        <v>556</v>
      </c>
      <c r="D945" s="110" t="s">
        <v>1010</v>
      </c>
      <c r="E945" s="181">
        <v>25087</v>
      </c>
      <c r="F945" s="179" t="s">
        <v>987</v>
      </c>
      <c r="G945" s="110"/>
      <c r="H945" s="110" t="s">
        <v>1700</v>
      </c>
      <c r="I945" s="207">
        <v>18</v>
      </c>
      <c r="J945" s="207">
        <v>22</v>
      </c>
      <c r="K945" s="53" t="s">
        <v>1591</v>
      </c>
      <c r="L945" s="53"/>
      <c r="M945" s="224"/>
      <c r="N945" s="224"/>
      <c r="O945" s="224"/>
      <c r="P945" s="224"/>
      <c r="Q945" s="224"/>
      <c r="R945" s="224"/>
      <c r="S945" s="205"/>
      <c r="T945"/>
    </row>
    <row r="946" spans="1:20" ht="18" customHeight="1" x14ac:dyDescent="0.2">
      <c r="A946" s="179">
        <v>15305</v>
      </c>
      <c r="B946" s="110" t="s">
        <v>624</v>
      </c>
      <c r="C946" s="110" t="s">
        <v>618</v>
      </c>
      <c r="D946" s="110" t="s">
        <v>565</v>
      </c>
      <c r="E946" s="181">
        <v>32190</v>
      </c>
      <c r="F946" s="179" t="s">
        <v>1015</v>
      </c>
      <c r="G946" s="110"/>
      <c r="H946" s="110" t="s">
        <v>1796</v>
      </c>
      <c r="I946" s="207">
        <v>18</v>
      </c>
      <c r="J946" s="207">
        <v>22</v>
      </c>
      <c r="K946" s="53" t="s">
        <v>1591</v>
      </c>
      <c r="L946" s="53"/>
      <c r="M946" s="224"/>
      <c r="N946" s="224"/>
      <c r="O946" s="224"/>
      <c r="P946" s="224"/>
      <c r="Q946" s="224"/>
      <c r="R946" s="224"/>
      <c r="S946" s="205"/>
      <c r="T946"/>
    </row>
    <row r="947" spans="1:20" ht="18" customHeight="1" x14ac:dyDescent="0.2">
      <c r="A947" s="179">
        <v>6155</v>
      </c>
      <c r="B947" s="110" t="s">
        <v>624</v>
      </c>
      <c r="C947" s="110" t="s">
        <v>485</v>
      </c>
      <c r="D947" s="110" t="s">
        <v>480</v>
      </c>
      <c r="E947" s="181">
        <v>36766</v>
      </c>
      <c r="F947" s="179" t="s">
        <v>1003</v>
      </c>
      <c r="G947" s="110"/>
      <c r="H947" s="110" t="s">
        <v>1709</v>
      </c>
      <c r="I947" s="207">
        <v>15</v>
      </c>
      <c r="J947" s="207">
        <v>22</v>
      </c>
      <c r="K947" s="53" t="s">
        <v>1591</v>
      </c>
      <c r="L947" s="53"/>
      <c r="M947" s="224"/>
      <c r="N947" s="224"/>
      <c r="O947" s="224"/>
      <c r="P947" s="224"/>
      <c r="Q947" s="224"/>
      <c r="R947" s="224"/>
      <c r="S947" s="205"/>
      <c r="T947"/>
    </row>
    <row r="948" spans="1:20" ht="18" customHeight="1" x14ac:dyDescent="0.2">
      <c r="A948" s="179">
        <v>15358</v>
      </c>
      <c r="B948" s="110" t="s">
        <v>853</v>
      </c>
      <c r="C948" s="110" t="s">
        <v>463</v>
      </c>
      <c r="D948" s="110" t="s">
        <v>2130</v>
      </c>
      <c r="E948" s="181">
        <v>34418</v>
      </c>
      <c r="F948" s="179" t="s">
        <v>1636</v>
      </c>
      <c r="G948" s="110"/>
      <c r="H948" s="110" t="s">
        <v>1706</v>
      </c>
      <c r="I948" s="207">
        <v>18</v>
      </c>
      <c r="J948" s="207">
        <v>22</v>
      </c>
      <c r="K948" s="53" t="s">
        <v>1591</v>
      </c>
      <c r="L948" s="53"/>
      <c r="M948" s="224"/>
      <c r="N948" s="224"/>
      <c r="O948" s="224"/>
      <c r="P948" s="224"/>
      <c r="Q948" s="224"/>
      <c r="R948" s="224"/>
      <c r="S948" s="205"/>
      <c r="T948"/>
    </row>
    <row r="949" spans="1:20" ht="18" customHeight="1" x14ac:dyDescent="0.2">
      <c r="A949" s="179">
        <v>50090</v>
      </c>
      <c r="B949" s="110" t="s">
        <v>853</v>
      </c>
      <c r="C949" s="111" t="s">
        <v>82</v>
      </c>
      <c r="D949" s="112" t="s">
        <v>707</v>
      </c>
      <c r="E949" s="180">
        <v>27436</v>
      </c>
      <c r="F949" s="113" t="s">
        <v>1755</v>
      </c>
      <c r="G949" s="110"/>
      <c r="H949" s="110" t="s">
        <v>1700</v>
      </c>
      <c r="I949" s="207">
        <v>18</v>
      </c>
      <c r="J949" s="207">
        <v>22</v>
      </c>
      <c r="K949" s="53" t="s">
        <v>1591</v>
      </c>
      <c r="L949" s="53"/>
      <c r="M949" s="224"/>
      <c r="N949" s="224"/>
      <c r="O949" s="224"/>
      <c r="P949" s="224"/>
      <c r="Q949" s="224"/>
      <c r="R949" s="224"/>
      <c r="S949" s="205"/>
      <c r="T949"/>
    </row>
    <row r="950" spans="1:20" ht="18" customHeight="1" x14ac:dyDescent="0.2">
      <c r="A950" s="179">
        <v>20537</v>
      </c>
      <c r="B950" s="110" t="s">
        <v>39</v>
      </c>
      <c r="C950" s="110" t="s">
        <v>569</v>
      </c>
      <c r="D950" s="110" t="s">
        <v>475</v>
      </c>
      <c r="E950" s="181">
        <v>37604</v>
      </c>
      <c r="F950" s="179" t="s">
        <v>349</v>
      </c>
      <c r="G950" s="110"/>
      <c r="H950" s="110" t="s">
        <v>1708</v>
      </c>
      <c r="I950" s="207">
        <v>12</v>
      </c>
      <c r="J950" s="207">
        <v>22</v>
      </c>
      <c r="K950" s="53" t="s">
        <v>1591</v>
      </c>
      <c r="L950" s="53"/>
      <c r="M950" s="224"/>
      <c r="N950" s="224"/>
      <c r="O950" s="224"/>
      <c r="P950" s="224"/>
      <c r="Q950" s="224"/>
      <c r="R950" s="224"/>
      <c r="S950" s="205"/>
      <c r="T950"/>
    </row>
    <row r="951" spans="1:20" ht="18" customHeight="1" x14ac:dyDescent="0.2">
      <c r="A951" s="179">
        <v>18785</v>
      </c>
      <c r="B951" s="110" t="s">
        <v>1789</v>
      </c>
      <c r="C951" s="110" t="s">
        <v>787</v>
      </c>
      <c r="D951" s="110" t="s">
        <v>490</v>
      </c>
      <c r="E951" s="181">
        <v>36794</v>
      </c>
      <c r="F951" s="179" t="s">
        <v>1091</v>
      </c>
      <c r="G951" s="110"/>
      <c r="H951" s="110" t="s">
        <v>1709</v>
      </c>
      <c r="I951" s="207">
        <v>15</v>
      </c>
      <c r="J951" s="207">
        <v>22</v>
      </c>
      <c r="K951" s="53" t="s">
        <v>1591</v>
      </c>
      <c r="L951" s="53"/>
      <c r="M951" s="224"/>
      <c r="N951" s="224"/>
      <c r="O951" s="224"/>
      <c r="P951" s="224"/>
      <c r="Q951" s="224"/>
      <c r="R951" s="224"/>
      <c r="S951" s="205"/>
      <c r="T951"/>
    </row>
    <row r="952" spans="1:20" ht="18" customHeight="1" x14ac:dyDescent="0.2">
      <c r="A952" s="179">
        <v>16937</v>
      </c>
      <c r="B952" s="110" t="s">
        <v>1510</v>
      </c>
      <c r="C952" s="110" t="s">
        <v>67</v>
      </c>
      <c r="D952" s="110" t="s">
        <v>634</v>
      </c>
      <c r="E952" s="181">
        <v>36530</v>
      </c>
      <c r="F952" s="179" t="s">
        <v>1039</v>
      </c>
      <c r="G952" s="110"/>
      <c r="H952" s="110" t="s">
        <v>1709</v>
      </c>
      <c r="I952" s="207">
        <v>15</v>
      </c>
      <c r="J952" s="207">
        <v>22</v>
      </c>
      <c r="K952" s="53" t="s">
        <v>1591</v>
      </c>
      <c r="L952" s="53"/>
      <c r="M952" s="224"/>
      <c r="N952" s="224"/>
      <c r="O952" s="224"/>
      <c r="P952" s="224"/>
      <c r="Q952" s="224"/>
      <c r="R952" s="224"/>
      <c r="S952" s="205"/>
      <c r="T952"/>
    </row>
    <row r="953" spans="1:20" ht="18" customHeight="1" x14ac:dyDescent="0.2">
      <c r="A953" s="179">
        <v>50013</v>
      </c>
      <c r="B953" s="112" t="s">
        <v>1537</v>
      </c>
      <c r="C953" s="110" t="s">
        <v>647</v>
      </c>
      <c r="D953" s="111" t="s">
        <v>1538</v>
      </c>
      <c r="E953" s="180">
        <v>32766</v>
      </c>
      <c r="F953" s="113" t="s">
        <v>1045</v>
      </c>
      <c r="G953" s="110"/>
      <c r="H953" s="110" t="s">
        <v>1796</v>
      </c>
      <c r="I953" s="207">
        <v>18</v>
      </c>
      <c r="J953" s="207">
        <v>22</v>
      </c>
      <c r="K953" s="53" t="s">
        <v>1591</v>
      </c>
      <c r="L953" s="53"/>
      <c r="M953" s="224"/>
      <c r="N953" s="224"/>
      <c r="O953" s="224"/>
      <c r="P953" s="224"/>
      <c r="Q953" s="224"/>
      <c r="R953" s="224"/>
      <c r="S953" s="205"/>
      <c r="T953"/>
    </row>
    <row r="954" spans="1:20" ht="18" customHeight="1" x14ac:dyDescent="0.2">
      <c r="A954" s="179">
        <v>19710</v>
      </c>
      <c r="B954" s="110" t="s">
        <v>858</v>
      </c>
      <c r="C954" s="110" t="s">
        <v>685</v>
      </c>
      <c r="D954" s="110" t="s">
        <v>814</v>
      </c>
      <c r="E954" s="181">
        <v>37510</v>
      </c>
      <c r="F954" s="179" t="s">
        <v>304</v>
      </c>
      <c r="G954" s="110"/>
      <c r="H954" s="110" t="s">
        <v>1708</v>
      </c>
      <c r="I954" s="207">
        <v>12</v>
      </c>
      <c r="J954" s="207">
        <v>22</v>
      </c>
      <c r="K954" s="53" t="s">
        <v>1591</v>
      </c>
      <c r="L954" s="53"/>
      <c r="M954" s="224"/>
      <c r="N954" s="224"/>
      <c r="O954" s="224"/>
      <c r="P954" s="224"/>
      <c r="Q954" s="224"/>
      <c r="R954" s="224"/>
      <c r="S954" s="205"/>
      <c r="T954"/>
    </row>
    <row r="955" spans="1:20" ht="18" customHeight="1" x14ac:dyDescent="0.2">
      <c r="A955" s="179">
        <v>50014</v>
      </c>
      <c r="B955" s="112" t="s">
        <v>1539</v>
      </c>
      <c r="C955" s="110" t="s">
        <v>1540</v>
      </c>
      <c r="D955" s="111" t="s">
        <v>1541</v>
      </c>
      <c r="E955" s="180">
        <v>25396</v>
      </c>
      <c r="F955" s="113" t="s">
        <v>239</v>
      </c>
      <c r="G955" s="110"/>
      <c r="H955" s="110" t="s">
        <v>1700</v>
      </c>
      <c r="I955" s="207">
        <v>18</v>
      </c>
      <c r="J955" s="207">
        <v>22</v>
      </c>
      <c r="K955" s="53" t="s">
        <v>1591</v>
      </c>
      <c r="L955" s="53"/>
      <c r="M955" s="224"/>
      <c r="N955" s="224"/>
      <c r="O955" s="224"/>
      <c r="P955" s="224"/>
      <c r="Q955" s="224"/>
      <c r="R955" s="224"/>
      <c r="S955" s="205"/>
      <c r="T955"/>
    </row>
    <row r="956" spans="1:20" ht="18" customHeight="1" x14ac:dyDescent="0.2">
      <c r="A956" s="179">
        <v>50142</v>
      </c>
      <c r="B956" s="110" t="s">
        <v>1959</v>
      </c>
      <c r="C956" s="111" t="s">
        <v>797</v>
      </c>
      <c r="D956" s="112" t="s">
        <v>512</v>
      </c>
      <c r="E956" s="180">
        <v>33801</v>
      </c>
      <c r="F956" s="113" t="s">
        <v>1961</v>
      </c>
      <c r="G956" s="110"/>
      <c r="H956" s="110" t="s">
        <v>1706</v>
      </c>
      <c r="I956" s="207">
        <v>18</v>
      </c>
      <c r="J956" s="207">
        <v>22</v>
      </c>
      <c r="K956" s="53" t="s">
        <v>1591</v>
      </c>
      <c r="L956" s="53"/>
      <c r="M956" s="224"/>
      <c r="N956" s="224"/>
      <c r="O956" s="224"/>
      <c r="P956" s="224"/>
      <c r="Q956" s="224"/>
      <c r="R956" s="224"/>
      <c r="S956" s="205"/>
      <c r="T956"/>
    </row>
    <row r="957" spans="1:20" ht="18" customHeight="1" x14ac:dyDescent="0.2">
      <c r="A957" s="179">
        <v>50141</v>
      </c>
      <c r="B957" s="110" t="s">
        <v>1959</v>
      </c>
      <c r="C957" s="111" t="s">
        <v>1870</v>
      </c>
      <c r="D957" s="112" t="s">
        <v>512</v>
      </c>
      <c r="E957" s="180">
        <v>23058</v>
      </c>
      <c r="F957" s="113" t="s">
        <v>1960</v>
      </c>
      <c r="G957" s="110"/>
      <c r="H957" s="110" t="s">
        <v>1700</v>
      </c>
      <c r="I957" s="207">
        <v>18</v>
      </c>
      <c r="J957" s="207">
        <v>22</v>
      </c>
      <c r="K957" s="53" t="s">
        <v>1591</v>
      </c>
      <c r="L957" s="53"/>
      <c r="M957" s="224"/>
      <c r="N957" s="224"/>
      <c r="O957" s="224"/>
      <c r="P957" s="224"/>
      <c r="Q957" s="224"/>
      <c r="R957" s="224"/>
      <c r="S957" s="205"/>
      <c r="T957"/>
    </row>
    <row r="958" spans="1:20" ht="18" customHeight="1" x14ac:dyDescent="0.2">
      <c r="A958" s="179">
        <v>20627</v>
      </c>
      <c r="B958" s="110" t="s">
        <v>787</v>
      </c>
      <c r="C958" s="110" t="s">
        <v>516</v>
      </c>
      <c r="D958" s="110" t="s">
        <v>249</v>
      </c>
      <c r="E958" s="181">
        <v>22280</v>
      </c>
      <c r="F958" s="179" t="s">
        <v>250</v>
      </c>
      <c r="G958" s="110"/>
      <c r="H958" s="110" t="s">
        <v>1700</v>
      </c>
      <c r="I958" s="207">
        <v>18</v>
      </c>
      <c r="J958" s="207">
        <v>22</v>
      </c>
      <c r="K958" s="53" t="s">
        <v>1591</v>
      </c>
      <c r="L958" s="53"/>
      <c r="M958" s="224"/>
      <c r="N958" s="224"/>
      <c r="O958" s="224"/>
      <c r="P958" s="224"/>
      <c r="Q958" s="224"/>
      <c r="R958" s="224"/>
      <c r="S958" s="205"/>
      <c r="T958"/>
    </row>
    <row r="959" spans="1:20" ht="18" customHeight="1" x14ac:dyDescent="0.2">
      <c r="A959" s="179">
        <v>19660</v>
      </c>
      <c r="B959" s="110" t="s">
        <v>372</v>
      </c>
      <c r="C959" s="110" t="s">
        <v>373</v>
      </c>
      <c r="D959" s="110" t="s">
        <v>564</v>
      </c>
      <c r="E959" s="181">
        <v>36203</v>
      </c>
      <c r="F959" s="179" t="s">
        <v>374</v>
      </c>
      <c r="G959" s="110"/>
      <c r="H959" s="110" t="s">
        <v>1710</v>
      </c>
      <c r="I959" s="207">
        <v>15</v>
      </c>
      <c r="J959" s="207">
        <v>22</v>
      </c>
      <c r="K959" s="53" t="s">
        <v>1591</v>
      </c>
      <c r="L959" s="53"/>
      <c r="M959" s="224"/>
      <c r="N959" s="224"/>
      <c r="O959" s="224"/>
      <c r="P959" s="224"/>
      <c r="Q959" s="224"/>
      <c r="R959" s="224"/>
      <c r="S959" s="205"/>
      <c r="T959"/>
    </row>
    <row r="960" spans="1:20" ht="18" customHeight="1" x14ac:dyDescent="0.2">
      <c r="A960" s="179">
        <v>20549</v>
      </c>
      <c r="B960" s="110" t="s">
        <v>325</v>
      </c>
      <c r="C960" s="110" t="s">
        <v>536</v>
      </c>
      <c r="D960" s="110" t="s">
        <v>71</v>
      </c>
      <c r="E960" s="181">
        <v>36664</v>
      </c>
      <c r="F960" s="179" t="s">
        <v>326</v>
      </c>
      <c r="G960" s="110"/>
      <c r="H960" s="110" t="s">
        <v>1709</v>
      </c>
      <c r="I960" s="207">
        <v>15</v>
      </c>
      <c r="J960" s="207">
        <v>22</v>
      </c>
      <c r="K960" s="53" t="s">
        <v>1591</v>
      </c>
      <c r="L960" s="53"/>
      <c r="M960" s="224"/>
      <c r="N960" s="224"/>
      <c r="O960" s="224"/>
      <c r="P960" s="224"/>
      <c r="Q960" s="224"/>
      <c r="R960" s="224"/>
      <c r="S960" s="205"/>
      <c r="T960"/>
    </row>
    <row r="961" spans="1:20" ht="18" customHeight="1" x14ac:dyDescent="0.2">
      <c r="A961" s="179">
        <v>50046</v>
      </c>
      <c r="B961" s="112" t="s">
        <v>1587</v>
      </c>
      <c r="C961" s="110" t="s">
        <v>835</v>
      </c>
      <c r="D961" s="111" t="s">
        <v>1588</v>
      </c>
      <c r="E961" s="180">
        <v>30135</v>
      </c>
      <c r="F961" s="113" t="s">
        <v>1770</v>
      </c>
      <c r="G961" s="110"/>
      <c r="H961" s="110" t="s">
        <v>1796</v>
      </c>
      <c r="I961" s="207">
        <v>18</v>
      </c>
      <c r="J961" s="207">
        <v>22</v>
      </c>
      <c r="K961" s="53" t="s">
        <v>1591</v>
      </c>
      <c r="L961" s="53"/>
      <c r="M961" s="224"/>
      <c r="N961" s="224"/>
      <c r="O961" s="224"/>
      <c r="P961" s="224"/>
      <c r="Q961" s="224"/>
      <c r="R961" s="224"/>
      <c r="S961" s="205"/>
      <c r="T961"/>
    </row>
    <row r="962" spans="1:20" ht="18" customHeight="1" x14ac:dyDescent="0.2">
      <c r="A962" s="179">
        <v>50012</v>
      </c>
      <c r="B962" s="112" t="s">
        <v>23</v>
      </c>
      <c r="C962" s="110" t="s">
        <v>1535</v>
      </c>
      <c r="D962" s="111" t="s">
        <v>1536</v>
      </c>
      <c r="E962" s="180">
        <v>23622</v>
      </c>
      <c r="F962" s="113" t="s">
        <v>1103</v>
      </c>
      <c r="G962" s="110"/>
      <c r="H962" s="110" t="s">
        <v>1700</v>
      </c>
      <c r="I962" s="207">
        <v>18</v>
      </c>
      <c r="J962" s="207">
        <v>22</v>
      </c>
      <c r="K962" s="53" t="s">
        <v>1591</v>
      </c>
      <c r="L962" s="53"/>
      <c r="M962" s="224"/>
      <c r="N962" s="224"/>
      <c r="O962" s="224"/>
      <c r="P962" s="224"/>
      <c r="Q962" s="224"/>
      <c r="R962" s="224"/>
      <c r="S962" s="205"/>
      <c r="T962"/>
    </row>
    <row r="963" spans="1:20" ht="18" customHeight="1" x14ac:dyDescent="0.2">
      <c r="A963" s="179">
        <v>16102</v>
      </c>
      <c r="B963" s="110" t="s">
        <v>935</v>
      </c>
      <c r="C963" s="110" t="s">
        <v>471</v>
      </c>
      <c r="D963" s="110" t="s">
        <v>754</v>
      </c>
      <c r="E963" s="181">
        <v>26589</v>
      </c>
      <c r="F963" s="179" t="s">
        <v>1110</v>
      </c>
      <c r="G963" s="110"/>
      <c r="H963" s="110" t="s">
        <v>1700</v>
      </c>
      <c r="I963" s="207">
        <v>18</v>
      </c>
      <c r="J963" s="207">
        <v>22</v>
      </c>
      <c r="K963" s="53" t="s">
        <v>1591</v>
      </c>
      <c r="L963" s="53"/>
      <c r="M963" s="224"/>
      <c r="N963" s="224"/>
      <c r="O963" s="224"/>
      <c r="P963" s="224"/>
      <c r="Q963" s="224"/>
      <c r="R963" s="224"/>
      <c r="S963" s="205"/>
      <c r="T963"/>
    </row>
    <row r="964" spans="1:20" ht="18" customHeight="1" x14ac:dyDescent="0.2">
      <c r="A964" s="179">
        <v>18748</v>
      </c>
      <c r="B964" s="110" t="s">
        <v>41</v>
      </c>
      <c r="C964" s="110" t="s">
        <v>868</v>
      </c>
      <c r="D964" s="110" t="s">
        <v>44</v>
      </c>
      <c r="E964" s="181">
        <v>35963</v>
      </c>
      <c r="F964" s="179" t="s">
        <v>1111</v>
      </c>
      <c r="G964" s="110"/>
      <c r="H964" s="110" t="s">
        <v>1710</v>
      </c>
      <c r="I964" s="207">
        <v>15</v>
      </c>
      <c r="J964" s="207">
        <v>22</v>
      </c>
      <c r="K964" s="53" t="s">
        <v>1591</v>
      </c>
      <c r="L964" s="53"/>
      <c r="M964" s="224"/>
      <c r="N964" s="224"/>
      <c r="O964" s="224"/>
      <c r="P964" s="224"/>
      <c r="Q964" s="224"/>
      <c r="R964" s="224"/>
      <c r="S964" s="205"/>
      <c r="T964"/>
    </row>
    <row r="965" spans="1:20" ht="18" customHeight="1" x14ac:dyDescent="0.2">
      <c r="A965" s="179">
        <v>19097</v>
      </c>
      <c r="B965" s="110" t="s">
        <v>2019</v>
      </c>
      <c r="C965" s="110" t="s">
        <v>506</v>
      </c>
      <c r="D965" s="110" t="s">
        <v>484</v>
      </c>
      <c r="E965" s="181">
        <v>33188</v>
      </c>
      <c r="F965" s="179" t="s">
        <v>1122</v>
      </c>
      <c r="G965" s="110"/>
      <c r="H965" s="110" t="s">
        <v>1796</v>
      </c>
      <c r="I965" s="207">
        <v>18</v>
      </c>
      <c r="J965" s="207">
        <v>22</v>
      </c>
      <c r="K965" s="53" t="s">
        <v>1591</v>
      </c>
      <c r="L965" s="53"/>
      <c r="M965" s="224"/>
      <c r="N965" s="224"/>
      <c r="O965" s="224"/>
      <c r="P965" s="224"/>
      <c r="Q965" s="224"/>
      <c r="R965" s="224"/>
      <c r="S965" s="205"/>
      <c r="T965"/>
    </row>
    <row r="966" spans="1:20" ht="18" customHeight="1" x14ac:dyDescent="0.2">
      <c r="A966" s="179">
        <v>50145</v>
      </c>
      <c r="B966" s="110" t="s">
        <v>797</v>
      </c>
      <c r="C966" s="111" t="s">
        <v>719</v>
      </c>
      <c r="D966" s="112" t="s">
        <v>1982</v>
      </c>
      <c r="E966" s="180">
        <v>23222</v>
      </c>
      <c r="F966" s="113" t="s">
        <v>1983</v>
      </c>
      <c r="G966" s="110"/>
      <c r="H966" s="110" t="s">
        <v>1700</v>
      </c>
      <c r="I966" s="207">
        <v>18</v>
      </c>
      <c r="J966" s="207">
        <v>22</v>
      </c>
      <c r="K966" s="53" t="s">
        <v>1591</v>
      </c>
      <c r="L966" s="53"/>
      <c r="M966" s="224"/>
      <c r="N966" s="224"/>
      <c r="O966" s="224"/>
      <c r="P966" s="224"/>
      <c r="Q966" s="224"/>
      <c r="R966" s="224"/>
      <c r="S966" s="205"/>
      <c r="T966"/>
    </row>
    <row r="967" spans="1:20" ht="18" customHeight="1" x14ac:dyDescent="0.2">
      <c r="A967" s="179">
        <v>50001</v>
      </c>
      <c r="B967" s="110" t="s">
        <v>618</v>
      </c>
      <c r="C967" s="110" t="s">
        <v>777</v>
      </c>
      <c r="D967" s="111" t="s">
        <v>705</v>
      </c>
      <c r="E967" s="180">
        <v>33765</v>
      </c>
      <c r="F967" s="113" t="s">
        <v>1150</v>
      </c>
      <c r="G967" s="110"/>
      <c r="H967" s="110" t="s">
        <v>1706</v>
      </c>
      <c r="I967" s="207">
        <v>18</v>
      </c>
      <c r="J967" s="207">
        <v>22</v>
      </c>
      <c r="K967" s="53" t="s">
        <v>1591</v>
      </c>
      <c r="L967" s="53"/>
      <c r="M967" s="224"/>
      <c r="N967" s="224"/>
      <c r="O967" s="224"/>
      <c r="P967" s="224"/>
      <c r="Q967" s="224"/>
      <c r="R967" s="224"/>
      <c r="S967" s="205"/>
      <c r="T967"/>
    </row>
    <row r="968" spans="1:20" ht="18" customHeight="1" x14ac:dyDescent="0.2">
      <c r="A968" s="179">
        <v>50153</v>
      </c>
      <c r="B968" s="110" t="s">
        <v>618</v>
      </c>
      <c r="C968" s="111" t="s">
        <v>533</v>
      </c>
      <c r="D968" s="112" t="s">
        <v>2001</v>
      </c>
      <c r="E968" s="180">
        <v>21440</v>
      </c>
      <c r="F968" s="113" t="s">
        <v>2002</v>
      </c>
      <c r="G968" s="110"/>
      <c r="H968" s="110" t="s">
        <v>1700</v>
      </c>
      <c r="I968" s="207">
        <v>18</v>
      </c>
      <c r="J968" s="207">
        <v>22</v>
      </c>
      <c r="K968" s="53" t="s">
        <v>1591</v>
      </c>
      <c r="L968" s="53"/>
      <c r="M968" s="224"/>
      <c r="N968" s="224"/>
      <c r="O968" s="224"/>
      <c r="P968" s="224"/>
      <c r="Q968" s="224"/>
      <c r="R968" s="224"/>
      <c r="S968" s="205"/>
      <c r="T968"/>
    </row>
    <row r="969" spans="1:20" ht="18" customHeight="1" x14ac:dyDescent="0.2">
      <c r="A969" s="179">
        <v>19947</v>
      </c>
      <c r="B969" s="110" t="s">
        <v>618</v>
      </c>
      <c r="C969" s="110" t="s">
        <v>504</v>
      </c>
      <c r="D969" s="110" t="s">
        <v>607</v>
      </c>
      <c r="E969" s="181">
        <v>37230</v>
      </c>
      <c r="F969" s="179" t="s">
        <v>343</v>
      </c>
      <c r="G969" s="110"/>
      <c r="H969" s="110" t="s">
        <v>1709</v>
      </c>
      <c r="I969" s="207">
        <v>15</v>
      </c>
      <c r="J969" s="207">
        <v>22</v>
      </c>
      <c r="K969" s="53" t="s">
        <v>1591</v>
      </c>
      <c r="L969" s="53"/>
      <c r="M969" s="224"/>
      <c r="N969" s="224"/>
      <c r="O969" s="224"/>
      <c r="P969" s="224"/>
      <c r="Q969" s="224"/>
      <c r="R969" s="224"/>
      <c r="S969" s="205"/>
      <c r="T969"/>
    </row>
    <row r="970" spans="1:20" ht="18" customHeight="1" x14ac:dyDescent="0.2">
      <c r="A970" s="179">
        <v>20535</v>
      </c>
      <c r="B970" s="110" t="s">
        <v>558</v>
      </c>
      <c r="C970" s="110" t="s">
        <v>354</v>
      </c>
      <c r="D970" s="110" t="s">
        <v>33</v>
      </c>
      <c r="E970" s="181">
        <v>38246</v>
      </c>
      <c r="F970" s="179" t="s">
        <v>1035</v>
      </c>
      <c r="G970" s="110"/>
      <c r="H970" s="110" t="s">
        <v>1707</v>
      </c>
      <c r="I970" s="207">
        <v>12</v>
      </c>
      <c r="J970" s="207">
        <v>22</v>
      </c>
      <c r="K970" s="53" t="s">
        <v>1591</v>
      </c>
      <c r="L970" s="53"/>
      <c r="M970" s="224"/>
      <c r="N970" s="224"/>
      <c r="O970" s="224"/>
      <c r="P970" s="224"/>
      <c r="Q970" s="224"/>
      <c r="R970" s="224"/>
      <c r="S970" s="205"/>
      <c r="T970"/>
    </row>
    <row r="971" spans="1:20" ht="18" customHeight="1" x14ac:dyDescent="0.2">
      <c r="A971" s="179">
        <v>8807</v>
      </c>
      <c r="B971" s="110" t="s">
        <v>593</v>
      </c>
      <c r="C971" s="111" t="s">
        <v>719</v>
      </c>
      <c r="D971" s="112" t="s">
        <v>483</v>
      </c>
      <c r="E971" s="180">
        <v>34688</v>
      </c>
      <c r="F971" s="113" t="s">
        <v>1964</v>
      </c>
      <c r="G971" s="110"/>
      <c r="H971" s="110" t="s">
        <v>1706</v>
      </c>
      <c r="I971" s="207">
        <v>18</v>
      </c>
      <c r="J971" s="207">
        <v>22</v>
      </c>
      <c r="K971" s="53" t="s">
        <v>1591</v>
      </c>
      <c r="L971" s="53"/>
      <c r="M971" s="224"/>
      <c r="N971" s="224"/>
      <c r="O971" s="224"/>
      <c r="P971" s="224"/>
      <c r="Q971" s="224"/>
      <c r="R971" s="224"/>
      <c r="S971" s="205"/>
      <c r="T971"/>
    </row>
    <row r="972" spans="1:20" ht="18" customHeight="1" x14ac:dyDescent="0.2">
      <c r="A972" s="179">
        <v>4399</v>
      </c>
      <c r="B972" s="110" t="s">
        <v>572</v>
      </c>
      <c r="C972" s="110" t="s">
        <v>402</v>
      </c>
      <c r="D972" s="110" t="s">
        <v>401</v>
      </c>
      <c r="E972" s="181">
        <v>23254</v>
      </c>
      <c r="F972" s="179" t="s">
        <v>387</v>
      </c>
      <c r="G972" s="110"/>
      <c r="H972" s="110" t="s">
        <v>1700</v>
      </c>
      <c r="I972" s="207">
        <v>18</v>
      </c>
      <c r="J972" s="207">
        <v>22</v>
      </c>
      <c r="K972" s="53">
        <v>22</v>
      </c>
      <c r="L972" s="53"/>
      <c r="M972" s="224"/>
      <c r="N972" s="224"/>
      <c r="O972" s="224"/>
      <c r="P972" s="224"/>
      <c r="Q972" s="224"/>
      <c r="R972" s="224"/>
      <c r="S972" s="205"/>
      <c r="T972"/>
    </row>
    <row r="973" spans="1:20" ht="18" customHeight="1" x14ac:dyDescent="0.2">
      <c r="A973" s="179">
        <v>17116</v>
      </c>
      <c r="B973" s="110" t="s">
        <v>56</v>
      </c>
      <c r="C973" s="111" t="s">
        <v>488</v>
      </c>
      <c r="D973" s="112" t="s">
        <v>754</v>
      </c>
      <c r="E973" s="180">
        <v>18338</v>
      </c>
      <c r="F973" s="113" t="s">
        <v>1760</v>
      </c>
      <c r="G973" s="110"/>
      <c r="H973" s="110" t="s">
        <v>1700</v>
      </c>
      <c r="I973" s="207">
        <v>18</v>
      </c>
      <c r="J973" s="207">
        <v>22</v>
      </c>
      <c r="K973" s="53" t="s">
        <v>1591</v>
      </c>
      <c r="L973" s="53"/>
      <c r="M973" s="224"/>
      <c r="N973" s="224"/>
      <c r="O973" s="224"/>
      <c r="P973" s="224"/>
      <c r="Q973" s="224"/>
      <c r="R973" s="224"/>
      <c r="S973" s="205"/>
      <c r="T973"/>
    </row>
    <row r="974" spans="1:20" ht="18" customHeight="1" x14ac:dyDescent="0.2">
      <c r="A974" s="179">
        <v>50144</v>
      </c>
      <c r="B974" s="110" t="s">
        <v>661</v>
      </c>
      <c r="C974" s="111" t="s">
        <v>618</v>
      </c>
      <c r="D974" s="112" t="s">
        <v>1980</v>
      </c>
      <c r="E974" s="180">
        <v>22483</v>
      </c>
      <c r="F974" s="113" t="s">
        <v>1981</v>
      </c>
      <c r="G974" s="110"/>
      <c r="H974" s="110" t="s">
        <v>1700</v>
      </c>
      <c r="I974" s="207">
        <v>18</v>
      </c>
      <c r="J974" s="207">
        <v>22</v>
      </c>
      <c r="K974" s="53" t="s">
        <v>1591</v>
      </c>
      <c r="L974" s="53"/>
      <c r="M974" s="224"/>
      <c r="N974" s="224"/>
      <c r="O974" s="224"/>
      <c r="P974" s="224"/>
      <c r="Q974" s="224"/>
      <c r="R974" s="224"/>
      <c r="S974" s="205"/>
      <c r="T974"/>
    </row>
    <row r="975" spans="1:20" ht="18" customHeight="1" x14ac:dyDescent="0.2">
      <c r="A975" s="179">
        <v>6860</v>
      </c>
      <c r="B975" s="110" t="s">
        <v>661</v>
      </c>
      <c r="C975" s="110" t="s">
        <v>932</v>
      </c>
      <c r="D975" s="110" t="s">
        <v>546</v>
      </c>
      <c r="E975" s="181">
        <v>34071</v>
      </c>
      <c r="F975" s="179" t="s">
        <v>1158</v>
      </c>
      <c r="G975" s="110"/>
      <c r="H975" s="110" t="s">
        <v>1706</v>
      </c>
      <c r="I975" s="207">
        <v>18</v>
      </c>
      <c r="J975" s="207">
        <v>22</v>
      </c>
      <c r="K975" s="53" t="s">
        <v>1591</v>
      </c>
      <c r="L975" s="53"/>
      <c r="M975" s="224"/>
      <c r="N975" s="224"/>
      <c r="O975" s="224"/>
      <c r="P975" s="224"/>
      <c r="Q975" s="224"/>
      <c r="R975" s="224"/>
      <c r="S975" s="205"/>
      <c r="T975"/>
    </row>
    <row r="976" spans="1:20" ht="18" customHeight="1" x14ac:dyDescent="0.2">
      <c r="A976" s="179">
        <v>16263</v>
      </c>
      <c r="B976" s="110" t="s">
        <v>969</v>
      </c>
      <c r="C976" s="110" t="s">
        <v>532</v>
      </c>
      <c r="D976" s="110" t="s">
        <v>489</v>
      </c>
      <c r="E976" s="181">
        <v>32517</v>
      </c>
      <c r="F976" s="179" t="s">
        <v>1171</v>
      </c>
      <c r="G976" s="110"/>
      <c r="H976" s="110" t="s">
        <v>1796</v>
      </c>
      <c r="I976" s="207">
        <v>18</v>
      </c>
      <c r="J976" s="207">
        <v>22</v>
      </c>
      <c r="K976" s="53" t="s">
        <v>1591</v>
      </c>
      <c r="L976" s="53"/>
      <c r="M976" s="224"/>
      <c r="N976" s="224"/>
      <c r="O976" s="224"/>
      <c r="P976" s="224"/>
      <c r="Q976" s="224"/>
      <c r="R976" s="224"/>
      <c r="S976" s="205"/>
      <c r="T976"/>
    </row>
    <row r="977" spans="1:20" ht="18" customHeight="1" x14ac:dyDescent="0.2">
      <c r="A977" s="179">
        <v>18675</v>
      </c>
      <c r="B977" s="110" t="s">
        <v>8</v>
      </c>
      <c r="C977" s="110" t="s">
        <v>537</v>
      </c>
      <c r="D977" s="110" t="s">
        <v>881</v>
      </c>
      <c r="E977" s="181">
        <v>37450</v>
      </c>
      <c r="F977" s="179" t="s">
        <v>1173</v>
      </c>
      <c r="G977" s="110"/>
      <c r="H977" s="110" t="s">
        <v>1708</v>
      </c>
      <c r="I977" s="207">
        <v>12</v>
      </c>
      <c r="J977" s="207">
        <v>22</v>
      </c>
      <c r="K977" s="53" t="s">
        <v>1591</v>
      </c>
      <c r="L977" s="53"/>
      <c r="M977" s="224"/>
      <c r="N977" s="224"/>
      <c r="O977" s="224"/>
      <c r="P977" s="224"/>
      <c r="Q977" s="224"/>
      <c r="R977" s="224"/>
      <c r="S977" s="205"/>
      <c r="T977"/>
    </row>
    <row r="978" spans="1:20" ht="18" customHeight="1" x14ac:dyDescent="0.2">
      <c r="A978" s="179">
        <v>1570</v>
      </c>
      <c r="B978" s="110" t="s">
        <v>510</v>
      </c>
      <c r="C978" s="111" t="s">
        <v>1967</v>
      </c>
      <c r="D978" s="112" t="s">
        <v>495</v>
      </c>
      <c r="E978" s="180">
        <v>27569</v>
      </c>
      <c r="F978" s="113" t="s">
        <v>1968</v>
      </c>
      <c r="G978" s="110"/>
      <c r="H978" s="110" t="s">
        <v>1700</v>
      </c>
      <c r="I978" s="207">
        <v>18</v>
      </c>
      <c r="J978" s="207">
        <v>22</v>
      </c>
      <c r="K978" s="53" t="s">
        <v>1591</v>
      </c>
      <c r="L978" s="53"/>
      <c r="M978" s="224"/>
      <c r="N978" s="224"/>
      <c r="O978" s="224"/>
      <c r="P978" s="224"/>
      <c r="Q978" s="224"/>
      <c r="R978" s="224"/>
      <c r="S978" s="205"/>
      <c r="T978"/>
    </row>
    <row r="979" spans="1:20" ht="18" customHeight="1" x14ac:dyDescent="0.2">
      <c r="A979" s="179">
        <v>15650</v>
      </c>
      <c r="B979" s="110" t="s">
        <v>437</v>
      </c>
      <c r="C979" s="110" t="s">
        <v>1476</v>
      </c>
      <c r="D979" s="110" t="s">
        <v>1478</v>
      </c>
      <c r="E979" s="181">
        <v>37626</v>
      </c>
      <c r="F979" s="179" t="s">
        <v>1197</v>
      </c>
      <c r="G979" s="110"/>
      <c r="H979" s="110" t="s">
        <v>1708</v>
      </c>
      <c r="I979" s="207">
        <v>12</v>
      </c>
      <c r="J979" s="207">
        <v>22</v>
      </c>
      <c r="K979" s="53" t="s">
        <v>1591</v>
      </c>
      <c r="L979" s="53"/>
      <c r="M979" s="224"/>
      <c r="N979" s="224"/>
      <c r="O979" s="224"/>
      <c r="P979" s="224"/>
      <c r="Q979" s="224"/>
      <c r="R979" s="224"/>
      <c r="S979" s="205"/>
      <c r="T979"/>
    </row>
    <row r="980" spans="1:20" ht="18" customHeight="1" x14ac:dyDescent="0.2">
      <c r="A980" s="179">
        <v>15649</v>
      </c>
      <c r="B980" s="110" t="s">
        <v>437</v>
      </c>
      <c r="C980" s="111" t="s">
        <v>1476</v>
      </c>
      <c r="D980" s="112" t="s">
        <v>1477</v>
      </c>
      <c r="E980" s="180">
        <v>36863</v>
      </c>
      <c r="F980" s="113" t="s">
        <v>1962</v>
      </c>
      <c r="G980" s="110"/>
      <c r="H980" s="110" t="s">
        <v>1709</v>
      </c>
      <c r="I980" s="207">
        <v>15</v>
      </c>
      <c r="J980" s="207">
        <v>22</v>
      </c>
      <c r="K980" s="53" t="s">
        <v>1591</v>
      </c>
      <c r="L980" s="53"/>
      <c r="M980" s="224"/>
      <c r="N980" s="224"/>
      <c r="O980" s="224"/>
      <c r="P980" s="224"/>
      <c r="Q980" s="224"/>
      <c r="R980" s="224"/>
      <c r="S980" s="205"/>
      <c r="T980"/>
    </row>
    <row r="981" spans="1:20" ht="18" customHeight="1" x14ac:dyDescent="0.2">
      <c r="A981" s="179">
        <v>15648</v>
      </c>
      <c r="B981" s="110" t="s">
        <v>437</v>
      </c>
      <c r="C981" s="111" t="s">
        <v>1476</v>
      </c>
      <c r="D981" s="112" t="s">
        <v>648</v>
      </c>
      <c r="E981" s="180">
        <v>36318</v>
      </c>
      <c r="F981" s="113" t="s">
        <v>1963</v>
      </c>
      <c r="G981" s="110"/>
      <c r="H981" s="110" t="s">
        <v>1710</v>
      </c>
      <c r="I981" s="207">
        <v>15</v>
      </c>
      <c r="J981" s="207">
        <v>22</v>
      </c>
      <c r="K981" s="53" t="s">
        <v>1591</v>
      </c>
      <c r="L981" s="53"/>
      <c r="M981" s="224"/>
      <c r="N981" s="224"/>
      <c r="O981" s="224"/>
      <c r="P981" s="224"/>
      <c r="Q981" s="224"/>
      <c r="R981" s="224"/>
      <c r="S981" s="205"/>
      <c r="T981"/>
    </row>
    <row r="982" spans="1:20" ht="18" customHeight="1" x14ac:dyDescent="0.2">
      <c r="A982" s="179">
        <v>17936</v>
      </c>
      <c r="B982" s="110" t="s">
        <v>437</v>
      </c>
      <c r="C982" s="110" t="s">
        <v>830</v>
      </c>
      <c r="D982" s="110" t="s">
        <v>859</v>
      </c>
      <c r="E982" s="181">
        <v>32460</v>
      </c>
      <c r="F982" s="179" t="s">
        <v>1452</v>
      </c>
      <c r="G982" s="110"/>
      <c r="H982" s="110" t="s">
        <v>1796</v>
      </c>
      <c r="I982" s="207">
        <v>18</v>
      </c>
      <c r="J982" s="207">
        <v>22</v>
      </c>
      <c r="K982" s="53" t="s">
        <v>1591</v>
      </c>
      <c r="L982" s="53"/>
      <c r="M982" s="224"/>
      <c r="N982" s="224"/>
      <c r="O982" s="224"/>
      <c r="P982" s="224"/>
      <c r="Q982" s="224"/>
      <c r="R982" s="224"/>
      <c r="S982" s="205"/>
      <c r="T982"/>
    </row>
    <row r="983" spans="1:20" ht="18" customHeight="1" x14ac:dyDescent="0.2">
      <c r="A983" s="179">
        <v>9187</v>
      </c>
      <c r="B983" s="110" t="s">
        <v>777</v>
      </c>
      <c r="C983" s="110" t="s">
        <v>468</v>
      </c>
      <c r="D983" s="110" t="s">
        <v>526</v>
      </c>
      <c r="E983" s="181">
        <v>36665</v>
      </c>
      <c r="F983" s="179" t="s">
        <v>345</v>
      </c>
      <c r="G983" s="110"/>
      <c r="H983" s="110" t="s">
        <v>1709</v>
      </c>
      <c r="I983" s="207">
        <v>15</v>
      </c>
      <c r="J983" s="207">
        <v>22</v>
      </c>
      <c r="K983" s="53" t="s">
        <v>1591</v>
      </c>
      <c r="L983" s="53"/>
      <c r="M983" s="224"/>
      <c r="N983" s="224"/>
      <c r="O983" s="224"/>
      <c r="P983" s="224"/>
      <c r="Q983" s="224"/>
      <c r="R983" s="224"/>
      <c r="S983" s="205"/>
      <c r="T983"/>
    </row>
    <row r="984" spans="1:20" ht="18" customHeight="1" x14ac:dyDescent="0.2">
      <c r="A984" s="179">
        <v>19946</v>
      </c>
      <c r="B984" s="110" t="s">
        <v>777</v>
      </c>
      <c r="C984" s="110" t="s">
        <v>972</v>
      </c>
      <c r="D984" s="110" t="s">
        <v>655</v>
      </c>
      <c r="E984" s="181">
        <v>18687</v>
      </c>
      <c r="F984" s="179" t="s">
        <v>251</v>
      </c>
      <c r="G984" s="110"/>
      <c r="H984" s="110" t="s">
        <v>1700</v>
      </c>
      <c r="I984" s="207">
        <v>18</v>
      </c>
      <c r="J984" s="207">
        <v>22</v>
      </c>
      <c r="K984" s="53" t="s">
        <v>1591</v>
      </c>
      <c r="L984" s="53"/>
      <c r="M984" s="224"/>
      <c r="N984" s="224"/>
      <c r="O984" s="224"/>
      <c r="P984" s="224"/>
      <c r="Q984" s="224"/>
      <c r="R984" s="224"/>
      <c r="S984" s="205"/>
      <c r="T984"/>
    </row>
    <row r="985" spans="1:20" ht="18" customHeight="1" x14ac:dyDescent="0.2">
      <c r="A985" s="179">
        <v>18579</v>
      </c>
      <c r="B985" s="110" t="s">
        <v>777</v>
      </c>
      <c r="C985" s="111" t="s">
        <v>1761</v>
      </c>
      <c r="D985" s="112" t="s">
        <v>565</v>
      </c>
      <c r="E985" s="180">
        <v>36861</v>
      </c>
      <c r="F985" s="113" t="s">
        <v>1762</v>
      </c>
      <c r="G985" s="110"/>
      <c r="H985" s="110" t="s">
        <v>1709</v>
      </c>
      <c r="I985" s="207">
        <v>15</v>
      </c>
      <c r="J985" s="207">
        <v>22</v>
      </c>
      <c r="K985" s="53" t="s">
        <v>1591</v>
      </c>
      <c r="L985" s="53"/>
      <c r="M985" s="224"/>
      <c r="N985" s="224"/>
      <c r="O985" s="224"/>
      <c r="P985" s="224"/>
      <c r="Q985" s="224"/>
      <c r="R985" s="224"/>
      <c r="S985" s="205"/>
      <c r="T985"/>
    </row>
    <row r="986" spans="1:20" ht="18" customHeight="1" x14ac:dyDescent="0.2">
      <c r="A986" s="179">
        <v>19599</v>
      </c>
      <c r="B986" s="110" t="s">
        <v>777</v>
      </c>
      <c r="C986" s="110" t="s">
        <v>666</v>
      </c>
      <c r="D986" s="110" t="s">
        <v>59</v>
      </c>
      <c r="E986" s="181">
        <v>36090</v>
      </c>
      <c r="F986" s="179" t="s">
        <v>1193</v>
      </c>
      <c r="G986" s="110"/>
      <c r="H986" s="110" t="s">
        <v>1710</v>
      </c>
      <c r="I986" s="207">
        <v>15</v>
      </c>
      <c r="J986" s="207">
        <v>22</v>
      </c>
      <c r="K986" s="53" t="s">
        <v>1591</v>
      </c>
      <c r="L986" s="53"/>
      <c r="M986" s="224"/>
      <c r="N986" s="224"/>
      <c r="O986" s="224"/>
      <c r="P986" s="224"/>
      <c r="Q986" s="224"/>
      <c r="R986" s="224"/>
      <c r="S986" s="205"/>
      <c r="T986"/>
    </row>
    <row r="987" spans="1:20" ht="18" customHeight="1" x14ac:dyDescent="0.2">
      <c r="A987" s="179">
        <v>50008</v>
      </c>
      <c r="B987" s="110" t="s">
        <v>777</v>
      </c>
      <c r="C987" s="110"/>
      <c r="D987" s="111" t="s">
        <v>543</v>
      </c>
      <c r="E987" s="180">
        <v>37503</v>
      </c>
      <c r="F987" s="113" t="s">
        <v>1204</v>
      </c>
      <c r="G987" s="110"/>
      <c r="H987" s="110" t="s">
        <v>1708</v>
      </c>
      <c r="I987" s="207">
        <v>12</v>
      </c>
      <c r="J987" s="207">
        <v>22</v>
      </c>
      <c r="K987" s="53" t="s">
        <v>1591</v>
      </c>
      <c r="L987" s="53"/>
      <c r="M987" s="224"/>
      <c r="N987" s="224"/>
      <c r="O987" s="224"/>
      <c r="P987" s="224"/>
      <c r="Q987" s="224"/>
      <c r="R987" s="224"/>
      <c r="S987" s="205"/>
      <c r="T987"/>
    </row>
    <row r="988" spans="1:20" ht="18" customHeight="1" x14ac:dyDescent="0.2">
      <c r="A988" s="179">
        <v>20866</v>
      </c>
      <c r="B988" s="110" t="s">
        <v>518</v>
      </c>
      <c r="C988" s="111" t="s">
        <v>647</v>
      </c>
      <c r="D988" s="112" t="s">
        <v>526</v>
      </c>
      <c r="E988" s="180">
        <v>39626</v>
      </c>
      <c r="F988" s="113"/>
      <c r="G988" s="110"/>
      <c r="H988" s="110" t="s">
        <v>1707</v>
      </c>
      <c r="I988" s="207">
        <v>12</v>
      </c>
      <c r="J988" s="207">
        <v>22</v>
      </c>
      <c r="K988" s="53" t="s">
        <v>1591</v>
      </c>
      <c r="L988" s="53"/>
      <c r="M988" s="224"/>
      <c r="N988" s="224"/>
      <c r="O988" s="224"/>
      <c r="P988" s="224"/>
      <c r="Q988" s="224"/>
      <c r="R988" s="224"/>
      <c r="S988" s="205"/>
      <c r="T988"/>
    </row>
    <row r="989" spans="1:20" ht="18" customHeight="1" x14ac:dyDescent="0.2">
      <c r="A989" s="179">
        <v>208</v>
      </c>
      <c r="B989" s="112" t="s">
        <v>1584</v>
      </c>
      <c r="C989" s="110" t="s">
        <v>574</v>
      </c>
      <c r="D989" s="111" t="s">
        <v>1585</v>
      </c>
      <c r="E989" s="180">
        <v>18500</v>
      </c>
      <c r="F989" s="113" t="s">
        <v>1586</v>
      </c>
      <c r="G989" s="110"/>
      <c r="H989" s="110" t="s">
        <v>1796</v>
      </c>
      <c r="I989" s="207">
        <v>18</v>
      </c>
      <c r="J989" s="207">
        <v>22</v>
      </c>
      <c r="K989" s="53">
        <v>24</v>
      </c>
      <c r="L989" s="53">
        <v>32</v>
      </c>
      <c r="M989" s="224"/>
      <c r="N989" s="224"/>
      <c r="O989" s="224"/>
      <c r="P989" s="224"/>
      <c r="Q989" s="224"/>
      <c r="R989" s="224"/>
      <c r="S989" s="205"/>
      <c r="T989"/>
    </row>
    <row r="990" spans="1:20" ht="18" customHeight="1" x14ac:dyDescent="0.2">
      <c r="A990" s="179">
        <v>14779</v>
      </c>
      <c r="B990" s="110" t="s">
        <v>533</v>
      </c>
      <c r="C990" s="110" t="s">
        <v>23</v>
      </c>
      <c r="D990" s="110" t="s">
        <v>761</v>
      </c>
      <c r="E990" s="181">
        <v>27399</v>
      </c>
      <c r="F990" s="179" t="s">
        <v>1240</v>
      </c>
      <c r="G990" s="110"/>
      <c r="H990" s="110" t="s">
        <v>1706</v>
      </c>
      <c r="I990" s="207">
        <v>18</v>
      </c>
      <c r="J990" s="207">
        <v>22</v>
      </c>
      <c r="K990" s="53" t="s">
        <v>1591</v>
      </c>
      <c r="L990" s="53"/>
      <c r="M990" s="224"/>
      <c r="N990" s="224"/>
      <c r="O990" s="224"/>
      <c r="P990" s="224"/>
      <c r="Q990" s="224"/>
      <c r="R990" s="224"/>
      <c r="S990" s="205"/>
      <c r="T990"/>
    </row>
    <row r="991" spans="1:20" ht="18" customHeight="1" x14ac:dyDescent="0.2">
      <c r="A991" s="179">
        <v>19957</v>
      </c>
      <c r="B991" s="110" t="s">
        <v>533</v>
      </c>
      <c r="C991" s="110" t="s">
        <v>380</v>
      </c>
      <c r="D991" s="110" t="s">
        <v>381</v>
      </c>
      <c r="E991" s="181">
        <v>36075</v>
      </c>
      <c r="F991" s="179" t="s">
        <v>382</v>
      </c>
      <c r="G991" s="110"/>
      <c r="H991" s="110" t="s">
        <v>1709</v>
      </c>
      <c r="I991" s="207">
        <v>15</v>
      </c>
      <c r="J991" s="207">
        <v>22</v>
      </c>
      <c r="K991" s="53" t="s">
        <v>1591</v>
      </c>
      <c r="L991" s="53"/>
      <c r="M991" s="224"/>
      <c r="N991" s="224"/>
      <c r="O991" s="224"/>
      <c r="P991" s="224"/>
      <c r="Q991" s="224"/>
      <c r="R991" s="224"/>
      <c r="S991" s="205"/>
      <c r="T991"/>
    </row>
    <row r="992" spans="1:20" ht="18" customHeight="1" x14ac:dyDescent="0.2">
      <c r="A992" s="179"/>
      <c r="B992" s="110" t="s">
        <v>533</v>
      </c>
      <c r="C992" s="111"/>
      <c r="D992" s="112" t="s">
        <v>757</v>
      </c>
      <c r="E992" s="180">
        <v>36239</v>
      </c>
      <c r="F992" s="113" t="s">
        <v>1245</v>
      </c>
      <c r="G992" s="110"/>
      <c r="H992" s="110" t="s">
        <v>1708</v>
      </c>
      <c r="I992" s="207">
        <v>12</v>
      </c>
      <c r="J992" s="207">
        <v>22</v>
      </c>
      <c r="K992" s="53" t="s">
        <v>1591</v>
      </c>
      <c r="L992" s="53"/>
      <c r="M992" s="224"/>
      <c r="N992" s="224"/>
      <c r="O992" s="224"/>
      <c r="P992" s="224"/>
      <c r="Q992" s="224"/>
      <c r="R992" s="224"/>
      <c r="S992" s="205"/>
      <c r="T992"/>
    </row>
    <row r="993" spans="1:20" ht="18" customHeight="1" x14ac:dyDescent="0.2">
      <c r="A993" s="179">
        <v>20572</v>
      </c>
      <c r="B993" s="110" t="s">
        <v>541</v>
      </c>
      <c r="C993" s="110" t="s">
        <v>452</v>
      </c>
      <c r="D993" s="110" t="s">
        <v>692</v>
      </c>
      <c r="E993" s="181">
        <v>27769</v>
      </c>
      <c r="F993" s="179" t="s">
        <v>278</v>
      </c>
      <c r="G993" s="110"/>
      <c r="H993" s="110" t="s">
        <v>1709</v>
      </c>
      <c r="I993" s="207">
        <v>15</v>
      </c>
      <c r="J993" s="207">
        <v>22</v>
      </c>
      <c r="K993" s="53" t="s">
        <v>1591</v>
      </c>
      <c r="L993" s="53"/>
      <c r="M993" s="224"/>
      <c r="N993" s="224"/>
      <c r="O993" s="224"/>
      <c r="P993" s="224"/>
      <c r="Q993" s="224"/>
      <c r="R993" s="224"/>
      <c r="S993" s="205"/>
      <c r="T993"/>
    </row>
    <row r="994" spans="1:20" ht="18" customHeight="1" x14ac:dyDescent="0.2">
      <c r="A994" s="179">
        <v>10016</v>
      </c>
      <c r="B994" s="110" t="s">
        <v>1648</v>
      </c>
      <c r="C994" s="110" t="s">
        <v>1649</v>
      </c>
      <c r="D994" s="110" t="s">
        <v>517</v>
      </c>
      <c r="E994" s="181">
        <v>33872</v>
      </c>
      <c r="F994" s="179" t="s">
        <v>1650</v>
      </c>
      <c r="G994" s="110"/>
      <c r="H994" s="110" t="s">
        <v>1710</v>
      </c>
      <c r="I994" s="207">
        <v>15</v>
      </c>
      <c r="J994" s="207">
        <v>22</v>
      </c>
      <c r="K994" s="53" t="s">
        <v>1591</v>
      </c>
      <c r="L994" s="53"/>
      <c r="M994" s="224"/>
      <c r="N994" s="224"/>
      <c r="O994" s="224"/>
      <c r="P994" s="224"/>
      <c r="Q994" s="224"/>
      <c r="R994" s="224"/>
      <c r="S994" s="205"/>
      <c r="T994"/>
    </row>
    <row r="995" spans="1:20" ht="18" customHeight="1" x14ac:dyDescent="0.2">
      <c r="A995" s="179">
        <v>50062</v>
      </c>
      <c r="B995" s="110" t="s">
        <v>463</v>
      </c>
      <c r="C995" s="111" t="s">
        <v>1675</v>
      </c>
      <c r="D995" s="112" t="s">
        <v>595</v>
      </c>
      <c r="E995" s="180">
        <v>32255</v>
      </c>
      <c r="F995" s="113" t="s">
        <v>1676</v>
      </c>
      <c r="G995" s="110"/>
      <c r="H995" s="110" t="s">
        <v>1710</v>
      </c>
      <c r="I995" s="207">
        <v>15</v>
      </c>
      <c r="J995" s="207">
        <v>22</v>
      </c>
      <c r="K995" s="53" t="s">
        <v>1591</v>
      </c>
      <c r="L995" s="53"/>
      <c r="M995" s="224"/>
      <c r="N995" s="224"/>
      <c r="O995" s="224"/>
      <c r="P995" s="224"/>
      <c r="Q995" s="224"/>
      <c r="R995" s="224"/>
      <c r="S995" s="205"/>
      <c r="T995"/>
    </row>
    <row r="996" spans="1:20" ht="18" customHeight="1" x14ac:dyDescent="0.2">
      <c r="A996" s="179">
        <v>7945</v>
      </c>
      <c r="B996" s="110" t="s">
        <v>440</v>
      </c>
      <c r="C996" s="110" t="s">
        <v>485</v>
      </c>
      <c r="D996" s="110" t="s">
        <v>606</v>
      </c>
      <c r="E996" s="181">
        <v>34152</v>
      </c>
      <c r="F996" s="179" t="s">
        <v>300</v>
      </c>
      <c r="G996" s="110"/>
      <c r="H996" s="110" t="s">
        <v>1708</v>
      </c>
      <c r="I996" s="207">
        <v>12</v>
      </c>
      <c r="J996" s="207">
        <v>22</v>
      </c>
      <c r="K996" s="53" t="s">
        <v>1591</v>
      </c>
      <c r="L996" s="53"/>
      <c r="M996" s="224"/>
      <c r="N996" s="224"/>
      <c r="O996" s="224"/>
      <c r="P996" s="224"/>
      <c r="Q996" s="224"/>
      <c r="R996" s="224"/>
      <c r="S996" s="205"/>
      <c r="T996"/>
    </row>
    <row r="997" spans="1:20" ht="18" customHeight="1" x14ac:dyDescent="0.2">
      <c r="A997" s="179">
        <v>6976</v>
      </c>
      <c r="B997" s="110" t="s">
        <v>440</v>
      </c>
      <c r="C997" s="110" t="s">
        <v>556</v>
      </c>
      <c r="D997" s="110" t="s">
        <v>16</v>
      </c>
      <c r="E997" s="181">
        <v>24777</v>
      </c>
      <c r="F997" s="179" t="s">
        <v>299</v>
      </c>
      <c r="G997" s="110"/>
      <c r="H997" s="110" t="s">
        <v>1700</v>
      </c>
      <c r="I997" s="207">
        <v>18</v>
      </c>
      <c r="J997" s="207">
        <v>22</v>
      </c>
      <c r="K997" s="53" t="s">
        <v>1591</v>
      </c>
      <c r="L997" s="53"/>
      <c r="M997" s="224"/>
      <c r="N997" s="224"/>
      <c r="O997" s="224"/>
      <c r="P997" s="224"/>
      <c r="Q997" s="224"/>
      <c r="R997" s="224"/>
      <c r="S997" s="205"/>
      <c r="T997"/>
    </row>
    <row r="998" spans="1:20" ht="18" customHeight="1" x14ac:dyDescent="0.2">
      <c r="A998" s="179">
        <v>50102</v>
      </c>
      <c r="B998" s="110" t="s">
        <v>1782</v>
      </c>
      <c r="C998" s="111" t="s">
        <v>762</v>
      </c>
      <c r="D998" s="112" t="s">
        <v>1783</v>
      </c>
      <c r="E998" s="180">
        <v>38553</v>
      </c>
      <c r="F998" s="113"/>
      <c r="G998" s="110"/>
      <c r="H998" s="110" t="s">
        <v>1707</v>
      </c>
      <c r="I998" s="207">
        <v>12</v>
      </c>
      <c r="J998" s="207">
        <v>22</v>
      </c>
      <c r="K998" s="53" t="s">
        <v>1591</v>
      </c>
      <c r="L998" s="53"/>
      <c r="M998" s="224"/>
      <c r="N998" s="224"/>
      <c r="O998" s="224"/>
      <c r="P998" s="224"/>
      <c r="Q998" s="224"/>
      <c r="R998" s="224"/>
      <c r="S998" s="205"/>
      <c r="T998"/>
    </row>
    <row r="999" spans="1:20" ht="18" customHeight="1" x14ac:dyDescent="0.2">
      <c r="A999" s="179">
        <v>50103</v>
      </c>
      <c r="B999" s="110" t="s">
        <v>1782</v>
      </c>
      <c r="C999" s="111" t="s">
        <v>762</v>
      </c>
      <c r="D999" s="112" t="s">
        <v>852</v>
      </c>
      <c r="E999" s="180">
        <v>39743</v>
      </c>
      <c r="F999" s="113"/>
      <c r="G999" s="110"/>
      <c r="H999" s="110" t="s">
        <v>1796</v>
      </c>
      <c r="I999" s="109">
        <v>18</v>
      </c>
      <c r="J999" s="43">
        <v>22</v>
      </c>
      <c r="K999" s="53" t="s">
        <v>1591</v>
      </c>
      <c r="L999" s="53"/>
      <c r="M999" s="224"/>
      <c r="N999" s="224"/>
      <c r="O999" s="224"/>
      <c r="P999" s="224"/>
      <c r="Q999" s="224"/>
      <c r="R999" s="224"/>
      <c r="S999" s="205"/>
      <c r="T999"/>
    </row>
    <row r="1000" spans="1:20" ht="18" customHeight="1" x14ac:dyDescent="0.2">
      <c r="A1000" s="179">
        <v>20584</v>
      </c>
      <c r="B1000" s="110" t="s">
        <v>279</v>
      </c>
      <c r="C1000" s="110" t="s">
        <v>824</v>
      </c>
      <c r="D1000" s="110" t="s">
        <v>472</v>
      </c>
      <c r="E1000" s="181">
        <v>25653</v>
      </c>
      <c r="F1000" s="179" t="s">
        <v>280</v>
      </c>
      <c r="G1000" s="110"/>
      <c r="H1000" s="110" t="s">
        <v>1700</v>
      </c>
      <c r="I1000" s="207">
        <v>18</v>
      </c>
      <c r="J1000" s="207">
        <v>22</v>
      </c>
      <c r="K1000" s="53" t="s">
        <v>1591</v>
      </c>
      <c r="L1000" s="53"/>
      <c r="M1000" s="224"/>
      <c r="N1000" s="224"/>
      <c r="O1000" s="224"/>
      <c r="P1000" s="224"/>
      <c r="Q1000" s="224"/>
      <c r="R1000" s="224"/>
      <c r="S1000" s="205"/>
      <c r="T1000"/>
    </row>
    <row r="1001" spans="1:20" ht="18" customHeight="1" x14ac:dyDescent="0.2">
      <c r="A1001" s="179">
        <v>50003</v>
      </c>
      <c r="B1001" s="112" t="s">
        <v>504</v>
      </c>
      <c r="C1001" s="110" t="s">
        <v>1527</v>
      </c>
      <c r="D1001" s="111" t="s">
        <v>755</v>
      </c>
      <c r="E1001" s="180">
        <v>30451</v>
      </c>
      <c r="F1001" s="113" t="s">
        <v>1533</v>
      </c>
      <c r="G1001" s="110"/>
      <c r="H1001" s="110" t="s">
        <v>1796</v>
      </c>
      <c r="I1001" s="207">
        <v>18</v>
      </c>
      <c r="J1001" s="207">
        <v>22</v>
      </c>
      <c r="K1001" s="53" t="s">
        <v>1591</v>
      </c>
      <c r="L1001" s="53"/>
      <c r="M1001" s="224"/>
      <c r="N1001" s="224"/>
      <c r="O1001" s="224"/>
      <c r="P1001" s="224"/>
      <c r="Q1001" s="224"/>
      <c r="R1001" s="224"/>
      <c r="S1001" s="205"/>
      <c r="T1001"/>
    </row>
    <row r="1002" spans="1:20" ht="18" customHeight="1" x14ac:dyDescent="0.2">
      <c r="A1002" s="179">
        <v>50010</v>
      </c>
      <c r="B1002" s="112" t="s">
        <v>1531</v>
      </c>
      <c r="C1002" s="110" t="s">
        <v>1532</v>
      </c>
      <c r="D1002" s="111" t="s">
        <v>705</v>
      </c>
      <c r="E1002" s="180">
        <v>35633</v>
      </c>
      <c r="F1002" s="113" t="s">
        <v>1312</v>
      </c>
      <c r="G1002" s="110"/>
      <c r="H1002" s="110" t="s">
        <v>1710</v>
      </c>
      <c r="I1002" s="207">
        <v>15</v>
      </c>
      <c r="J1002" s="207">
        <v>22</v>
      </c>
      <c r="K1002" s="53" t="s">
        <v>1591</v>
      </c>
      <c r="L1002" s="53"/>
      <c r="M1002" s="224"/>
      <c r="N1002" s="224"/>
      <c r="O1002" s="224"/>
      <c r="P1002" s="224"/>
      <c r="Q1002" s="224"/>
      <c r="R1002" s="224"/>
      <c r="S1002" s="205"/>
      <c r="T1002"/>
    </row>
    <row r="1003" spans="1:20" ht="18" customHeight="1" x14ac:dyDescent="0.2">
      <c r="A1003" s="179">
        <v>50011</v>
      </c>
      <c r="B1003" s="112" t="s">
        <v>1531</v>
      </c>
      <c r="C1003" s="110" t="s">
        <v>1532</v>
      </c>
      <c r="D1003" s="111" t="s">
        <v>568</v>
      </c>
      <c r="E1003" s="180">
        <v>36391</v>
      </c>
      <c r="F1003" s="113" t="s">
        <v>1310</v>
      </c>
      <c r="G1003" s="110"/>
      <c r="H1003" s="110" t="s">
        <v>1700</v>
      </c>
      <c r="I1003" s="207">
        <v>18</v>
      </c>
      <c r="J1003" s="207">
        <v>22</v>
      </c>
      <c r="K1003" s="53" t="s">
        <v>1591</v>
      </c>
      <c r="L1003" s="53"/>
      <c r="M1003" s="224"/>
      <c r="N1003" s="224"/>
      <c r="O1003" s="224"/>
      <c r="P1003" s="224"/>
      <c r="Q1003" s="224"/>
      <c r="R1003" s="224"/>
      <c r="S1003" s="205"/>
      <c r="T1003"/>
    </row>
    <row r="1004" spans="1:20" ht="18" customHeight="1" x14ac:dyDescent="0.2">
      <c r="A1004" s="179">
        <v>19370</v>
      </c>
      <c r="B1004" s="110" t="s">
        <v>1653</v>
      </c>
      <c r="C1004" s="110" t="s">
        <v>719</v>
      </c>
      <c r="D1004" s="110" t="s">
        <v>1528</v>
      </c>
      <c r="E1004" s="181">
        <v>35933</v>
      </c>
      <c r="F1004" s="179" t="s">
        <v>1654</v>
      </c>
      <c r="G1004" s="110"/>
      <c r="H1004" s="110" t="s">
        <v>1710</v>
      </c>
      <c r="I1004" s="207">
        <v>15</v>
      </c>
      <c r="J1004" s="207">
        <v>22</v>
      </c>
      <c r="K1004" s="53" t="s">
        <v>1591</v>
      </c>
      <c r="L1004" s="53"/>
      <c r="M1004" s="224"/>
      <c r="N1004" s="224"/>
      <c r="O1004" s="224"/>
      <c r="P1004" s="224"/>
      <c r="Q1004" s="224"/>
      <c r="R1004" s="224"/>
      <c r="S1004" s="205"/>
      <c r="T1004"/>
    </row>
    <row r="1005" spans="1:20" ht="18" customHeight="1" x14ac:dyDescent="0.2">
      <c r="A1005" s="179">
        <v>19729</v>
      </c>
      <c r="B1005" s="110" t="s">
        <v>566</v>
      </c>
      <c r="C1005" s="110" t="s">
        <v>617</v>
      </c>
      <c r="D1005" s="110" t="s">
        <v>575</v>
      </c>
      <c r="E1005" s="181">
        <v>36099</v>
      </c>
      <c r="F1005" s="179" t="s">
        <v>376</v>
      </c>
      <c r="G1005" s="110"/>
      <c r="H1005" s="110" t="s">
        <v>1700</v>
      </c>
      <c r="I1005" s="207">
        <v>18</v>
      </c>
      <c r="J1005" s="207">
        <v>22</v>
      </c>
      <c r="K1005" s="53" t="s">
        <v>1591</v>
      </c>
      <c r="L1005" s="53"/>
      <c r="M1005" s="224"/>
      <c r="N1005" s="224"/>
      <c r="O1005" s="224"/>
      <c r="P1005" s="224"/>
      <c r="Q1005" s="224"/>
      <c r="R1005" s="224"/>
      <c r="S1005" s="205"/>
      <c r="T1005"/>
    </row>
    <row r="1006" spans="1:20" ht="18" customHeight="1" x14ac:dyDescent="0.2">
      <c r="A1006" s="179">
        <v>50095</v>
      </c>
      <c r="B1006" s="110" t="s">
        <v>476</v>
      </c>
      <c r="C1006" s="111" t="s">
        <v>777</v>
      </c>
      <c r="D1006" s="112" t="s">
        <v>517</v>
      </c>
      <c r="E1006" s="180">
        <v>17991</v>
      </c>
      <c r="F1006" s="113" t="s">
        <v>1764</v>
      </c>
      <c r="G1006" s="110"/>
      <c r="H1006" s="110" t="s">
        <v>1700</v>
      </c>
      <c r="I1006" s="207">
        <v>18</v>
      </c>
      <c r="J1006" s="207">
        <v>22</v>
      </c>
      <c r="K1006" s="53" t="s">
        <v>1591</v>
      </c>
      <c r="L1006" s="53"/>
      <c r="M1006" s="224"/>
      <c r="N1006" s="224"/>
      <c r="O1006" s="224"/>
      <c r="P1006" s="224"/>
      <c r="Q1006" s="224"/>
      <c r="R1006" s="224"/>
      <c r="S1006" s="205"/>
      <c r="T1006"/>
    </row>
    <row r="1007" spans="1:20" ht="18" customHeight="1" x14ac:dyDescent="0.2">
      <c r="A1007" s="179">
        <v>19801</v>
      </c>
      <c r="B1007" s="110" t="s">
        <v>711</v>
      </c>
      <c r="C1007" s="110" t="s">
        <v>416</v>
      </c>
      <c r="D1007" s="110" t="s">
        <v>527</v>
      </c>
      <c r="E1007" s="181">
        <v>37426</v>
      </c>
      <c r="F1007" s="179" t="s">
        <v>311</v>
      </c>
      <c r="G1007" s="110"/>
      <c r="H1007" s="110" t="s">
        <v>1796</v>
      </c>
      <c r="I1007" s="207">
        <v>18</v>
      </c>
      <c r="J1007" s="207">
        <v>22</v>
      </c>
      <c r="K1007" s="53" t="s">
        <v>1591</v>
      </c>
      <c r="L1007" s="53"/>
      <c r="M1007" s="224"/>
      <c r="N1007" s="224"/>
      <c r="O1007" s="224"/>
      <c r="P1007" s="224"/>
      <c r="Q1007" s="224"/>
      <c r="R1007" s="224"/>
      <c r="S1007" s="205"/>
      <c r="T1007"/>
    </row>
    <row r="1008" spans="1:20" ht="18" customHeight="1" x14ac:dyDescent="0.2">
      <c r="A1008" s="179">
        <v>19960</v>
      </c>
      <c r="B1008" s="110" t="s">
        <v>581</v>
      </c>
      <c r="C1008" s="110" t="s">
        <v>603</v>
      </c>
      <c r="D1008" s="110" t="s">
        <v>297</v>
      </c>
      <c r="E1008" s="181">
        <v>22738</v>
      </c>
      <c r="F1008" s="179" t="s">
        <v>298</v>
      </c>
      <c r="G1008" s="110"/>
      <c r="H1008" s="110" t="s">
        <v>1710</v>
      </c>
      <c r="I1008" s="207">
        <v>15</v>
      </c>
      <c r="J1008" s="207">
        <v>22</v>
      </c>
      <c r="K1008" s="53" t="s">
        <v>1591</v>
      </c>
      <c r="L1008" s="53"/>
      <c r="M1008" s="224"/>
      <c r="N1008" s="224"/>
      <c r="O1008" s="224"/>
      <c r="P1008" s="224"/>
      <c r="Q1008" s="224"/>
      <c r="R1008" s="224"/>
      <c r="S1008" s="205"/>
      <c r="T1008"/>
    </row>
    <row r="1009" spans="1:20" ht="18" customHeight="1" x14ac:dyDescent="0.2">
      <c r="A1009" s="179">
        <v>15301</v>
      </c>
      <c r="B1009" s="110" t="s">
        <v>557</v>
      </c>
      <c r="C1009" s="111" t="s">
        <v>721</v>
      </c>
      <c r="D1009" s="112" t="s">
        <v>14</v>
      </c>
      <c r="E1009" s="180">
        <v>23196</v>
      </c>
      <c r="F1009" s="113" t="s">
        <v>390</v>
      </c>
      <c r="G1009" s="110"/>
      <c r="H1009" s="110" t="s">
        <v>1709</v>
      </c>
      <c r="I1009" s="207">
        <v>15</v>
      </c>
      <c r="J1009" s="207">
        <v>22</v>
      </c>
      <c r="K1009" s="53" t="s">
        <v>1591</v>
      </c>
      <c r="L1009" s="53"/>
      <c r="M1009" s="224"/>
      <c r="N1009" s="224"/>
      <c r="O1009" s="224"/>
      <c r="P1009" s="224"/>
      <c r="Q1009" s="224"/>
      <c r="R1009" s="224"/>
      <c r="S1009" s="205"/>
      <c r="T1009"/>
    </row>
    <row r="1010" spans="1:20" ht="18" customHeight="1" x14ac:dyDescent="0.2">
      <c r="A1010" s="179">
        <v>8811</v>
      </c>
      <c r="B1010" s="110" t="s">
        <v>699</v>
      </c>
      <c r="C1010" s="110" t="s">
        <v>711</v>
      </c>
      <c r="D1010" s="110" t="s">
        <v>473</v>
      </c>
      <c r="E1010" s="181">
        <v>29543</v>
      </c>
      <c r="F1010" s="179" t="s">
        <v>237</v>
      </c>
      <c r="G1010" s="110"/>
      <c r="H1010" s="110" t="s">
        <v>1796</v>
      </c>
      <c r="I1010" s="207">
        <v>18</v>
      </c>
      <c r="J1010" s="207">
        <v>22</v>
      </c>
      <c r="K1010" s="53" t="s">
        <v>1591</v>
      </c>
      <c r="L1010" s="53"/>
      <c r="M1010" s="224"/>
      <c r="N1010" s="224"/>
      <c r="O1010" s="224"/>
      <c r="P1010" s="224"/>
      <c r="Q1010" s="224"/>
      <c r="R1010" s="224"/>
      <c r="S1010" s="205"/>
      <c r="T1010"/>
    </row>
    <row r="1011" spans="1:20" ht="18" customHeight="1" x14ac:dyDescent="0.2">
      <c r="A1011" s="179">
        <v>18594</v>
      </c>
      <c r="B1011" s="110" t="s">
        <v>696</v>
      </c>
      <c r="C1011" s="110" t="s">
        <v>521</v>
      </c>
      <c r="D1011" s="110" t="s">
        <v>480</v>
      </c>
      <c r="E1011" s="181">
        <v>26489</v>
      </c>
      <c r="F1011" s="179" t="s">
        <v>1367</v>
      </c>
      <c r="G1011" s="110"/>
      <c r="H1011" s="110" t="s">
        <v>1708</v>
      </c>
      <c r="I1011" s="207">
        <v>12</v>
      </c>
      <c r="J1011" s="207">
        <v>22</v>
      </c>
      <c r="K1011" s="53" t="s">
        <v>1591</v>
      </c>
      <c r="L1011" s="53"/>
      <c r="M1011" s="224"/>
      <c r="N1011" s="224"/>
      <c r="O1011" s="224"/>
      <c r="P1011" s="224"/>
      <c r="Q1011" s="224"/>
      <c r="R1011" s="224"/>
      <c r="S1011" s="205"/>
      <c r="T1011"/>
    </row>
    <row r="1012" spans="1:20" ht="18" customHeight="1" x14ac:dyDescent="0.2">
      <c r="A1012" s="179">
        <v>8806</v>
      </c>
      <c r="B1012" s="110" t="s">
        <v>719</v>
      </c>
      <c r="C1012" s="111" t="s">
        <v>618</v>
      </c>
      <c r="D1012" s="112" t="s">
        <v>1965</v>
      </c>
      <c r="E1012" s="180">
        <v>33594</v>
      </c>
      <c r="F1012" s="113" t="s">
        <v>1966</v>
      </c>
      <c r="G1012" s="110"/>
      <c r="H1012" s="110" t="s">
        <v>1796</v>
      </c>
      <c r="I1012" s="207">
        <v>18</v>
      </c>
      <c r="J1012" s="207">
        <v>22</v>
      </c>
      <c r="K1012" s="53" t="s">
        <v>1591</v>
      </c>
      <c r="L1012" s="53"/>
      <c r="M1012" s="224"/>
      <c r="N1012" s="224"/>
      <c r="O1012" s="224"/>
      <c r="P1012" s="224"/>
      <c r="Q1012" s="224"/>
      <c r="R1012" s="224"/>
      <c r="S1012" s="205"/>
      <c r="T1012"/>
    </row>
    <row r="1013" spans="1:20" ht="18" customHeight="1" x14ac:dyDescent="0.2">
      <c r="A1013" s="179">
        <v>17258</v>
      </c>
      <c r="B1013" s="110" t="s">
        <v>719</v>
      </c>
      <c r="C1013" s="111" t="s">
        <v>719</v>
      </c>
      <c r="D1013" s="112" t="s">
        <v>543</v>
      </c>
      <c r="E1013" s="180">
        <v>36490</v>
      </c>
      <c r="F1013" s="113" t="s">
        <v>1763</v>
      </c>
      <c r="G1013" s="110"/>
      <c r="H1013" s="110" t="s">
        <v>1710</v>
      </c>
      <c r="I1013" s="207">
        <v>15</v>
      </c>
      <c r="J1013" s="207">
        <v>22</v>
      </c>
      <c r="K1013" s="53" t="s">
        <v>1591</v>
      </c>
      <c r="L1013" s="53"/>
      <c r="M1013" s="224"/>
      <c r="N1013" s="224"/>
      <c r="O1013" s="224"/>
      <c r="P1013" s="224"/>
      <c r="Q1013" s="224"/>
      <c r="R1013" s="224"/>
      <c r="S1013" s="205"/>
      <c r="T1013"/>
    </row>
    <row r="1014" spans="1:20" ht="18" customHeight="1" x14ac:dyDescent="0.2">
      <c r="A1014" s="179">
        <v>694</v>
      </c>
      <c r="B1014" s="110" t="s">
        <v>719</v>
      </c>
      <c r="C1014" s="110" t="s">
        <v>556</v>
      </c>
      <c r="D1014" s="110" t="s">
        <v>1006</v>
      </c>
      <c r="E1014" s="181">
        <v>22226</v>
      </c>
      <c r="F1014" s="179" t="s">
        <v>1382</v>
      </c>
      <c r="G1014" s="110"/>
      <c r="H1014" s="110" t="s">
        <v>1700</v>
      </c>
      <c r="I1014" s="207">
        <v>18</v>
      </c>
      <c r="J1014" s="207">
        <v>22</v>
      </c>
      <c r="K1014" s="53" t="s">
        <v>1591</v>
      </c>
      <c r="L1014" s="53"/>
      <c r="M1014" s="224"/>
      <c r="N1014" s="224"/>
      <c r="O1014" s="224"/>
      <c r="P1014" s="224"/>
      <c r="Q1014" s="224"/>
      <c r="R1014" s="224"/>
      <c r="S1014" s="205"/>
      <c r="T1014"/>
    </row>
    <row r="1015" spans="1:20" ht="18" customHeight="1" x14ac:dyDescent="0.2">
      <c r="A1015" s="179">
        <v>50143</v>
      </c>
      <c r="B1015" s="110" t="s">
        <v>719</v>
      </c>
      <c r="C1015" s="111" t="s">
        <v>553</v>
      </c>
      <c r="D1015" s="112" t="s">
        <v>1978</v>
      </c>
      <c r="E1015" s="180">
        <v>37840</v>
      </c>
      <c r="F1015" s="113" t="s">
        <v>1979</v>
      </c>
      <c r="G1015" s="110"/>
      <c r="H1015" s="110" t="s">
        <v>1708</v>
      </c>
      <c r="I1015" s="207">
        <v>12</v>
      </c>
      <c r="J1015" s="207">
        <v>22</v>
      </c>
      <c r="K1015" s="53" t="s">
        <v>1591</v>
      </c>
      <c r="L1015" s="53"/>
      <c r="M1015" s="224"/>
      <c r="N1015" s="224"/>
      <c r="O1015" s="224"/>
      <c r="P1015" s="224"/>
      <c r="Q1015" s="224"/>
      <c r="R1015" s="224"/>
      <c r="S1015" s="205"/>
      <c r="T1015"/>
    </row>
    <row r="1016" spans="1:20" ht="18" customHeight="1" x14ac:dyDescent="0.2">
      <c r="A1016" s="179">
        <v>19793</v>
      </c>
      <c r="B1016" s="110" t="s">
        <v>591</v>
      </c>
      <c r="C1016" s="110" t="s">
        <v>504</v>
      </c>
      <c r="D1016" s="110" t="s">
        <v>80</v>
      </c>
      <c r="E1016" s="181">
        <v>37846</v>
      </c>
      <c r="F1016" s="179" t="s">
        <v>312</v>
      </c>
      <c r="G1016" s="110"/>
      <c r="H1016" s="110" t="s">
        <v>1708</v>
      </c>
      <c r="I1016" s="207">
        <v>12</v>
      </c>
      <c r="J1016" s="207">
        <v>22</v>
      </c>
      <c r="K1016" s="53" t="s">
        <v>1591</v>
      </c>
      <c r="L1016" s="53"/>
      <c r="M1016" s="224"/>
      <c r="N1016" s="224"/>
      <c r="O1016" s="224"/>
      <c r="P1016" s="224"/>
      <c r="Q1016" s="224"/>
      <c r="R1016" s="224"/>
      <c r="S1016" s="205"/>
      <c r="T1016"/>
    </row>
    <row r="1017" spans="1:20" ht="18" customHeight="1" x14ac:dyDescent="0.2">
      <c r="A1017" s="179">
        <v>7734</v>
      </c>
      <c r="B1017" s="110" t="s">
        <v>43</v>
      </c>
      <c r="C1017" s="111" t="s">
        <v>533</v>
      </c>
      <c r="D1017" s="112" t="s">
        <v>1976</v>
      </c>
      <c r="E1017" s="180">
        <v>19101</v>
      </c>
      <c r="F1017" s="113" t="s">
        <v>1977</v>
      </c>
      <c r="G1017" s="110"/>
      <c r="H1017" s="110" t="s">
        <v>1700</v>
      </c>
      <c r="I1017" s="207">
        <v>18</v>
      </c>
      <c r="J1017" s="207">
        <v>22</v>
      </c>
      <c r="K1017" s="53" t="s">
        <v>1591</v>
      </c>
      <c r="L1017" s="53"/>
      <c r="M1017" s="224"/>
      <c r="N1017" s="224"/>
      <c r="O1017" s="224"/>
      <c r="P1017" s="224"/>
      <c r="Q1017" s="224"/>
      <c r="R1017" s="224"/>
      <c r="S1017" s="205"/>
      <c r="T1017"/>
    </row>
    <row r="1018" spans="1:20" ht="18" customHeight="1" x14ac:dyDescent="0.2">
      <c r="A1018" s="179">
        <v>19375</v>
      </c>
      <c r="B1018" s="110" t="s">
        <v>43</v>
      </c>
      <c r="C1018" s="110" t="s">
        <v>1662</v>
      </c>
      <c r="D1018" s="110" t="s">
        <v>578</v>
      </c>
      <c r="E1018" s="181">
        <v>36741</v>
      </c>
      <c r="F1018" s="179" t="s">
        <v>1663</v>
      </c>
      <c r="G1018" s="110"/>
      <c r="H1018" s="110" t="s">
        <v>1709</v>
      </c>
      <c r="I1018" s="207">
        <v>15</v>
      </c>
      <c r="J1018" s="207">
        <v>22</v>
      </c>
      <c r="K1018" s="53" t="s">
        <v>1591</v>
      </c>
      <c r="L1018" s="53"/>
      <c r="M1018" s="224"/>
      <c r="N1018" s="224"/>
      <c r="O1018" s="224"/>
      <c r="P1018" s="224"/>
      <c r="Q1018" s="224"/>
      <c r="R1018" s="224"/>
      <c r="S1018" s="205"/>
      <c r="T1018"/>
    </row>
    <row r="1019" spans="1:20" ht="18" customHeight="1" x14ac:dyDescent="0.2">
      <c r="A1019" s="179">
        <v>19726</v>
      </c>
      <c r="B1019" s="110" t="s">
        <v>363</v>
      </c>
      <c r="C1019" s="110" t="s">
        <v>364</v>
      </c>
      <c r="D1019" s="110" t="s">
        <v>2082</v>
      </c>
      <c r="E1019" s="181">
        <v>37988</v>
      </c>
      <c r="F1019" s="179" t="s">
        <v>1070</v>
      </c>
      <c r="G1019" s="110"/>
      <c r="H1019" s="110" t="s">
        <v>1707</v>
      </c>
      <c r="I1019" s="207">
        <v>12</v>
      </c>
      <c r="J1019" s="207">
        <v>22</v>
      </c>
      <c r="K1019" s="53" t="s">
        <v>1591</v>
      </c>
      <c r="L1019" s="53"/>
      <c r="M1019" s="224"/>
      <c r="N1019" s="224"/>
      <c r="O1019" s="224"/>
      <c r="P1019" s="224"/>
      <c r="Q1019" s="224"/>
      <c r="R1019" s="224"/>
      <c r="S1019" s="205"/>
      <c r="T1019"/>
    </row>
    <row r="1020" spans="1:20" ht="18" customHeight="1" x14ac:dyDescent="0.2">
      <c r="A1020" s="179">
        <v>20626</v>
      </c>
      <c r="B1020" s="110" t="s">
        <v>491</v>
      </c>
      <c r="C1020" s="110" t="s">
        <v>252</v>
      </c>
      <c r="D1020" s="110" t="s">
        <v>527</v>
      </c>
      <c r="E1020" s="181">
        <v>21908</v>
      </c>
      <c r="F1020" s="179" t="s">
        <v>253</v>
      </c>
      <c r="G1020" s="110"/>
      <c r="H1020" s="110" t="s">
        <v>1700</v>
      </c>
      <c r="I1020" s="207">
        <v>18</v>
      </c>
      <c r="J1020" s="207">
        <v>22</v>
      </c>
      <c r="K1020" s="53" t="s">
        <v>1591</v>
      </c>
      <c r="L1020" s="53"/>
      <c r="M1020" s="224"/>
      <c r="N1020" s="224"/>
      <c r="O1020" s="224"/>
      <c r="P1020" s="224"/>
      <c r="Q1020" s="224"/>
      <c r="R1020" s="224"/>
      <c r="S1020" s="205"/>
      <c r="T1020"/>
    </row>
    <row r="1021" spans="1:20" ht="18" customHeight="1" x14ac:dyDescent="0.2">
      <c r="A1021" s="179">
        <v>16982</v>
      </c>
      <c r="B1021" s="110" t="s">
        <v>1807</v>
      </c>
      <c r="C1021" s="110" t="s">
        <v>1808</v>
      </c>
      <c r="D1021" s="110" t="s">
        <v>1528</v>
      </c>
      <c r="E1021" s="181">
        <v>29679</v>
      </c>
      <c r="F1021" s="179" t="s">
        <v>1834</v>
      </c>
      <c r="G1021" s="110"/>
      <c r="H1021" s="110" t="s">
        <v>1796</v>
      </c>
      <c r="I1021" s="207">
        <v>18</v>
      </c>
      <c r="J1021" s="207">
        <v>22</v>
      </c>
      <c r="K1021" s="53" t="s">
        <v>1591</v>
      </c>
      <c r="L1021" s="53"/>
      <c r="M1021" s="224"/>
      <c r="N1021" s="224"/>
      <c r="O1021" s="224"/>
      <c r="P1021" s="224"/>
      <c r="Q1021" s="224"/>
      <c r="R1021" s="224"/>
      <c r="S1021" s="205"/>
      <c r="T1021"/>
    </row>
    <row r="1022" spans="1:20" ht="18" customHeight="1" x14ac:dyDescent="0.2">
      <c r="A1022" s="179">
        <v>18149</v>
      </c>
      <c r="B1022" s="110" t="s">
        <v>631</v>
      </c>
      <c r="C1022" s="110" t="s">
        <v>478</v>
      </c>
      <c r="D1022" s="110" t="s">
        <v>852</v>
      </c>
      <c r="E1022" s="181">
        <v>35820</v>
      </c>
      <c r="F1022" s="179" t="s">
        <v>1416</v>
      </c>
      <c r="G1022" s="110"/>
      <c r="H1022" s="110" t="s">
        <v>1710</v>
      </c>
      <c r="I1022" s="207">
        <v>15</v>
      </c>
      <c r="J1022" s="207">
        <v>22</v>
      </c>
      <c r="K1022" s="53" t="s">
        <v>1591</v>
      </c>
      <c r="L1022" s="53"/>
      <c r="M1022" s="224"/>
      <c r="N1022" s="224"/>
      <c r="O1022" s="224"/>
      <c r="P1022" s="224"/>
      <c r="Q1022" s="224"/>
      <c r="R1022" s="224"/>
      <c r="S1022" s="205"/>
      <c r="T1022"/>
    </row>
    <row r="1023" spans="1:20" ht="18" customHeight="1" x14ac:dyDescent="0.2">
      <c r="A1023" s="179">
        <v>19407</v>
      </c>
      <c r="B1023" s="110" t="s">
        <v>743</v>
      </c>
      <c r="C1023" s="110" t="s">
        <v>532</v>
      </c>
      <c r="D1023" s="110" t="s">
        <v>73</v>
      </c>
      <c r="E1023" s="181">
        <v>37372</v>
      </c>
      <c r="F1023" s="179" t="s">
        <v>1035</v>
      </c>
      <c r="G1023" s="110"/>
      <c r="H1023" s="110" t="s">
        <v>1708</v>
      </c>
      <c r="I1023" s="207">
        <v>12</v>
      </c>
      <c r="J1023" s="207">
        <v>22</v>
      </c>
      <c r="K1023" s="53" t="s">
        <v>1591</v>
      </c>
      <c r="L1023" s="53"/>
      <c r="M1023" s="224"/>
      <c r="N1023" s="224"/>
      <c r="O1023" s="224"/>
      <c r="P1023" s="224"/>
      <c r="Q1023" s="224"/>
      <c r="R1023" s="224"/>
      <c r="S1023" s="205"/>
      <c r="T1023"/>
    </row>
    <row r="1024" spans="1:20" ht="18" customHeight="1" x14ac:dyDescent="0.2">
      <c r="A1024" s="179">
        <v>20443</v>
      </c>
      <c r="B1024" s="112" t="s">
        <v>439</v>
      </c>
      <c r="C1024" s="110" t="s">
        <v>41</v>
      </c>
      <c r="D1024" s="110" t="s">
        <v>578</v>
      </c>
      <c r="E1024" s="181">
        <v>28524</v>
      </c>
      <c r="F1024" s="179" t="s">
        <v>262</v>
      </c>
      <c r="G1024" s="110"/>
      <c r="H1024" s="110" t="s">
        <v>1796</v>
      </c>
      <c r="I1024" s="207">
        <v>18</v>
      </c>
      <c r="J1024" s="207">
        <v>22</v>
      </c>
      <c r="K1024" s="53" t="s">
        <v>1591</v>
      </c>
      <c r="L1024" s="53"/>
      <c r="M1024" s="224"/>
      <c r="N1024" s="224"/>
      <c r="O1024" s="224"/>
      <c r="P1024" s="224"/>
      <c r="Q1024" s="224"/>
      <c r="R1024" s="224"/>
      <c r="S1024" s="205"/>
      <c r="T1024"/>
    </row>
    <row r="1025" spans="1:20" ht="18" customHeight="1" x14ac:dyDescent="0.2">
      <c r="A1025" s="179">
        <v>20635</v>
      </c>
      <c r="B1025" s="112" t="s">
        <v>439</v>
      </c>
      <c r="C1025" s="110" t="s">
        <v>485</v>
      </c>
      <c r="D1025" s="110" t="s">
        <v>21</v>
      </c>
      <c r="E1025" s="181">
        <v>36301</v>
      </c>
      <c r="F1025" s="179" t="s">
        <v>332</v>
      </c>
      <c r="G1025" s="110"/>
      <c r="H1025" s="110" t="s">
        <v>1710</v>
      </c>
      <c r="I1025" s="207">
        <v>15</v>
      </c>
      <c r="J1025" s="207">
        <v>22</v>
      </c>
      <c r="K1025" s="53" t="s">
        <v>1591</v>
      </c>
      <c r="L1025" s="53"/>
      <c r="M1025" s="224"/>
      <c r="N1025" s="224"/>
      <c r="O1025" s="224"/>
      <c r="P1025" s="224"/>
      <c r="Q1025" s="224"/>
      <c r="R1025" s="224"/>
      <c r="S1025" s="205"/>
      <c r="T1025"/>
    </row>
    <row r="1026" spans="1:20" ht="18" customHeight="1" x14ac:dyDescent="0.2">
      <c r="A1026" s="179">
        <v>11080</v>
      </c>
      <c r="B1026" s="110" t="s">
        <v>726</v>
      </c>
      <c r="C1026" s="110"/>
      <c r="D1026" s="110" t="s">
        <v>725</v>
      </c>
      <c r="E1026" s="181">
        <v>28578</v>
      </c>
      <c r="F1026" s="179"/>
      <c r="G1026" s="178"/>
      <c r="H1026" s="110" t="s">
        <v>1796</v>
      </c>
      <c r="I1026" s="207">
        <v>18</v>
      </c>
      <c r="J1026" s="207">
        <v>22</v>
      </c>
      <c r="K1026" s="53" t="s">
        <v>1591</v>
      </c>
      <c r="L1026" s="301"/>
      <c r="M1026" s="224"/>
      <c r="N1026" s="224"/>
      <c r="O1026" s="224"/>
      <c r="P1026" s="224"/>
      <c r="Q1026" s="224"/>
      <c r="R1026" s="224"/>
      <c r="S1026" s="205"/>
      <c r="T1026"/>
    </row>
    <row r="1027" spans="1:20" ht="18" customHeight="1" x14ac:dyDescent="0.2">
      <c r="A1027" s="179">
        <v>50259</v>
      </c>
      <c r="B1027" s="110"/>
      <c r="C1027" s="111"/>
      <c r="D1027" s="112"/>
      <c r="E1027" s="180"/>
      <c r="F1027" s="113"/>
      <c r="G1027" s="110"/>
      <c r="H1027" s="110"/>
      <c r="I1027" s="109"/>
      <c r="J1027" s="43"/>
      <c r="K1027" s="53"/>
      <c r="L1027" s="301"/>
      <c r="M1027" s="201">
        <v>5675</v>
      </c>
      <c r="N1027" s="201" t="s">
        <v>444</v>
      </c>
      <c r="O1027" s="201" t="s">
        <v>445</v>
      </c>
      <c r="P1027" s="201" t="s">
        <v>819</v>
      </c>
      <c r="Q1027" s="206">
        <v>24791</v>
      </c>
      <c r="R1027" s="201" t="s">
        <v>1037</v>
      </c>
      <c r="S1027" s="201" t="s">
        <v>2193</v>
      </c>
      <c r="T1027" s="203"/>
    </row>
    <row r="1028" spans="1:20" ht="18" customHeight="1" x14ac:dyDescent="0.2">
      <c r="A1028" s="179">
        <v>50260</v>
      </c>
      <c r="B1028" s="110"/>
      <c r="C1028" s="111"/>
      <c r="D1028" s="112"/>
      <c r="E1028" s="180"/>
      <c r="F1028" s="113"/>
      <c r="G1028" s="110"/>
      <c r="H1028" s="110"/>
      <c r="I1028" s="109"/>
      <c r="J1028" s="43"/>
      <c r="K1028" s="53"/>
      <c r="L1028" s="301"/>
      <c r="M1028" s="201">
        <v>8949</v>
      </c>
      <c r="N1028" s="201" t="s">
        <v>623</v>
      </c>
      <c r="O1028" s="201" t="s">
        <v>509</v>
      </c>
      <c r="P1028" s="201" t="s">
        <v>651</v>
      </c>
      <c r="Q1028" s="206">
        <v>34480</v>
      </c>
      <c r="R1028" s="201" t="s">
        <v>1200</v>
      </c>
      <c r="S1028" s="201" t="s">
        <v>2224</v>
      </c>
      <c r="T1028" s="203"/>
    </row>
    <row r="1029" spans="1:20" ht="18" customHeight="1" x14ac:dyDescent="0.2">
      <c r="A1029" s="179">
        <v>50261</v>
      </c>
      <c r="B1029" s="110"/>
      <c r="C1029" s="111"/>
      <c r="D1029" s="112"/>
      <c r="E1029" s="180"/>
      <c r="F1029" s="113"/>
      <c r="G1029" s="110"/>
      <c r="H1029" s="110"/>
      <c r="I1029" s="109"/>
      <c r="J1029" s="43"/>
      <c r="K1029" s="53"/>
      <c r="L1029" s="301"/>
      <c r="M1029" s="201">
        <v>21081</v>
      </c>
      <c r="N1029" s="201" t="s">
        <v>2231</v>
      </c>
      <c r="O1029" s="201" t="s">
        <v>2232</v>
      </c>
      <c r="P1029" s="201" t="s">
        <v>2233</v>
      </c>
      <c r="Q1029" s="206">
        <v>33259</v>
      </c>
      <c r="R1029" s="201">
        <v>13822885</v>
      </c>
      <c r="S1029" s="201" t="s">
        <v>2224</v>
      </c>
      <c r="T1029" s="203">
        <v>6021</v>
      </c>
    </row>
    <row r="1030" spans="1:20" ht="18" customHeight="1" x14ac:dyDescent="0.2">
      <c r="A1030" s="179">
        <v>50262</v>
      </c>
      <c r="B1030" s="110"/>
      <c r="C1030" s="111"/>
      <c r="D1030" s="112"/>
      <c r="E1030" s="180"/>
      <c r="F1030" s="113"/>
      <c r="G1030" s="110"/>
      <c r="H1030" s="110"/>
      <c r="I1030" s="109"/>
      <c r="J1030" s="43"/>
      <c r="K1030" s="53"/>
      <c r="L1030" s="301"/>
      <c r="T1030" s="203">
        <v>855</v>
      </c>
    </row>
    <row r="1031" spans="1:20" ht="18" customHeight="1" x14ac:dyDescent="0.2">
      <c r="A1031" s="179">
        <v>50263</v>
      </c>
      <c r="B1031" s="110"/>
      <c r="C1031" s="111"/>
      <c r="D1031" s="112"/>
      <c r="E1031" s="180"/>
      <c r="F1031" s="113"/>
      <c r="G1031" s="110"/>
      <c r="H1031" s="110"/>
      <c r="I1031" s="109"/>
      <c r="J1031" s="43"/>
      <c r="K1031" s="53"/>
      <c r="L1031" s="301"/>
      <c r="T1031" s="203">
        <v>1584</v>
      </c>
    </row>
    <row r="1032" spans="1:20" ht="18" customHeight="1" x14ac:dyDescent="0.2">
      <c r="A1032" s="179">
        <v>50264</v>
      </c>
      <c r="B1032" s="110"/>
      <c r="C1032" s="111"/>
      <c r="D1032" s="112"/>
      <c r="E1032" s="180"/>
      <c r="F1032" s="113"/>
      <c r="G1032" s="110"/>
      <c r="H1032" s="110"/>
      <c r="I1032" s="109"/>
      <c r="J1032" s="43"/>
      <c r="K1032" s="53"/>
      <c r="L1032" s="301"/>
      <c r="T1032" s="203">
        <v>18677</v>
      </c>
    </row>
    <row r="1033" spans="1:20" ht="18" customHeight="1" x14ac:dyDescent="0.2">
      <c r="A1033" s="179">
        <v>50265</v>
      </c>
      <c r="B1033" s="110"/>
      <c r="C1033" s="111"/>
      <c r="D1033" s="112"/>
      <c r="E1033" s="180"/>
      <c r="F1033" s="113"/>
      <c r="G1033" s="110"/>
      <c r="H1033" s="110"/>
      <c r="I1033" s="109"/>
      <c r="J1033" s="43"/>
      <c r="K1033" s="53"/>
      <c r="L1033" s="301"/>
      <c r="T1033" s="203">
        <v>16263</v>
      </c>
    </row>
    <row r="1034" spans="1:20" ht="18" customHeight="1" x14ac:dyDescent="0.2">
      <c r="A1034" s="179">
        <v>50266</v>
      </c>
      <c r="B1034" s="110"/>
      <c r="C1034" s="111"/>
      <c r="D1034" s="112"/>
      <c r="E1034" s="180"/>
      <c r="F1034" s="113"/>
      <c r="G1034" s="110"/>
      <c r="H1034" s="110"/>
      <c r="I1034" s="109"/>
      <c r="J1034" s="43"/>
      <c r="K1034" s="53"/>
      <c r="L1034" s="301"/>
      <c r="T1034" s="203">
        <v>6020</v>
      </c>
    </row>
    <row r="1035" spans="1:20" ht="18" customHeight="1" x14ac:dyDescent="0.2">
      <c r="A1035" s="179">
        <v>50267</v>
      </c>
      <c r="B1035" s="110"/>
      <c r="C1035" s="111"/>
      <c r="D1035" s="112"/>
      <c r="E1035" s="180"/>
      <c r="F1035" s="113"/>
      <c r="G1035" s="110"/>
      <c r="H1035" s="110"/>
      <c r="I1035" s="109"/>
      <c r="J1035" s="43"/>
      <c r="K1035" s="53"/>
      <c r="L1035" s="301"/>
      <c r="M1035" s="201">
        <v>1026</v>
      </c>
      <c r="N1035" s="201" t="s">
        <v>504</v>
      </c>
      <c r="O1035" s="201" t="s">
        <v>2</v>
      </c>
      <c r="P1035" s="201" t="s">
        <v>475</v>
      </c>
      <c r="Q1035" s="206">
        <v>24326</v>
      </c>
      <c r="R1035" s="201" t="s">
        <v>1294</v>
      </c>
      <c r="S1035" s="201" t="s">
        <v>2152</v>
      </c>
      <c r="T1035" s="202"/>
    </row>
    <row r="1036" spans="1:20" ht="18" customHeight="1" x14ac:dyDescent="0.2">
      <c r="A1036" s="179">
        <v>50268</v>
      </c>
      <c r="B1036" s="110"/>
      <c r="C1036" s="111"/>
      <c r="D1036" s="112"/>
      <c r="E1036" s="180"/>
      <c r="F1036" s="113"/>
      <c r="G1036" s="110"/>
      <c r="H1036" s="110"/>
      <c r="I1036" s="109"/>
      <c r="J1036" s="43"/>
      <c r="K1036" s="53"/>
      <c r="L1036" s="301"/>
      <c r="M1036" s="201">
        <v>4449</v>
      </c>
      <c r="N1036" s="201" t="s">
        <v>410</v>
      </c>
      <c r="O1036" s="201" t="s">
        <v>835</v>
      </c>
      <c r="P1036" s="201" t="s">
        <v>552</v>
      </c>
      <c r="Q1036" s="206">
        <v>30181</v>
      </c>
      <c r="R1036" s="201" t="s">
        <v>1333</v>
      </c>
      <c r="S1036" s="201" t="s">
        <v>2152</v>
      </c>
      <c r="T1036" s="203">
        <v>15702</v>
      </c>
    </row>
    <row r="1037" spans="1:20" ht="18" customHeight="1" x14ac:dyDescent="0.25">
      <c r="G1037" s="236"/>
      <c r="M1037" s="201">
        <v>4937</v>
      </c>
      <c r="N1037" s="201" t="s">
        <v>521</v>
      </c>
      <c r="O1037" s="201" t="s">
        <v>478</v>
      </c>
      <c r="P1037" s="201" t="s">
        <v>426</v>
      </c>
      <c r="Q1037" s="206">
        <v>23355</v>
      </c>
      <c r="R1037" s="201" t="s">
        <v>1072</v>
      </c>
      <c r="S1037" s="201" t="s">
        <v>2217</v>
      </c>
      <c r="T1037" s="203">
        <v>17803</v>
      </c>
    </row>
    <row r="1038" spans="1:20" ht="18" customHeight="1" x14ac:dyDescent="0.2">
      <c r="B1038" s="302"/>
      <c r="C1038" s="302"/>
      <c r="D1038" s="302"/>
      <c r="E1038" s="302"/>
      <c r="F1038" s="303"/>
      <c r="G1038" s="302"/>
      <c r="M1038" s="201">
        <v>4417</v>
      </c>
      <c r="N1038" s="201" t="s">
        <v>518</v>
      </c>
      <c r="O1038" s="201" t="s">
        <v>405</v>
      </c>
      <c r="P1038" s="201" t="s">
        <v>650</v>
      </c>
      <c r="Q1038" s="206">
        <v>24719</v>
      </c>
      <c r="R1038" s="201" t="s">
        <v>1212</v>
      </c>
      <c r="S1038" s="201" t="s">
        <v>2224</v>
      </c>
      <c r="T1038" s="203">
        <v>18689</v>
      </c>
    </row>
    <row r="1039" spans="1:20" ht="18" customHeight="1" x14ac:dyDescent="0.2">
      <c r="B1039" s="302"/>
      <c r="C1039" s="302"/>
      <c r="D1039" s="302"/>
      <c r="E1039" s="302"/>
      <c r="F1039" s="303"/>
      <c r="G1039" s="302"/>
      <c r="T1039" s="203"/>
    </row>
    <row r="1040" spans="1:20" ht="18" customHeight="1" x14ac:dyDescent="0.2">
      <c r="B1040" s="302"/>
      <c r="C1040" s="302"/>
      <c r="D1040" s="302"/>
      <c r="E1040" s="302"/>
      <c r="F1040" s="303"/>
      <c r="G1040" s="302"/>
      <c r="T1040" s="202"/>
    </row>
    <row r="1041" spans="2:20" ht="18" customHeight="1" x14ac:dyDescent="0.2">
      <c r="B1041" s="302"/>
      <c r="C1041" s="302"/>
      <c r="D1041" s="302"/>
      <c r="E1041" s="302"/>
      <c r="F1041" s="303"/>
      <c r="G1041" s="302"/>
      <c r="T1041" s="203">
        <v>18446</v>
      </c>
    </row>
    <row r="1042" spans="2:20" ht="18" customHeight="1" x14ac:dyDescent="0.2">
      <c r="B1042" s="302"/>
      <c r="C1042" s="302"/>
      <c r="D1042" s="302"/>
      <c r="E1042" s="302"/>
      <c r="F1042" s="303"/>
      <c r="G1042" s="302"/>
      <c r="M1042" s="201">
        <v>18541</v>
      </c>
      <c r="N1042" s="201" t="s">
        <v>1479</v>
      </c>
      <c r="O1042" s="201" t="s">
        <v>474</v>
      </c>
      <c r="P1042" s="201" t="s">
        <v>822</v>
      </c>
      <c r="Q1042" s="206">
        <v>25851</v>
      </c>
      <c r="R1042" s="201" t="s">
        <v>1446</v>
      </c>
      <c r="S1042" s="201" t="s">
        <v>2150</v>
      </c>
      <c r="T1042" s="202"/>
    </row>
    <row r="1043" spans="2:20" ht="18" customHeight="1" x14ac:dyDescent="0.2">
      <c r="B1043" s="302"/>
      <c r="C1043" s="302"/>
      <c r="D1043" s="302"/>
      <c r="E1043" s="302"/>
      <c r="F1043" s="303"/>
      <c r="G1043" s="302"/>
      <c r="T1043" s="203">
        <v>19288</v>
      </c>
    </row>
    <row r="1044" spans="2:20" ht="18" customHeight="1" x14ac:dyDescent="0.2">
      <c r="B1044" s="302"/>
      <c r="C1044" s="302"/>
      <c r="D1044" s="302"/>
      <c r="E1044" s="302"/>
      <c r="F1044" s="303"/>
      <c r="G1044" s="302"/>
      <c r="T1044" s="202"/>
    </row>
    <row r="1045" spans="2:20" ht="18" customHeight="1" x14ac:dyDescent="0.2">
      <c r="B1045" s="302"/>
      <c r="C1045" s="302"/>
      <c r="D1045" s="302"/>
      <c r="E1045" s="302"/>
      <c r="F1045" s="303"/>
      <c r="G1045" s="302"/>
      <c r="T1045" s="202"/>
    </row>
    <row r="1046" spans="2:20" ht="18" customHeight="1" x14ac:dyDescent="0.2">
      <c r="B1046" s="302"/>
      <c r="C1046" s="302"/>
      <c r="D1046" s="302"/>
      <c r="E1046" s="302"/>
      <c r="F1046" s="303"/>
      <c r="G1046" s="302"/>
      <c r="T1046" s="203">
        <v>20231</v>
      </c>
    </row>
    <row r="1047" spans="2:20" ht="18" customHeight="1" x14ac:dyDescent="0.2">
      <c r="B1047" s="302"/>
      <c r="C1047" s="302"/>
      <c r="D1047" s="302"/>
      <c r="E1047" s="302"/>
      <c r="F1047" s="303"/>
      <c r="G1047" s="302"/>
      <c r="T1047" s="203">
        <v>16895</v>
      </c>
    </row>
    <row r="1048" spans="2:20" ht="18" customHeight="1" x14ac:dyDescent="0.2">
      <c r="B1048" s="302"/>
      <c r="C1048" s="302"/>
      <c r="D1048" s="302"/>
      <c r="E1048" s="302"/>
      <c r="F1048" s="303"/>
      <c r="G1048" s="302"/>
      <c r="T1048" s="202"/>
    </row>
    <row r="1049" spans="2:20" ht="18" customHeight="1" x14ac:dyDescent="0.2">
      <c r="B1049" s="302"/>
      <c r="C1049" s="302"/>
      <c r="D1049" s="302"/>
      <c r="E1049" s="302"/>
      <c r="F1049" s="303"/>
      <c r="G1049" s="302"/>
      <c r="T1049" s="203">
        <v>18514</v>
      </c>
    </row>
    <row r="1050" spans="2:20" ht="18" customHeight="1" x14ac:dyDescent="0.2">
      <c r="B1050" s="302"/>
      <c r="C1050" s="302"/>
      <c r="D1050" s="302"/>
      <c r="E1050" s="302"/>
      <c r="F1050" s="303"/>
      <c r="G1050" s="302"/>
      <c r="M1050" s="201">
        <v>8283</v>
      </c>
      <c r="N1050" s="201" t="s">
        <v>470</v>
      </c>
      <c r="O1050" s="201" t="s">
        <v>973</v>
      </c>
      <c r="P1050" s="201" t="s">
        <v>552</v>
      </c>
      <c r="Q1050" s="206">
        <v>35577</v>
      </c>
      <c r="R1050" s="201" t="s">
        <v>1229</v>
      </c>
      <c r="S1050" s="201" t="s">
        <v>2175</v>
      </c>
      <c r="T1050" s="203">
        <v>10014</v>
      </c>
    </row>
    <row r="1051" spans="2:20" ht="18" customHeight="1" x14ac:dyDescent="0.25">
      <c r="B1051" s="302"/>
      <c r="C1051" s="304"/>
      <c r="D1051" s="302"/>
      <c r="E1051" s="302"/>
      <c r="F1051" s="303"/>
      <c r="G1051" s="302"/>
      <c r="M1051" s="201">
        <v>16998</v>
      </c>
      <c r="N1051" s="201" t="s">
        <v>1513</v>
      </c>
      <c r="P1051" s="201" t="s">
        <v>526</v>
      </c>
      <c r="Q1051" s="206">
        <v>31544</v>
      </c>
      <c r="R1051" s="201" t="s">
        <v>1095</v>
      </c>
      <c r="S1051" s="201" t="s">
        <v>2204</v>
      </c>
      <c r="T1051" s="203">
        <v>2735</v>
      </c>
    </row>
    <row r="1052" spans="2:20" ht="18" customHeight="1" x14ac:dyDescent="0.2">
      <c r="B1052" s="302"/>
      <c r="C1052" s="302"/>
      <c r="D1052" s="302"/>
      <c r="E1052" s="302"/>
      <c r="F1052" s="303"/>
      <c r="G1052" s="302"/>
      <c r="M1052" s="201">
        <v>19814</v>
      </c>
      <c r="N1052" s="201" t="s">
        <v>449</v>
      </c>
      <c r="O1052" s="201" t="s">
        <v>6</v>
      </c>
      <c r="P1052" s="201" t="s">
        <v>49</v>
      </c>
      <c r="Q1052" s="206">
        <v>36969</v>
      </c>
      <c r="R1052" s="201" t="s">
        <v>313</v>
      </c>
      <c r="S1052" s="201" t="s">
        <v>2213</v>
      </c>
      <c r="T1052" s="203">
        <v>1086</v>
      </c>
    </row>
    <row r="1053" spans="2:20" ht="18" customHeight="1" x14ac:dyDescent="0.2">
      <c r="B1053" s="302"/>
      <c r="C1053" s="302"/>
      <c r="D1053" s="302"/>
      <c r="E1053" s="302"/>
      <c r="F1053" s="303"/>
      <c r="G1053" s="302"/>
      <c r="T1053" s="203"/>
    </row>
    <row r="1054" spans="2:20" ht="18" customHeight="1" x14ac:dyDescent="0.2">
      <c r="B1054" s="302"/>
      <c r="C1054" s="302"/>
      <c r="D1054" s="302"/>
      <c r="E1054" s="302"/>
      <c r="F1054" s="303"/>
      <c r="G1054" s="302"/>
      <c r="T1054" s="203">
        <v>20024</v>
      </c>
    </row>
    <row r="1055" spans="2:20" ht="18" customHeight="1" x14ac:dyDescent="0.2">
      <c r="B1055" s="302"/>
      <c r="C1055" s="302"/>
      <c r="D1055" s="302"/>
      <c r="E1055" s="302"/>
      <c r="F1055" s="303"/>
      <c r="G1055" s="302"/>
      <c r="T1055" s="203">
        <v>19437</v>
      </c>
    </row>
    <row r="1056" spans="2:20" ht="18" customHeight="1" x14ac:dyDescent="0.2">
      <c r="B1056" s="302"/>
      <c r="C1056" s="302"/>
      <c r="D1056" s="302"/>
      <c r="E1056" s="302"/>
      <c r="F1056" s="303"/>
      <c r="G1056" s="302"/>
      <c r="M1056" s="201">
        <v>20879</v>
      </c>
      <c r="N1056" s="201" t="s">
        <v>577</v>
      </c>
      <c r="O1056" s="201" t="s">
        <v>2155</v>
      </c>
      <c r="P1056" s="201" t="s">
        <v>508</v>
      </c>
      <c r="Q1056" s="206">
        <v>26074</v>
      </c>
      <c r="R1056" s="201" t="s">
        <v>2156</v>
      </c>
      <c r="S1056" s="201" t="s">
        <v>2158</v>
      </c>
      <c r="T1056" s="203">
        <v>5084</v>
      </c>
    </row>
    <row r="1057" spans="2:20" ht="18" customHeight="1" x14ac:dyDescent="0.2">
      <c r="B1057" s="302"/>
      <c r="C1057" s="302"/>
      <c r="D1057" s="302"/>
      <c r="E1057" s="302"/>
      <c r="F1057" s="303"/>
      <c r="G1057" s="302"/>
      <c r="M1057" s="201">
        <v>7583</v>
      </c>
      <c r="N1057" s="201" t="s">
        <v>478</v>
      </c>
      <c r="O1057" s="201" t="s">
        <v>520</v>
      </c>
      <c r="P1057" s="201" t="s">
        <v>542</v>
      </c>
      <c r="Q1057" s="206">
        <v>36590</v>
      </c>
      <c r="R1057" s="201" t="s">
        <v>1140</v>
      </c>
      <c r="S1057" s="201" t="s">
        <v>2204</v>
      </c>
      <c r="T1057" s="203">
        <v>17121</v>
      </c>
    </row>
    <row r="1058" spans="2:20" ht="18" customHeight="1" x14ac:dyDescent="0.2">
      <c r="B1058" s="302"/>
      <c r="C1058" s="302"/>
      <c r="D1058" s="302"/>
      <c r="E1058" s="302"/>
      <c r="F1058" s="303"/>
      <c r="G1058" s="302"/>
      <c r="M1058" s="201">
        <v>17166</v>
      </c>
      <c r="N1058" s="201" t="s">
        <v>784</v>
      </c>
      <c r="O1058" s="201" t="s">
        <v>485</v>
      </c>
      <c r="P1058" s="201" t="s">
        <v>634</v>
      </c>
      <c r="Q1058" s="206">
        <v>35580</v>
      </c>
      <c r="R1058" s="201" t="s">
        <v>1411</v>
      </c>
      <c r="S1058" s="201" t="s">
        <v>2224</v>
      </c>
      <c r="T1058" s="203">
        <v>19661</v>
      </c>
    </row>
    <row r="1059" spans="2:20" ht="18" customHeight="1" x14ac:dyDescent="0.2">
      <c r="B1059" s="302"/>
      <c r="C1059" s="302"/>
      <c r="D1059" s="302"/>
      <c r="E1059" s="302"/>
      <c r="F1059" s="303"/>
      <c r="G1059" s="302"/>
      <c r="T1059" s="203">
        <v>15305</v>
      </c>
    </row>
    <row r="1060" spans="2:20" ht="18" customHeight="1" x14ac:dyDescent="0.2">
      <c r="B1060" s="302"/>
      <c r="C1060" s="302"/>
      <c r="D1060" s="302"/>
      <c r="E1060" s="302"/>
      <c r="F1060" s="303"/>
      <c r="G1060" s="302"/>
      <c r="T1060" s="203">
        <v>15346</v>
      </c>
    </row>
    <row r="1061" spans="2:20" ht="18" customHeight="1" x14ac:dyDescent="0.25">
      <c r="B1061" s="302"/>
      <c r="C1061" s="304"/>
      <c r="D1061" s="302"/>
      <c r="E1061" s="302"/>
      <c r="F1061" s="303"/>
      <c r="G1061" s="302"/>
      <c r="T1061" s="203">
        <v>4940</v>
      </c>
    </row>
    <row r="1062" spans="2:20" ht="18" customHeight="1" x14ac:dyDescent="0.2">
      <c r="B1062" s="302"/>
      <c r="C1062" s="302"/>
      <c r="D1062" s="302"/>
      <c r="E1062" s="302"/>
      <c r="F1062" s="303"/>
      <c r="G1062" s="302"/>
      <c r="T1062" s="203">
        <v>20548</v>
      </c>
    </row>
    <row r="1063" spans="2:20" ht="18" customHeight="1" x14ac:dyDescent="0.2">
      <c r="B1063" s="302"/>
      <c r="C1063" s="302"/>
      <c r="D1063" s="302"/>
      <c r="E1063" s="302"/>
      <c r="F1063" s="303"/>
      <c r="G1063" s="302"/>
      <c r="T1063" s="203"/>
    </row>
    <row r="1064" spans="2:20" ht="18" customHeight="1" x14ac:dyDescent="0.2">
      <c r="B1064" s="302"/>
      <c r="C1064" s="302"/>
      <c r="D1064" s="302"/>
      <c r="E1064" s="302"/>
      <c r="F1064" s="303"/>
      <c r="G1064" s="302"/>
      <c r="T1064" s="203"/>
    </row>
    <row r="1065" spans="2:20" ht="18" customHeight="1" x14ac:dyDescent="0.2">
      <c r="B1065" s="302"/>
      <c r="C1065" s="302"/>
      <c r="D1065" s="302"/>
      <c r="E1065" s="302"/>
      <c r="F1065" s="303"/>
      <c r="G1065" s="302"/>
      <c r="T1065" s="203"/>
    </row>
    <row r="1066" spans="2:20" ht="18" customHeight="1" x14ac:dyDescent="0.2">
      <c r="B1066" s="302"/>
      <c r="C1066" s="302"/>
      <c r="D1066" s="302"/>
      <c r="E1066" s="302"/>
      <c r="F1066" s="303"/>
      <c r="G1066" s="302"/>
      <c r="T1066" s="203"/>
    </row>
    <row r="1067" spans="2:20" ht="18" customHeight="1" x14ac:dyDescent="0.25">
      <c r="B1067" s="302"/>
      <c r="C1067" s="302"/>
      <c r="D1067" s="302"/>
      <c r="E1067" s="304"/>
      <c r="F1067" s="303"/>
      <c r="G1067" s="302"/>
      <c r="M1067" s="201">
        <v>15657</v>
      </c>
      <c r="N1067" s="201" t="s">
        <v>698</v>
      </c>
      <c r="O1067" s="201" t="s">
        <v>730</v>
      </c>
      <c r="P1067" s="201" t="s">
        <v>702</v>
      </c>
      <c r="Q1067" s="206">
        <v>35596</v>
      </c>
      <c r="R1067" s="201" t="s">
        <v>1401</v>
      </c>
      <c r="S1067" s="201" t="s">
        <v>2139</v>
      </c>
      <c r="T1067" s="203">
        <v>18055</v>
      </c>
    </row>
    <row r="1068" spans="2:20" ht="18" customHeight="1" x14ac:dyDescent="0.25">
      <c r="B1068" s="302"/>
      <c r="C1068" s="302"/>
      <c r="D1068" s="302"/>
      <c r="E1068" s="304"/>
      <c r="F1068" s="303"/>
      <c r="G1068" s="302"/>
      <c r="M1068" s="201">
        <v>10742</v>
      </c>
      <c r="N1068" s="201" t="s">
        <v>748</v>
      </c>
      <c r="O1068" s="201" t="s">
        <v>749</v>
      </c>
      <c r="P1068" s="201" t="s">
        <v>492</v>
      </c>
      <c r="Q1068" s="206">
        <v>35427</v>
      </c>
      <c r="R1068" s="201" t="s">
        <v>1116</v>
      </c>
      <c r="S1068" s="201" t="s">
        <v>2158</v>
      </c>
      <c r="T1068" s="203">
        <v>473</v>
      </c>
    </row>
    <row r="1069" spans="2:20" ht="18" customHeight="1" x14ac:dyDescent="0.2">
      <c r="M1069" s="201">
        <v>19807</v>
      </c>
      <c r="N1069" s="201" t="s">
        <v>6</v>
      </c>
      <c r="O1069" s="201" t="s">
        <v>535</v>
      </c>
      <c r="P1069" s="201" t="s">
        <v>475</v>
      </c>
      <c r="Q1069" s="206">
        <v>37650</v>
      </c>
      <c r="R1069" s="201" t="s">
        <v>314</v>
      </c>
      <c r="S1069" s="201" t="s">
        <v>2213</v>
      </c>
      <c r="T1069" s="203">
        <v>1563</v>
      </c>
    </row>
    <row r="1070" spans="2:20" ht="18" customHeight="1" x14ac:dyDescent="0.2">
      <c r="T1070" s="203">
        <v>19953</v>
      </c>
    </row>
    <row r="1071" spans="2:20" ht="18" customHeight="1" x14ac:dyDescent="0.2">
      <c r="M1071" s="201">
        <v>6799</v>
      </c>
      <c r="N1071" s="201" t="s">
        <v>537</v>
      </c>
      <c r="O1071" s="201" t="s">
        <v>42</v>
      </c>
      <c r="P1071" s="201" t="s">
        <v>465</v>
      </c>
      <c r="Q1071" s="206">
        <v>34222</v>
      </c>
      <c r="R1071" s="201" t="s">
        <v>1036</v>
      </c>
      <c r="S1071" s="201" t="s">
        <v>2149</v>
      </c>
      <c r="T1071" s="203">
        <v>15491</v>
      </c>
    </row>
    <row r="1072" spans="2:20" ht="18" customHeight="1" x14ac:dyDescent="0.2">
      <c r="M1072" s="201">
        <v>2932</v>
      </c>
      <c r="N1072" s="201" t="s">
        <v>812</v>
      </c>
      <c r="O1072" s="201" t="s">
        <v>786</v>
      </c>
      <c r="P1072" s="201" t="s">
        <v>59</v>
      </c>
      <c r="Q1072" s="206">
        <v>31877</v>
      </c>
      <c r="R1072" s="201" t="s">
        <v>247</v>
      </c>
      <c r="S1072" s="201" t="s">
        <v>2175</v>
      </c>
      <c r="T1072" s="203">
        <v>15296</v>
      </c>
    </row>
    <row r="1073" spans="13:20" ht="18" customHeight="1" x14ac:dyDescent="0.2">
      <c r="M1073" s="201">
        <v>9954</v>
      </c>
      <c r="N1073" s="201" t="s">
        <v>617</v>
      </c>
      <c r="O1073" s="201" t="s">
        <v>482</v>
      </c>
      <c r="P1073" s="201" t="s">
        <v>795</v>
      </c>
      <c r="Q1073" s="206">
        <v>36557</v>
      </c>
      <c r="R1073" s="201" t="s">
        <v>1051</v>
      </c>
      <c r="S1073" s="201" t="s">
        <v>2186</v>
      </c>
      <c r="T1073" s="202"/>
    </row>
    <row r="1074" spans="13:20" ht="18" customHeight="1" x14ac:dyDescent="0.2">
      <c r="M1074" s="201">
        <v>20941</v>
      </c>
      <c r="N1074" s="201" t="s">
        <v>516</v>
      </c>
      <c r="O1074" s="201" t="s">
        <v>2201</v>
      </c>
      <c r="P1074" s="201" t="s">
        <v>486</v>
      </c>
      <c r="Q1074" s="206">
        <v>38419</v>
      </c>
      <c r="R1074" s="201" t="s">
        <v>1724</v>
      </c>
      <c r="S1074" s="201" t="s">
        <v>2204</v>
      </c>
      <c r="T1074" s="203">
        <v>18154</v>
      </c>
    </row>
    <row r="1075" spans="13:20" ht="18" customHeight="1" x14ac:dyDescent="0.2">
      <c r="M1075" s="201">
        <v>20940</v>
      </c>
      <c r="N1075" s="201" t="s">
        <v>509</v>
      </c>
      <c r="O1075" s="201" t="s">
        <v>478</v>
      </c>
      <c r="P1075" s="201" t="s">
        <v>776</v>
      </c>
      <c r="Q1075" s="206">
        <v>39568</v>
      </c>
      <c r="R1075" s="201" t="s">
        <v>1773</v>
      </c>
      <c r="S1075" s="201" t="s">
        <v>2204</v>
      </c>
      <c r="T1075" s="203">
        <v>1825</v>
      </c>
    </row>
    <row r="1076" spans="13:20" ht="18" customHeight="1" x14ac:dyDescent="0.2">
      <c r="M1076" s="201">
        <v>7492</v>
      </c>
      <c r="N1076" s="201" t="s">
        <v>506</v>
      </c>
      <c r="O1076" s="201" t="s">
        <v>550</v>
      </c>
      <c r="P1076" s="201" t="s">
        <v>924</v>
      </c>
      <c r="Q1076" s="206">
        <v>37531</v>
      </c>
      <c r="R1076" s="201" t="s">
        <v>1377</v>
      </c>
      <c r="S1076" s="201" t="s">
        <v>2204</v>
      </c>
      <c r="T1076" s="203">
        <v>19370</v>
      </c>
    </row>
    <row r="1077" spans="13:20" ht="18" customHeight="1" x14ac:dyDescent="0.2">
      <c r="M1077" s="201">
        <v>19948</v>
      </c>
      <c r="N1077" s="201" t="s">
        <v>580</v>
      </c>
      <c r="O1077" s="201" t="s">
        <v>1503</v>
      </c>
      <c r="P1077" s="201" t="s">
        <v>648</v>
      </c>
      <c r="Q1077" s="206">
        <v>38983</v>
      </c>
      <c r="R1077" s="201" t="s">
        <v>305</v>
      </c>
      <c r="S1077" s="201" t="s">
        <v>2224</v>
      </c>
      <c r="T1077" s="203">
        <v>19419</v>
      </c>
    </row>
    <row r="1078" spans="13:20" ht="18" customHeight="1" x14ac:dyDescent="0.2">
      <c r="T1078" s="203"/>
    </row>
    <row r="1079" spans="13:20" ht="18" customHeight="1" x14ac:dyDescent="0.2">
      <c r="T1079" s="203">
        <v>18150</v>
      </c>
    </row>
    <row r="1080" spans="13:20" ht="18" customHeight="1" x14ac:dyDescent="0.2">
      <c r="T1080" s="203">
        <v>324</v>
      </c>
    </row>
    <row r="1081" spans="13:20" ht="18" customHeight="1" x14ac:dyDescent="0.2">
      <c r="T1081" s="203">
        <v>6860</v>
      </c>
    </row>
    <row r="1082" spans="13:20" ht="18" customHeight="1" x14ac:dyDescent="0.2">
      <c r="T1082" s="203">
        <v>18133</v>
      </c>
    </row>
    <row r="1083" spans="13:20" ht="18" customHeight="1" x14ac:dyDescent="0.2">
      <c r="T1083" s="203">
        <v>3581</v>
      </c>
    </row>
    <row r="1084" spans="13:20" ht="18" customHeight="1" x14ac:dyDescent="0.2">
      <c r="T1084" s="202"/>
    </row>
    <row r="1085" spans="13:20" ht="18" customHeight="1" x14ac:dyDescent="0.2">
      <c r="T1085" s="203">
        <v>6666</v>
      </c>
    </row>
    <row r="1086" spans="13:20" ht="18" customHeight="1" x14ac:dyDescent="0.2">
      <c r="T1086" s="203"/>
    </row>
    <row r="1087" spans="13:20" ht="18" customHeight="1" x14ac:dyDescent="0.2">
      <c r="M1087" s="201">
        <v>7785</v>
      </c>
      <c r="N1087" s="201" t="s">
        <v>647</v>
      </c>
      <c r="O1087" s="201" t="s">
        <v>962</v>
      </c>
      <c r="P1087" s="201" t="s">
        <v>473</v>
      </c>
      <c r="Q1087" s="206">
        <v>34180</v>
      </c>
      <c r="R1087" s="201" t="s">
        <v>2138</v>
      </c>
      <c r="S1087" s="201" t="s">
        <v>2139</v>
      </c>
      <c r="T1087" s="203">
        <v>5729</v>
      </c>
    </row>
    <row r="1088" spans="13:20" ht="18" customHeight="1" x14ac:dyDescent="0.2">
      <c r="M1088" s="201">
        <v>7778</v>
      </c>
      <c r="N1088" s="201" t="s">
        <v>470</v>
      </c>
      <c r="O1088" s="201" t="s">
        <v>550</v>
      </c>
      <c r="P1088" s="201" t="s">
        <v>513</v>
      </c>
      <c r="Q1088" s="206">
        <v>22172</v>
      </c>
      <c r="R1088" s="201" t="s">
        <v>1234</v>
      </c>
      <c r="S1088" s="201" t="s">
        <v>2158</v>
      </c>
      <c r="T1088" s="203">
        <v>2754</v>
      </c>
    </row>
    <row r="1089" spans="13:20" ht="18" customHeight="1" x14ac:dyDescent="0.2">
      <c r="M1089" s="201">
        <v>3905</v>
      </c>
      <c r="N1089" s="201" t="s">
        <v>583</v>
      </c>
      <c r="O1089" s="201" t="s">
        <v>516</v>
      </c>
      <c r="P1089" s="201" t="s">
        <v>774</v>
      </c>
      <c r="Q1089" s="206">
        <v>33969</v>
      </c>
      <c r="R1089" s="201" t="s">
        <v>1038</v>
      </c>
      <c r="S1089" s="201" t="s">
        <v>2186</v>
      </c>
      <c r="T1089" s="203"/>
    </row>
    <row r="1090" spans="13:20" ht="18" customHeight="1" x14ac:dyDescent="0.2">
      <c r="M1090" s="201">
        <v>8004</v>
      </c>
      <c r="N1090" s="201" t="s">
        <v>617</v>
      </c>
      <c r="O1090" s="201" t="s">
        <v>482</v>
      </c>
      <c r="P1090" s="201" t="s">
        <v>490</v>
      </c>
      <c r="Q1090" s="206">
        <v>35529</v>
      </c>
      <c r="R1090" s="201" t="s">
        <v>1051</v>
      </c>
      <c r="S1090" s="201" t="s">
        <v>2186</v>
      </c>
      <c r="T1090" s="203">
        <v>18438</v>
      </c>
    </row>
    <row r="1091" spans="13:20" ht="18" customHeight="1" x14ac:dyDescent="0.2">
      <c r="M1091" s="201">
        <v>4465</v>
      </c>
      <c r="N1091" s="201" t="s">
        <v>29</v>
      </c>
      <c r="O1091" s="201" t="s">
        <v>2209</v>
      </c>
      <c r="P1091" s="201" t="s">
        <v>664</v>
      </c>
      <c r="Q1091" s="206">
        <v>33985</v>
      </c>
      <c r="R1091" s="201" t="s">
        <v>2210</v>
      </c>
      <c r="S1091" s="201" t="s">
        <v>2213</v>
      </c>
      <c r="T1091" s="203">
        <v>10552</v>
      </c>
    </row>
    <row r="1092" spans="13:20" ht="18" customHeight="1" x14ac:dyDescent="0.2">
      <c r="T1092" s="203">
        <v>20863</v>
      </c>
    </row>
    <row r="1093" spans="13:20" ht="18" customHeight="1" x14ac:dyDescent="0.2">
      <c r="T1093" s="202"/>
    </row>
    <row r="1094" spans="13:20" ht="18" customHeight="1" x14ac:dyDescent="0.2">
      <c r="T1094" s="203">
        <v>11080</v>
      </c>
    </row>
    <row r="1095" spans="13:20" ht="18" customHeight="1" x14ac:dyDescent="0.2">
      <c r="T1095" s="203">
        <v>8935</v>
      </c>
    </row>
    <row r="1096" spans="13:20" ht="18" customHeight="1" x14ac:dyDescent="0.2">
      <c r="T1096" s="203"/>
    </row>
    <row r="1097" spans="13:20" ht="18" customHeight="1" x14ac:dyDescent="0.2">
      <c r="T1097" s="203">
        <v>9946</v>
      </c>
    </row>
    <row r="1098" spans="13:20" ht="18" customHeight="1" x14ac:dyDescent="0.2">
      <c r="T1098" s="203">
        <v>6007</v>
      </c>
    </row>
    <row r="1099" spans="13:20" ht="18" customHeight="1" x14ac:dyDescent="0.2">
      <c r="T1099" s="203">
        <v>19946</v>
      </c>
    </row>
    <row r="1100" spans="13:20" ht="18" customHeight="1" x14ac:dyDescent="0.2">
      <c r="T1100" s="203">
        <v>14595</v>
      </c>
    </row>
    <row r="1101" spans="13:20" ht="18" customHeight="1" x14ac:dyDescent="0.2">
      <c r="T1101" s="203"/>
    </row>
    <row r="1102" spans="13:20" ht="18" customHeight="1" x14ac:dyDescent="0.2">
      <c r="M1102" s="201">
        <v>2971</v>
      </c>
      <c r="N1102" s="201" t="s">
        <v>818</v>
      </c>
      <c r="O1102" s="201" t="s">
        <v>610</v>
      </c>
      <c r="P1102" s="201" t="s">
        <v>705</v>
      </c>
      <c r="Q1102" s="206">
        <v>31957</v>
      </c>
      <c r="R1102" s="201" t="s">
        <v>1256</v>
      </c>
      <c r="S1102" s="201" t="s">
        <v>2175</v>
      </c>
      <c r="T1102" s="203">
        <v>20568</v>
      </c>
    </row>
    <row r="1103" spans="13:20" ht="18" customHeight="1" x14ac:dyDescent="0.2">
      <c r="M1103" s="201">
        <v>6625</v>
      </c>
      <c r="N1103" s="201" t="s">
        <v>506</v>
      </c>
      <c r="O1103" s="201" t="s">
        <v>785</v>
      </c>
      <c r="P1103" s="201" t="s">
        <v>609</v>
      </c>
      <c r="Q1103" s="206">
        <v>33344</v>
      </c>
      <c r="R1103" s="201" t="s">
        <v>1376</v>
      </c>
      <c r="S1103" s="201" t="s">
        <v>2237</v>
      </c>
      <c r="T1103" s="203">
        <v>6166</v>
      </c>
    </row>
    <row r="1104" spans="13:20" ht="18" customHeight="1" x14ac:dyDescent="0.2">
      <c r="T1104" s="203"/>
    </row>
    <row r="1105" spans="13:20" ht="18" customHeight="1" x14ac:dyDescent="0.2">
      <c r="T1105" s="203">
        <v>9954</v>
      </c>
    </row>
    <row r="1106" spans="13:20" ht="18" customHeight="1" x14ac:dyDescent="0.2">
      <c r="T1106" s="203">
        <v>16669</v>
      </c>
    </row>
    <row r="1107" spans="13:20" ht="18" customHeight="1" x14ac:dyDescent="0.2">
      <c r="M1107" s="201">
        <v>19110</v>
      </c>
      <c r="N1107" s="201" t="s">
        <v>889</v>
      </c>
      <c r="O1107" s="201" t="s">
        <v>571</v>
      </c>
      <c r="P1107" s="201" t="s">
        <v>475</v>
      </c>
      <c r="Q1107" s="206">
        <v>37191</v>
      </c>
      <c r="R1107" s="201" t="s">
        <v>1075</v>
      </c>
      <c r="S1107" s="201" t="s">
        <v>2224</v>
      </c>
      <c r="T1107" s="203">
        <v>19407</v>
      </c>
    </row>
    <row r="1108" spans="13:20" ht="18" customHeight="1" x14ac:dyDescent="0.2">
      <c r="T1108" s="203">
        <v>18515</v>
      </c>
    </row>
    <row r="1109" spans="13:20" ht="18" customHeight="1" x14ac:dyDescent="0.2">
      <c r="T1109" s="203">
        <v>19957</v>
      </c>
    </row>
    <row r="1110" spans="13:20" ht="18" customHeight="1" x14ac:dyDescent="0.2">
      <c r="T1110" s="203">
        <v>190</v>
      </c>
    </row>
    <row r="1111" spans="13:20" ht="18" customHeight="1" x14ac:dyDescent="0.2">
      <c r="T1111" s="202"/>
    </row>
    <row r="1112" spans="13:20" ht="18" customHeight="1" x14ac:dyDescent="0.2">
      <c r="T1112" s="203"/>
    </row>
    <row r="1113" spans="13:20" ht="18" customHeight="1" x14ac:dyDescent="0.2">
      <c r="M1113" s="201">
        <v>949</v>
      </c>
      <c r="N1113" s="201" t="s">
        <v>715</v>
      </c>
      <c r="O1113" s="201" t="s">
        <v>716</v>
      </c>
      <c r="P1113" s="201" t="s">
        <v>543</v>
      </c>
      <c r="Q1113" s="206">
        <v>23808</v>
      </c>
      <c r="R1113" s="201" t="s">
        <v>1282</v>
      </c>
      <c r="S1113" s="201" t="s">
        <v>2186</v>
      </c>
      <c r="T1113" s="203">
        <v>18464</v>
      </c>
    </row>
    <row r="1114" spans="13:20" ht="18" customHeight="1" x14ac:dyDescent="0.2">
      <c r="M1114" s="201">
        <v>19424</v>
      </c>
      <c r="N1114" s="201" t="s">
        <v>2203</v>
      </c>
      <c r="O1114" s="201" t="s">
        <v>537</v>
      </c>
      <c r="P1114" s="201" t="s">
        <v>989</v>
      </c>
      <c r="Q1114" s="206">
        <v>36758</v>
      </c>
      <c r="R1114" s="201" t="s">
        <v>1410</v>
      </c>
      <c r="S1114" s="201" t="s">
        <v>2204</v>
      </c>
      <c r="T1114" s="203">
        <v>19710</v>
      </c>
    </row>
    <row r="1115" spans="13:20" ht="18" customHeight="1" x14ac:dyDescent="0.2">
      <c r="T1115" s="203">
        <v>7775</v>
      </c>
    </row>
    <row r="1116" spans="13:20" ht="18" customHeight="1" x14ac:dyDescent="0.2">
      <c r="T1116" s="202"/>
    </row>
    <row r="1117" spans="13:20" ht="18" customHeight="1" x14ac:dyDescent="0.2">
      <c r="T1117" s="203">
        <v>940</v>
      </c>
    </row>
    <row r="1118" spans="13:20" ht="18" customHeight="1" x14ac:dyDescent="0.2">
      <c r="M1118" s="201">
        <v>3416</v>
      </c>
      <c r="N1118" s="201" t="s">
        <v>837</v>
      </c>
      <c r="O1118" s="201" t="s">
        <v>778</v>
      </c>
      <c r="P1118" s="201" t="s">
        <v>809</v>
      </c>
      <c r="Q1118" s="206">
        <v>32766</v>
      </c>
      <c r="R1118" s="201" t="s">
        <v>1046</v>
      </c>
      <c r="S1118" s="201" t="s">
        <v>2204</v>
      </c>
      <c r="T1118" s="203">
        <v>15358</v>
      </c>
    </row>
    <row r="1119" spans="13:20" ht="18" customHeight="1" x14ac:dyDescent="0.2">
      <c r="T1119" s="203">
        <v>17164</v>
      </c>
    </row>
    <row r="1120" spans="13:20" ht="18" customHeight="1" x14ac:dyDescent="0.2">
      <c r="T1120" s="203">
        <v>18458</v>
      </c>
    </row>
    <row r="1121" spans="13:20" ht="18" customHeight="1" x14ac:dyDescent="0.2">
      <c r="T1121" s="203">
        <v>19711</v>
      </c>
    </row>
    <row r="1122" spans="13:20" ht="18" customHeight="1" x14ac:dyDescent="0.2">
      <c r="M1122" s="201">
        <v>16943</v>
      </c>
      <c r="N1122" s="201" t="s">
        <v>698</v>
      </c>
      <c r="O1122" s="201" t="s">
        <v>716</v>
      </c>
      <c r="P1122" s="201" t="s">
        <v>490</v>
      </c>
      <c r="Q1122" s="206">
        <v>36318</v>
      </c>
      <c r="R1122" s="201" t="s">
        <v>1070</v>
      </c>
      <c r="S1122" s="201" t="s">
        <v>2218</v>
      </c>
      <c r="T1122" s="203">
        <v>19793</v>
      </c>
    </row>
    <row r="1123" spans="13:20" ht="18" customHeight="1" x14ac:dyDescent="0.2">
      <c r="T1123" s="202"/>
    </row>
    <row r="1124" spans="13:20" ht="18" customHeight="1" x14ac:dyDescent="0.2">
      <c r="T1124" s="203"/>
    </row>
    <row r="1125" spans="13:20" ht="18" customHeight="1" x14ac:dyDescent="0.2">
      <c r="T1125" s="203">
        <v>18594</v>
      </c>
    </row>
    <row r="1126" spans="13:20" ht="18" customHeight="1" x14ac:dyDescent="0.2">
      <c r="M1126" s="201">
        <v>18004</v>
      </c>
      <c r="N1126" s="201" t="s">
        <v>556</v>
      </c>
      <c r="O1126" s="201" t="s">
        <v>556</v>
      </c>
      <c r="P1126" s="201" t="s">
        <v>658</v>
      </c>
      <c r="Q1126" s="206">
        <v>28163</v>
      </c>
      <c r="R1126" s="201" t="s">
        <v>1436</v>
      </c>
      <c r="S1126" s="201" t="s">
        <v>2145</v>
      </c>
      <c r="T1126" s="203">
        <v>15658</v>
      </c>
    </row>
    <row r="1127" spans="13:20" ht="18" customHeight="1" x14ac:dyDescent="0.2">
      <c r="M1127" s="201">
        <v>518</v>
      </c>
      <c r="N1127" s="201" t="s">
        <v>653</v>
      </c>
      <c r="O1127" s="201" t="s">
        <v>506</v>
      </c>
      <c r="P1127" s="201" t="s">
        <v>643</v>
      </c>
      <c r="Q1127" s="206">
        <v>21174</v>
      </c>
      <c r="R1127" s="201" t="s">
        <v>1076</v>
      </c>
      <c r="S1127" s="201" t="s">
        <v>2193</v>
      </c>
      <c r="T1127" s="202"/>
    </row>
    <row r="1128" spans="13:20" ht="18" customHeight="1" x14ac:dyDescent="0.2">
      <c r="M1128" s="201">
        <v>376</v>
      </c>
      <c r="N1128" s="201" t="s">
        <v>478</v>
      </c>
      <c r="O1128" s="201" t="s">
        <v>470</v>
      </c>
      <c r="P1128" s="201" t="s">
        <v>483</v>
      </c>
      <c r="Q1128" s="206">
        <v>20232</v>
      </c>
      <c r="R1128" s="201" t="s">
        <v>1142</v>
      </c>
      <c r="S1128" s="201" t="s">
        <v>2193</v>
      </c>
      <c r="T1128" s="202"/>
    </row>
    <row r="1129" spans="13:20" ht="18" customHeight="1" x14ac:dyDescent="0.2">
      <c r="T1129" s="203">
        <v>8939</v>
      </c>
    </row>
    <row r="1130" spans="13:20" ht="18" customHeight="1" x14ac:dyDescent="0.2">
      <c r="T1130" s="203"/>
    </row>
    <row r="1131" spans="13:20" ht="18" customHeight="1" x14ac:dyDescent="0.2">
      <c r="M1131" s="201">
        <v>21097</v>
      </c>
      <c r="N1131" s="201" t="s">
        <v>2184</v>
      </c>
      <c r="P1131" s="201" t="s">
        <v>2185</v>
      </c>
      <c r="Q1131" s="206">
        <v>34602</v>
      </c>
      <c r="S1131" s="201" t="s">
        <v>2186</v>
      </c>
      <c r="T1131" s="202"/>
    </row>
    <row r="1132" spans="13:20" ht="18" customHeight="1" x14ac:dyDescent="0.2">
      <c r="M1132" s="201">
        <v>10339</v>
      </c>
      <c r="N1132" s="201" t="s">
        <v>632</v>
      </c>
      <c r="O1132" s="201" t="s">
        <v>417</v>
      </c>
      <c r="P1132" s="201" t="s">
        <v>546</v>
      </c>
      <c r="Q1132" s="206">
        <v>34286</v>
      </c>
      <c r="R1132" s="201" t="s">
        <v>1296</v>
      </c>
      <c r="S1132" s="201" t="s">
        <v>2186</v>
      </c>
      <c r="T1132" s="203">
        <v>18532</v>
      </c>
    </row>
    <row r="1133" spans="13:20" ht="18" customHeight="1" x14ac:dyDescent="0.2">
      <c r="T1133" s="202"/>
    </row>
    <row r="1134" spans="13:20" ht="18" customHeight="1" x14ac:dyDescent="0.2">
      <c r="T1134" s="203"/>
    </row>
    <row r="1135" spans="13:20" ht="18" customHeight="1" x14ac:dyDescent="0.2">
      <c r="M1135" s="201">
        <v>2211</v>
      </c>
      <c r="N1135" s="201" t="s">
        <v>485</v>
      </c>
      <c r="O1135" s="201" t="s">
        <v>775</v>
      </c>
      <c r="P1135" s="201" t="s">
        <v>281</v>
      </c>
      <c r="Q1135" s="206">
        <v>29851</v>
      </c>
      <c r="R1135" s="201" t="s">
        <v>1160</v>
      </c>
      <c r="S1135" s="201" t="s">
        <v>2152</v>
      </c>
      <c r="T1135" s="203">
        <v>9965</v>
      </c>
    </row>
    <row r="1136" spans="13:20" ht="18" customHeight="1" x14ac:dyDescent="0.2">
      <c r="M1136" s="201">
        <v>9316</v>
      </c>
      <c r="N1136" s="201" t="s">
        <v>83</v>
      </c>
      <c r="O1136" s="201" t="s">
        <v>65</v>
      </c>
      <c r="P1136" s="201" t="s">
        <v>426</v>
      </c>
      <c r="Q1136" s="206">
        <v>24515</v>
      </c>
      <c r="R1136" s="201" t="s">
        <v>1412</v>
      </c>
      <c r="S1136" s="201" t="s">
        <v>2186</v>
      </c>
      <c r="T1136" s="203">
        <v>19955</v>
      </c>
    </row>
    <row r="1137" spans="13:20" ht="18" customHeight="1" x14ac:dyDescent="0.2">
      <c r="M1137" s="201">
        <v>20943</v>
      </c>
      <c r="N1137" s="201" t="s">
        <v>506</v>
      </c>
      <c r="O1137" s="201" t="s">
        <v>756</v>
      </c>
      <c r="P1137" s="201" t="s">
        <v>543</v>
      </c>
      <c r="Q1137" s="206">
        <v>38300</v>
      </c>
      <c r="R1137" s="201" t="s">
        <v>1679</v>
      </c>
      <c r="S1137" s="201" t="s">
        <v>2204</v>
      </c>
      <c r="T1137" s="203">
        <v>7951</v>
      </c>
    </row>
    <row r="1138" spans="13:20" ht="18" customHeight="1" x14ac:dyDescent="0.2">
      <c r="M1138" s="201">
        <v>4460</v>
      </c>
      <c r="N1138" s="201" t="s">
        <v>632</v>
      </c>
      <c r="O1138" s="201" t="s">
        <v>478</v>
      </c>
      <c r="P1138" s="201" t="s">
        <v>552</v>
      </c>
      <c r="Q1138" s="206">
        <v>34278</v>
      </c>
      <c r="R1138" s="201" t="s">
        <v>1299</v>
      </c>
      <c r="S1138" s="201" t="s">
        <v>2213</v>
      </c>
      <c r="T1138" s="203">
        <v>14746</v>
      </c>
    </row>
    <row r="1139" spans="13:20" ht="18" customHeight="1" x14ac:dyDescent="0.2">
      <c r="T1139" s="203">
        <v>17836</v>
      </c>
    </row>
    <row r="1140" spans="13:20" ht="18" customHeight="1" x14ac:dyDescent="0.2">
      <c r="T1140" s="202"/>
    </row>
    <row r="1141" spans="13:20" ht="18" customHeight="1" x14ac:dyDescent="0.2">
      <c r="T1141" s="202"/>
    </row>
    <row r="1142" spans="13:20" ht="18" customHeight="1" x14ac:dyDescent="0.2">
      <c r="T1142" s="202"/>
    </row>
    <row r="1143" spans="13:20" ht="18" customHeight="1" x14ac:dyDescent="0.2">
      <c r="T1143" s="203">
        <v>18300</v>
      </c>
    </row>
    <row r="1144" spans="13:20" ht="18" customHeight="1" x14ac:dyDescent="0.2">
      <c r="T1144" s="203">
        <v>4417</v>
      </c>
    </row>
    <row r="1145" spans="13:20" ht="18" customHeight="1" x14ac:dyDescent="0.2">
      <c r="T1145" s="203">
        <v>15790</v>
      </c>
    </row>
    <row r="1146" spans="13:20" ht="18" customHeight="1" x14ac:dyDescent="0.2">
      <c r="M1146" s="201">
        <v>637</v>
      </c>
      <c r="N1146" s="201" t="s">
        <v>669</v>
      </c>
      <c r="O1146" s="201" t="s">
        <v>670</v>
      </c>
      <c r="P1146" s="201" t="s">
        <v>513</v>
      </c>
      <c r="Q1146" s="206">
        <v>21893</v>
      </c>
      <c r="R1146" s="201" t="s">
        <v>1354</v>
      </c>
      <c r="S1146" s="201" t="s">
        <v>2218</v>
      </c>
      <c r="T1146" s="203">
        <v>19230</v>
      </c>
    </row>
    <row r="1147" spans="13:20" ht="18" customHeight="1" x14ac:dyDescent="0.2">
      <c r="T1147" s="203">
        <v>8950</v>
      </c>
    </row>
    <row r="1148" spans="13:20" ht="18" customHeight="1" x14ac:dyDescent="0.2">
      <c r="T1148" s="203"/>
    </row>
    <row r="1149" spans="13:20" ht="18" customHeight="1" x14ac:dyDescent="0.2">
      <c r="T1149" s="203">
        <v>15933</v>
      </c>
    </row>
    <row r="1150" spans="13:20" ht="18" customHeight="1" x14ac:dyDescent="0.2">
      <c r="T1150" s="203">
        <v>18299</v>
      </c>
    </row>
    <row r="1151" spans="13:20" ht="18" customHeight="1" x14ac:dyDescent="0.2">
      <c r="T1151" s="203">
        <v>15914</v>
      </c>
    </row>
    <row r="1152" spans="13:20" ht="18" customHeight="1" x14ac:dyDescent="0.2">
      <c r="T1152" s="203">
        <v>18679</v>
      </c>
    </row>
    <row r="1153" spans="13:20" ht="18" customHeight="1" x14ac:dyDescent="0.2">
      <c r="M1153" s="201">
        <v>11209</v>
      </c>
      <c r="N1153" s="201" t="s">
        <v>533</v>
      </c>
      <c r="O1153" s="201" t="s">
        <v>518</v>
      </c>
      <c r="P1153" s="201" t="s">
        <v>73</v>
      </c>
      <c r="Q1153" s="206">
        <v>36903</v>
      </c>
      <c r="R1153" s="201" t="s">
        <v>1241</v>
      </c>
      <c r="S1153" s="201" t="s">
        <v>2158</v>
      </c>
      <c r="T1153" s="203">
        <v>17239</v>
      </c>
    </row>
    <row r="1154" spans="13:20" ht="18" customHeight="1" x14ac:dyDescent="0.2">
      <c r="M1154" s="201">
        <v>6638</v>
      </c>
      <c r="N1154" s="201" t="s">
        <v>663</v>
      </c>
      <c r="O1154" s="201" t="s">
        <v>532</v>
      </c>
      <c r="P1154" s="201" t="s">
        <v>282</v>
      </c>
      <c r="Q1154" s="206">
        <v>16490</v>
      </c>
      <c r="R1154" s="201" t="s">
        <v>1258</v>
      </c>
      <c r="S1154" s="201" t="s">
        <v>2186</v>
      </c>
      <c r="T1154" s="202"/>
    </row>
    <row r="1155" spans="13:20" ht="18" customHeight="1" x14ac:dyDescent="0.2">
      <c r="M1155" s="201">
        <v>5668</v>
      </c>
      <c r="N1155" s="201" t="s">
        <v>539</v>
      </c>
      <c r="O1155" s="201" t="s">
        <v>468</v>
      </c>
      <c r="P1155" s="201" t="s">
        <v>467</v>
      </c>
      <c r="Q1155" s="206">
        <v>22275</v>
      </c>
      <c r="R1155" s="201" t="s">
        <v>1356</v>
      </c>
      <c r="S1155" s="201" t="s">
        <v>2213</v>
      </c>
      <c r="T1155" s="203">
        <v>3745</v>
      </c>
    </row>
    <row r="1156" spans="13:20" ht="18" customHeight="1" x14ac:dyDescent="0.2">
      <c r="M1156" s="201">
        <v>6624</v>
      </c>
      <c r="N1156" s="201" t="s">
        <v>550</v>
      </c>
      <c r="O1156" s="201" t="s">
        <v>939</v>
      </c>
      <c r="P1156" s="201" t="s">
        <v>595</v>
      </c>
      <c r="Q1156" s="206">
        <v>33360</v>
      </c>
      <c r="R1156" s="201" t="s">
        <v>997</v>
      </c>
      <c r="S1156" s="201" t="s">
        <v>2237</v>
      </c>
      <c r="T1156" s="203">
        <v>6074</v>
      </c>
    </row>
    <row r="1157" spans="13:20" ht="18" customHeight="1" x14ac:dyDescent="0.2">
      <c r="T1157" s="202"/>
    </row>
    <row r="1158" spans="13:20" ht="18" customHeight="1" x14ac:dyDescent="0.2">
      <c r="T1158" s="203"/>
    </row>
    <row r="1159" spans="13:20" ht="18" customHeight="1" x14ac:dyDescent="0.2">
      <c r="T1159" s="203">
        <v>1149</v>
      </c>
    </row>
    <row r="1160" spans="13:20" ht="18" customHeight="1" x14ac:dyDescent="0.2">
      <c r="T1160" s="203">
        <v>7773</v>
      </c>
    </row>
    <row r="1161" spans="13:20" ht="18" customHeight="1" x14ac:dyDescent="0.2">
      <c r="T1161" s="203">
        <v>5699</v>
      </c>
    </row>
    <row r="1162" spans="13:20" ht="18" customHeight="1" x14ac:dyDescent="0.2">
      <c r="T1162" s="203">
        <v>18541</v>
      </c>
    </row>
    <row r="1163" spans="13:20" ht="18" customHeight="1" x14ac:dyDescent="0.2">
      <c r="M1163" s="201">
        <v>838</v>
      </c>
      <c r="N1163" s="201" t="s">
        <v>695</v>
      </c>
      <c r="P1163" s="201" t="s">
        <v>694</v>
      </c>
      <c r="Q1163" s="206">
        <v>23113</v>
      </c>
      <c r="R1163" s="201" t="s">
        <v>1454</v>
      </c>
      <c r="S1163" s="201" t="s">
        <v>2149</v>
      </c>
      <c r="T1163" s="202"/>
    </row>
    <row r="1164" spans="13:20" ht="18" customHeight="1" x14ac:dyDescent="0.2">
      <c r="M1164" s="201">
        <v>10028</v>
      </c>
      <c r="N1164" s="201" t="s">
        <v>747</v>
      </c>
      <c r="O1164" s="201" t="s">
        <v>709</v>
      </c>
      <c r="P1164" s="201" t="s">
        <v>30</v>
      </c>
      <c r="Q1164" s="206">
        <v>23356</v>
      </c>
      <c r="R1164" s="201" t="s">
        <v>1448</v>
      </c>
      <c r="S1164" s="201" t="s">
        <v>2158</v>
      </c>
      <c r="T1164" s="203">
        <v>19653</v>
      </c>
    </row>
    <row r="1165" spans="13:20" ht="18" customHeight="1" x14ac:dyDescent="0.2">
      <c r="M1165" s="201">
        <v>18438</v>
      </c>
      <c r="N1165" s="201" t="s">
        <v>737</v>
      </c>
      <c r="O1165" s="201" t="s">
        <v>817</v>
      </c>
      <c r="P1165" s="201" t="s">
        <v>866</v>
      </c>
      <c r="Q1165" s="206">
        <v>37322</v>
      </c>
      <c r="R1165" s="201" t="s">
        <v>1016</v>
      </c>
      <c r="S1165" s="201" t="s">
        <v>2175</v>
      </c>
      <c r="T1165" s="203"/>
    </row>
    <row r="1166" spans="13:20" ht="18" customHeight="1" x14ac:dyDescent="0.2">
      <c r="M1166" s="201">
        <v>15771</v>
      </c>
      <c r="N1166" s="201" t="s">
        <v>471</v>
      </c>
      <c r="O1166" s="201" t="s">
        <v>666</v>
      </c>
      <c r="P1166" s="201" t="s">
        <v>1481</v>
      </c>
      <c r="Q1166" s="206">
        <v>24328</v>
      </c>
      <c r="R1166" s="201" t="s">
        <v>1324</v>
      </c>
      <c r="S1166" s="201" t="s">
        <v>2200</v>
      </c>
      <c r="T1166" s="203">
        <v>957</v>
      </c>
    </row>
    <row r="1167" spans="13:20" ht="18" customHeight="1" x14ac:dyDescent="0.2">
      <c r="M1167" s="201">
        <v>449</v>
      </c>
      <c r="N1167" s="201" t="s">
        <v>481</v>
      </c>
      <c r="O1167" s="201" t="s">
        <v>550</v>
      </c>
      <c r="P1167" s="201" t="s">
        <v>480</v>
      </c>
      <c r="Q1167" s="206">
        <v>20704</v>
      </c>
      <c r="R1167" s="201" t="s">
        <v>1023</v>
      </c>
      <c r="S1167" s="201" t="s">
        <v>2216</v>
      </c>
      <c r="T1167" s="203">
        <v>8818</v>
      </c>
    </row>
    <row r="1168" spans="13:20" ht="18" customHeight="1" x14ac:dyDescent="0.2">
      <c r="M1168" s="201">
        <v>19929</v>
      </c>
      <c r="N1168" s="201" t="s">
        <v>451</v>
      </c>
      <c r="O1168" s="201" t="s">
        <v>640</v>
      </c>
      <c r="P1168" s="201" t="s">
        <v>595</v>
      </c>
      <c r="Q1168" s="206">
        <v>38443</v>
      </c>
      <c r="R1168" s="201" t="s">
        <v>324</v>
      </c>
      <c r="S1168" s="201" t="s">
        <v>2217</v>
      </c>
      <c r="T1168" s="203">
        <v>19506</v>
      </c>
    </row>
    <row r="1169" spans="13:20" ht="18" customHeight="1" x14ac:dyDescent="0.2">
      <c r="T1169" s="203">
        <v>17266</v>
      </c>
    </row>
    <row r="1170" spans="13:20" ht="18" customHeight="1" x14ac:dyDescent="0.2">
      <c r="T1170" s="203">
        <v>7492</v>
      </c>
    </row>
    <row r="1171" spans="13:20" ht="18" customHeight="1" x14ac:dyDescent="0.2">
      <c r="T1171" s="203">
        <v>18456</v>
      </c>
    </row>
    <row r="1172" spans="13:20" ht="18" customHeight="1" x14ac:dyDescent="0.2">
      <c r="T1172" s="202"/>
    </row>
    <row r="1173" spans="13:20" ht="18" customHeight="1" x14ac:dyDescent="0.2">
      <c r="T1173" s="203"/>
    </row>
    <row r="1174" spans="13:20" ht="18" customHeight="1" x14ac:dyDescent="0.2">
      <c r="T1174" s="203">
        <v>9186</v>
      </c>
    </row>
    <row r="1175" spans="13:20" ht="18" customHeight="1" x14ac:dyDescent="0.2">
      <c r="T1175" s="203">
        <v>6638</v>
      </c>
    </row>
    <row r="1176" spans="13:20" ht="18" customHeight="1" x14ac:dyDescent="0.2">
      <c r="M1176" s="201">
        <v>5084</v>
      </c>
      <c r="N1176" s="201" t="s">
        <v>471</v>
      </c>
      <c r="O1176" s="201" t="s">
        <v>97</v>
      </c>
      <c r="P1176" s="201" t="s">
        <v>31</v>
      </c>
      <c r="Q1176" s="206">
        <v>33408</v>
      </c>
      <c r="R1176" s="201" t="s">
        <v>1321</v>
      </c>
      <c r="S1176" s="201" t="s">
        <v>2149</v>
      </c>
      <c r="T1176" s="202"/>
    </row>
    <row r="1177" spans="13:20" ht="18" customHeight="1" x14ac:dyDescent="0.2">
      <c r="M1177" s="201">
        <v>15702</v>
      </c>
      <c r="N1177" s="201" t="s">
        <v>617</v>
      </c>
      <c r="O1177" s="201" t="s">
        <v>479</v>
      </c>
      <c r="P1177" s="201" t="s">
        <v>90</v>
      </c>
      <c r="Q1177" s="206">
        <v>37379</v>
      </c>
      <c r="R1177" s="201" t="s">
        <v>306</v>
      </c>
      <c r="S1177" s="201" t="s">
        <v>2186</v>
      </c>
      <c r="T1177" s="203">
        <v>17793</v>
      </c>
    </row>
    <row r="1178" spans="13:20" ht="18" customHeight="1" x14ac:dyDescent="0.2">
      <c r="M1178" s="201">
        <v>4411</v>
      </c>
      <c r="N1178" s="201" t="s">
        <v>1643</v>
      </c>
      <c r="O1178" s="201" t="s">
        <v>532</v>
      </c>
      <c r="P1178" s="201" t="s">
        <v>526</v>
      </c>
      <c r="Q1178" s="206">
        <v>34065</v>
      </c>
      <c r="R1178" s="201" t="s">
        <v>1064</v>
      </c>
      <c r="S1178" s="201" t="s">
        <v>2204</v>
      </c>
      <c r="T1178" s="203">
        <v>4937</v>
      </c>
    </row>
    <row r="1179" spans="13:20" ht="18" customHeight="1" x14ac:dyDescent="0.2">
      <c r="M1179" s="201">
        <v>16934</v>
      </c>
      <c r="N1179" s="201" t="s">
        <v>1779</v>
      </c>
      <c r="O1179" s="201" t="s">
        <v>1780</v>
      </c>
      <c r="P1179" s="201" t="s">
        <v>634</v>
      </c>
      <c r="Q1179" s="206">
        <v>37700</v>
      </c>
      <c r="R1179" s="201" t="s">
        <v>1000</v>
      </c>
      <c r="S1179" s="201" t="s">
        <v>2204</v>
      </c>
      <c r="T1179" s="203">
        <v>8004</v>
      </c>
    </row>
    <row r="1180" spans="13:20" ht="18" customHeight="1" x14ac:dyDescent="0.2">
      <c r="M1180" s="201">
        <v>19984</v>
      </c>
      <c r="N1180" s="201" t="s">
        <v>485</v>
      </c>
      <c r="O1180" s="201" t="s">
        <v>18</v>
      </c>
      <c r="P1180" s="201" t="s">
        <v>66</v>
      </c>
      <c r="Q1180" s="206">
        <v>27855</v>
      </c>
      <c r="R1180" s="201" t="s">
        <v>291</v>
      </c>
      <c r="S1180" s="201" t="s">
        <v>2218</v>
      </c>
      <c r="T1180" s="203">
        <v>14591</v>
      </c>
    </row>
    <row r="1181" spans="13:20" ht="18" customHeight="1" x14ac:dyDescent="0.2">
      <c r="M1181" s="201">
        <v>16940</v>
      </c>
      <c r="N1181" s="201" t="s">
        <v>669</v>
      </c>
      <c r="O1181" s="201" t="s">
        <v>742</v>
      </c>
      <c r="P1181" s="201" t="s">
        <v>942</v>
      </c>
      <c r="Q1181" s="206">
        <v>37378</v>
      </c>
      <c r="R1181" s="201" t="s">
        <v>1354</v>
      </c>
      <c r="S1181" s="201" t="s">
        <v>2218</v>
      </c>
      <c r="T1181" s="203">
        <v>20567</v>
      </c>
    </row>
    <row r="1182" spans="13:20" ht="18" customHeight="1" x14ac:dyDescent="0.2">
      <c r="T1182" s="202"/>
    </row>
    <row r="1183" spans="13:20" ht="18" customHeight="1" x14ac:dyDescent="0.2">
      <c r="T1183" s="203">
        <v>20124</v>
      </c>
    </row>
    <row r="1184" spans="13:20" ht="18" customHeight="1" x14ac:dyDescent="0.2">
      <c r="T1184" s="202"/>
    </row>
    <row r="1185" spans="13:20" ht="18" customHeight="1" x14ac:dyDescent="0.2">
      <c r="T1185" s="202"/>
    </row>
    <row r="1186" spans="13:20" ht="18" customHeight="1" x14ac:dyDescent="0.2">
      <c r="T1186" s="203">
        <v>19956</v>
      </c>
    </row>
    <row r="1187" spans="13:20" ht="18" customHeight="1" x14ac:dyDescent="0.2">
      <c r="T1187" s="202"/>
    </row>
    <row r="1188" spans="13:20" ht="18" customHeight="1" x14ac:dyDescent="0.2">
      <c r="T1188" s="203">
        <v>10742</v>
      </c>
    </row>
    <row r="1189" spans="13:20" ht="18" customHeight="1" x14ac:dyDescent="0.2">
      <c r="T1189" s="203">
        <v>53</v>
      </c>
    </row>
    <row r="1190" spans="13:20" ht="18" customHeight="1" x14ac:dyDescent="0.2">
      <c r="M1190" s="201">
        <v>18410</v>
      </c>
      <c r="N1190" s="201" t="s">
        <v>97</v>
      </c>
      <c r="O1190" s="201" t="s">
        <v>781</v>
      </c>
      <c r="P1190" s="201" t="s">
        <v>1338</v>
      </c>
      <c r="Q1190" s="206">
        <v>37597</v>
      </c>
      <c r="R1190" s="201" t="s">
        <v>1346</v>
      </c>
      <c r="S1190" s="201" t="s">
        <v>2149</v>
      </c>
      <c r="T1190" s="202"/>
    </row>
    <row r="1191" spans="13:20" ht="18" customHeight="1" x14ac:dyDescent="0.2">
      <c r="T1191" s="203">
        <v>17235</v>
      </c>
    </row>
    <row r="1192" spans="13:20" ht="18" customHeight="1" x14ac:dyDescent="0.2">
      <c r="T1192" s="203">
        <v>2469</v>
      </c>
    </row>
    <row r="1193" spans="13:20" ht="18" customHeight="1" x14ac:dyDescent="0.2">
      <c r="T1193" s="203">
        <v>7787</v>
      </c>
    </row>
    <row r="1194" spans="13:20" ht="18" customHeight="1" x14ac:dyDescent="0.2">
      <c r="M1194" s="201">
        <v>20877</v>
      </c>
      <c r="N1194" s="201" t="s">
        <v>778</v>
      </c>
      <c r="O1194" s="201" t="s">
        <v>2160</v>
      </c>
      <c r="P1194" s="201" t="s">
        <v>543</v>
      </c>
      <c r="Q1194" s="206">
        <v>26968</v>
      </c>
      <c r="R1194" s="201" t="s">
        <v>2161</v>
      </c>
      <c r="S1194" s="201" t="s">
        <v>2158</v>
      </c>
      <c r="T1194" s="202"/>
    </row>
    <row r="1195" spans="13:20" ht="18" customHeight="1" x14ac:dyDescent="0.2">
      <c r="T1195" s="202"/>
    </row>
    <row r="1196" spans="13:20" ht="18" customHeight="1" x14ac:dyDescent="0.2">
      <c r="M1196" s="201">
        <v>18726</v>
      </c>
      <c r="N1196" s="201" t="s">
        <v>2045</v>
      </c>
      <c r="O1196" s="201" t="s">
        <v>2046</v>
      </c>
      <c r="P1196" s="201" t="s">
        <v>2140</v>
      </c>
      <c r="Q1196" s="206">
        <v>37763</v>
      </c>
      <c r="R1196" s="201" t="s">
        <v>2048</v>
      </c>
      <c r="S1196" s="201" t="s">
        <v>2145</v>
      </c>
      <c r="T1196" s="203">
        <v>7474</v>
      </c>
    </row>
    <row r="1197" spans="13:20" ht="18" customHeight="1" x14ac:dyDescent="0.2">
      <c r="M1197" s="201">
        <v>428</v>
      </c>
      <c r="N1197" s="201" t="s">
        <v>531</v>
      </c>
      <c r="O1197" s="201" t="s">
        <v>629</v>
      </c>
      <c r="P1197" s="201" t="s">
        <v>495</v>
      </c>
      <c r="Q1197" s="206">
        <v>20565</v>
      </c>
      <c r="R1197" s="201" t="s">
        <v>1063</v>
      </c>
      <c r="S1197" s="201" t="s">
        <v>2175</v>
      </c>
      <c r="T1197" s="203">
        <v>17434</v>
      </c>
    </row>
    <row r="1198" spans="13:20" ht="18" customHeight="1" x14ac:dyDescent="0.2">
      <c r="M1198" s="201">
        <v>14939</v>
      </c>
      <c r="N1198" s="201" t="s">
        <v>550</v>
      </c>
      <c r="O1198" s="201" t="s">
        <v>516</v>
      </c>
      <c r="P1198" s="201" t="s">
        <v>651</v>
      </c>
      <c r="Q1198" s="206">
        <v>28992</v>
      </c>
      <c r="R1198" s="201" t="s">
        <v>1001</v>
      </c>
      <c r="S1198" s="201" t="s">
        <v>2200</v>
      </c>
      <c r="T1198" s="202"/>
    </row>
    <row r="1199" spans="13:20" ht="18" customHeight="1" x14ac:dyDescent="0.2">
      <c r="M1199" s="201">
        <v>995</v>
      </c>
      <c r="N1199" s="201" t="s">
        <v>521</v>
      </c>
      <c r="O1199" s="201" t="s">
        <v>720</v>
      </c>
      <c r="P1199" s="201" t="s">
        <v>495</v>
      </c>
      <c r="Q1199" s="206">
        <v>24149</v>
      </c>
      <c r="R1199" s="201" t="s">
        <v>1070</v>
      </c>
      <c r="S1199" s="201" t="s">
        <v>2218</v>
      </c>
      <c r="T1199" s="203">
        <v>19662</v>
      </c>
    </row>
    <row r="1200" spans="13:20" ht="18" customHeight="1" x14ac:dyDescent="0.2">
      <c r="T1200" s="203">
        <v>15601</v>
      </c>
    </row>
    <row r="1201" spans="13:20" ht="18" customHeight="1" x14ac:dyDescent="0.2">
      <c r="T1201" s="203"/>
    </row>
    <row r="1202" spans="13:20" ht="18" customHeight="1" x14ac:dyDescent="0.2">
      <c r="T1202" s="203"/>
    </row>
    <row r="1203" spans="13:20" ht="18" customHeight="1" x14ac:dyDescent="0.2">
      <c r="M1203" s="201">
        <v>19286</v>
      </c>
      <c r="N1203" s="201" t="s">
        <v>666</v>
      </c>
      <c r="O1203" s="201" t="s">
        <v>719</v>
      </c>
      <c r="P1203" s="201" t="s">
        <v>763</v>
      </c>
      <c r="Q1203" s="206">
        <v>35449</v>
      </c>
      <c r="R1203" s="201" t="s">
        <v>1439</v>
      </c>
      <c r="S1203" s="201" t="s">
        <v>2204</v>
      </c>
      <c r="T1203" s="203">
        <v>1495</v>
      </c>
    </row>
    <row r="1204" spans="13:20" ht="18" customHeight="1" x14ac:dyDescent="0.2">
      <c r="M1204" s="201">
        <v>957</v>
      </c>
      <c r="N1204" s="201" t="s">
        <v>540</v>
      </c>
      <c r="O1204" s="201" t="s">
        <v>479</v>
      </c>
      <c r="P1204" s="201" t="s">
        <v>646</v>
      </c>
      <c r="Q1204" s="206">
        <v>23889</v>
      </c>
      <c r="R1204" s="201" t="s">
        <v>995</v>
      </c>
      <c r="S1204" s="201" t="s">
        <v>2237</v>
      </c>
      <c r="T1204" s="203">
        <v>6813</v>
      </c>
    </row>
    <row r="1205" spans="13:20" ht="18" customHeight="1" x14ac:dyDescent="0.2">
      <c r="T1205" s="202"/>
    </row>
    <row r="1206" spans="13:20" ht="18" customHeight="1" x14ac:dyDescent="0.2">
      <c r="T1206" s="203">
        <v>16152</v>
      </c>
    </row>
    <row r="1207" spans="13:20" ht="18" customHeight="1" x14ac:dyDescent="0.2">
      <c r="M1207" s="201">
        <v>493</v>
      </c>
      <c r="N1207" s="201" t="s">
        <v>548</v>
      </c>
      <c r="O1207" s="201" t="s">
        <v>647</v>
      </c>
      <c r="P1207" s="201" t="s">
        <v>646</v>
      </c>
      <c r="Q1207" s="206">
        <v>21022</v>
      </c>
      <c r="R1207" s="201" t="s">
        <v>1355</v>
      </c>
      <c r="S1207" s="201" t="s">
        <v>2149</v>
      </c>
      <c r="T1207" s="202"/>
    </row>
    <row r="1208" spans="13:20" ht="18" customHeight="1" x14ac:dyDescent="0.2">
      <c r="M1208" s="201">
        <v>4404</v>
      </c>
      <c r="N1208" s="201" t="s">
        <v>617</v>
      </c>
      <c r="O1208" s="201" t="s">
        <v>506</v>
      </c>
      <c r="P1208" s="201" t="s">
        <v>620</v>
      </c>
      <c r="Q1208" s="206">
        <v>31826</v>
      </c>
      <c r="R1208" s="201" t="s">
        <v>1049</v>
      </c>
      <c r="S1208" s="201" t="s">
        <v>2175</v>
      </c>
      <c r="T1208" s="203">
        <v>18409</v>
      </c>
    </row>
    <row r="1209" spans="13:20" ht="18" customHeight="1" x14ac:dyDescent="0.2">
      <c r="M1209" s="201">
        <v>8605</v>
      </c>
      <c r="N1209" s="201" t="s">
        <v>836</v>
      </c>
      <c r="O1209" s="201" t="s">
        <v>978</v>
      </c>
      <c r="P1209" s="201" t="s">
        <v>512</v>
      </c>
      <c r="Q1209" s="206">
        <v>23622</v>
      </c>
      <c r="R1209" s="201" t="s">
        <v>1103</v>
      </c>
      <c r="S1209" s="201" t="s">
        <v>2200</v>
      </c>
      <c r="T1209" s="203"/>
    </row>
    <row r="1210" spans="13:20" ht="18" customHeight="1" x14ac:dyDescent="0.2">
      <c r="M1210" s="201">
        <v>6524</v>
      </c>
      <c r="N1210" s="201" t="s">
        <v>540</v>
      </c>
      <c r="O1210" s="201" t="s">
        <v>711</v>
      </c>
      <c r="P1210" s="201" t="s">
        <v>543</v>
      </c>
      <c r="Q1210" s="206">
        <v>26240</v>
      </c>
      <c r="R1210" s="201" t="s">
        <v>2214</v>
      </c>
      <c r="S1210" s="201" t="s">
        <v>2216</v>
      </c>
      <c r="T1210" s="203">
        <v>9189</v>
      </c>
    </row>
    <row r="1211" spans="13:20" ht="18" customHeight="1" x14ac:dyDescent="0.2">
      <c r="T1211" s="202"/>
    </row>
    <row r="1212" spans="13:20" ht="18" customHeight="1" x14ac:dyDescent="0.2">
      <c r="M1212" s="201">
        <v>20041</v>
      </c>
      <c r="N1212" s="201" t="s">
        <v>661</v>
      </c>
      <c r="O1212" s="201" t="s">
        <v>661</v>
      </c>
      <c r="P1212" s="201" t="s">
        <v>804</v>
      </c>
      <c r="Q1212" s="206">
        <v>38260</v>
      </c>
      <c r="R1212" s="201" t="s">
        <v>307</v>
      </c>
      <c r="S1212" s="201" t="s">
        <v>2186</v>
      </c>
      <c r="T1212" s="203">
        <v>19409</v>
      </c>
    </row>
    <row r="1213" spans="13:20" ht="18" customHeight="1" x14ac:dyDescent="0.2">
      <c r="M1213" s="201">
        <v>21115</v>
      </c>
      <c r="N1213" s="201" t="s">
        <v>534</v>
      </c>
      <c r="O1213" s="201" t="s">
        <v>1811</v>
      </c>
      <c r="P1213" s="201" t="s">
        <v>2221</v>
      </c>
      <c r="Q1213" s="206">
        <v>37131</v>
      </c>
      <c r="R1213" s="201" t="s">
        <v>2222</v>
      </c>
      <c r="S1213" s="201" t="s">
        <v>2224</v>
      </c>
      <c r="T1213" s="203">
        <v>7823</v>
      </c>
    </row>
    <row r="1214" spans="13:20" ht="18" customHeight="1" x14ac:dyDescent="0.2">
      <c r="M1214" s="201">
        <v>21082</v>
      </c>
      <c r="N1214" s="201" t="s">
        <v>534</v>
      </c>
      <c r="O1214" s="201" t="s">
        <v>1811</v>
      </c>
      <c r="P1214" s="201" t="s">
        <v>768</v>
      </c>
      <c r="Q1214" s="206">
        <v>38652</v>
      </c>
      <c r="R1214" s="201" t="s">
        <v>2223</v>
      </c>
      <c r="S1214" s="201" t="s">
        <v>2224</v>
      </c>
      <c r="T1214" s="203">
        <v>11148</v>
      </c>
    </row>
    <row r="1215" spans="13:20" ht="18" customHeight="1" x14ac:dyDescent="0.2">
      <c r="T1215" s="203"/>
    </row>
    <row r="1216" spans="13:20" ht="18" customHeight="1" x14ac:dyDescent="0.2">
      <c r="T1216" s="203">
        <v>18707</v>
      </c>
    </row>
    <row r="1217" spans="13:20" ht="18" customHeight="1" x14ac:dyDescent="0.2">
      <c r="M1217" s="201">
        <v>497</v>
      </c>
      <c r="N1217" s="201" t="s">
        <v>649</v>
      </c>
      <c r="O1217" s="201" t="s">
        <v>545</v>
      </c>
      <c r="P1217" s="201" t="s">
        <v>1786</v>
      </c>
      <c r="Q1217" s="206">
        <v>21045</v>
      </c>
      <c r="R1217" s="201" t="s">
        <v>265</v>
      </c>
      <c r="S1217" s="201" t="s">
        <v>2158</v>
      </c>
      <c r="T1217" s="202"/>
    </row>
    <row r="1218" spans="13:20" ht="18" customHeight="1" x14ac:dyDescent="0.2">
      <c r="M1218" s="201">
        <v>17317</v>
      </c>
      <c r="N1218" s="201" t="s">
        <v>97</v>
      </c>
      <c r="O1218" s="201" t="s">
        <v>485</v>
      </c>
      <c r="P1218" s="201" t="s">
        <v>1010</v>
      </c>
      <c r="Q1218" s="206">
        <v>27055</v>
      </c>
      <c r="R1218" s="201" t="s">
        <v>1346</v>
      </c>
      <c r="S1218" s="201" t="s">
        <v>2158</v>
      </c>
      <c r="T1218" s="203">
        <v>18482</v>
      </c>
    </row>
    <row r="1219" spans="13:20" ht="18" customHeight="1" x14ac:dyDescent="0.2">
      <c r="T1219" s="203"/>
    </row>
    <row r="1220" spans="13:20" ht="18" customHeight="1" x14ac:dyDescent="0.2">
      <c r="T1220" s="203">
        <v>7583</v>
      </c>
    </row>
    <row r="1221" spans="13:20" ht="18" customHeight="1" x14ac:dyDescent="0.2">
      <c r="T1221" s="203">
        <v>20544</v>
      </c>
    </row>
    <row r="1222" spans="13:20" ht="18" customHeight="1" x14ac:dyDescent="0.2">
      <c r="T1222" s="203"/>
    </row>
    <row r="1223" spans="13:20" ht="18" customHeight="1" x14ac:dyDescent="0.2">
      <c r="M1223" s="201">
        <v>61</v>
      </c>
      <c r="N1223" s="201" t="s">
        <v>468</v>
      </c>
      <c r="O1223" s="201" t="s">
        <v>515</v>
      </c>
      <c r="P1223" s="201" t="s">
        <v>490</v>
      </c>
      <c r="Q1223" s="206">
        <v>15223</v>
      </c>
      <c r="R1223" s="201" t="s">
        <v>1251</v>
      </c>
      <c r="S1223" s="201" t="s">
        <v>2150</v>
      </c>
      <c r="T1223" s="203">
        <v>16042</v>
      </c>
    </row>
    <row r="1224" spans="13:20" ht="18" customHeight="1" x14ac:dyDescent="0.2">
      <c r="M1224" s="201">
        <v>3578</v>
      </c>
      <c r="N1224" s="201" t="s">
        <v>2187</v>
      </c>
      <c r="O1224" s="201" t="s">
        <v>468</v>
      </c>
      <c r="P1224" s="201" t="s">
        <v>2188</v>
      </c>
      <c r="Q1224" s="206">
        <v>33043</v>
      </c>
      <c r="R1224" s="201" t="s">
        <v>2189</v>
      </c>
      <c r="S1224" s="201" t="s">
        <v>2186</v>
      </c>
      <c r="T1224" s="203">
        <v>19363</v>
      </c>
    </row>
    <row r="1225" spans="13:20" ht="18" customHeight="1" x14ac:dyDescent="0.2">
      <c r="M1225" s="201">
        <v>16749</v>
      </c>
      <c r="N1225" s="201" t="s">
        <v>629</v>
      </c>
      <c r="O1225" s="201" t="s">
        <v>1507</v>
      </c>
      <c r="P1225" s="201" t="s">
        <v>94</v>
      </c>
      <c r="Q1225" s="206">
        <v>28807</v>
      </c>
      <c r="R1225" s="201" t="s">
        <v>1409</v>
      </c>
      <c r="S1225" s="201" t="s">
        <v>2186</v>
      </c>
      <c r="T1225" s="203">
        <v>19807</v>
      </c>
    </row>
    <row r="1226" spans="13:20" ht="18" customHeight="1" x14ac:dyDescent="0.2">
      <c r="M1226" s="201">
        <v>20910</v>
      </c>
      <c r="N1226" s="201" t="s">
        <v>506</v>
      </c>
      <c r="O1226" s="201" t="s">
        <v>476</v>
      </c>
      <c r="P1226" s="201" t="s">
        <v>1010</v>
      </c>
      <c r="Q1226" s="206">
        <v>19412</v>
      </c>
      <c r="R1226" s="201" t="s">
        <v>2199</v>
      </c>
      <c r="S1226" s="201" t="s">
        <v>2200</v>
      </c>
      <c r="T1226" s="203">
        <v>1725</v>
      </c>
    </row>
    <row r="1227" spans="13:20" ht="18" customHeight="1" x14ac:dyDescent="0.2">
      <c r="T1227" s="203">
        <v>6679</v>
      </c>
    </row>
    <row r="1228" spans="13:20" ht="18" customHeight="1" x14ac:dyDescent="0.2">
      <c r="T1228" s="203">
        <v>18635</v>
      </c>
    </row>
    <row r="1229" spans="13:20" ht="18" customHeight="1" x14ac:dyDescent="0.2">
      <c r="T1229" s="203">
        <v>726</v>
      </c>
    </row>
    <row r="1230" spans="13:20" ht="18" customHeight="1" x14ac:dyDescent="0.2">
      <c r="T1230" s="203">
        <v>363</v>
      </c>
    </row>
    <row r="1231" spans="13:20" ht="18" customHeight="1" x14ac:dyDescent="0.2">
      <c r="T1231" s="203">
        <v>20571</v>
      </c>
    </row>
    <row r="1232" spans="13:20" ht="18" customHeight="1" x14ac:dyDescent="0.2">
      <c r="T1232" s="203">
        <v>2071</v>
      </c>
    </row>
    <row r="1233" spans="13:20" ht="18" customHeight="1" x14ac:dyDescent="0.2">
      <c r="T1233" s="203">
        <v>7949</v>
      </c>
    </row>
    <row r="1234" spans="13:20" ht="18" customHeight="1" x14ac:dyDescent="0.2">
      <c r="T1234" s="203">
        <v>19714</v>
      </c>
    </row>
    <row r="1235" spans="13:20" ht="18" customHeight="1" x14ac:dyDescent="0.2">
      <c r="T1235" s="202"/>
    </row>
    <row r="1236" spans="13:20" ht="18" customHeight="1" x14ac:dyDescent="0.2">
      <c r="T1236" s="203">
        <v>7836</v>
      </c>
    </row>
    <row r="1237" spans="13:20" ht="18" customHeight="1" x14ac:dyDescent="0.2">
      <c r="T1237" s="203">
        <v>20605</v>
      </c>
    </row>
    <row r="1238" spans="13:20" ht="18" customHeight="1" x14ac:dyDescent="0.2">
      <c r="M1238" s="201">
        <v>2164</v>
      </c>
      <c r="N1238" s="201" t="s">
        <v>772</v>
      </c>
      <c r="O1238" s="201" t="s">
        <v>773</v>
      </c>
      <c r="P1238" s="201" t="s">
        <v>542</v>
      </c>
      <c r="Q1238" s="206">
        <v>29693</v>
      </c>
      <c r="R1238" s="201" t="s">
        <v>329</v>
      </c>
      <c r="S1238" s="201" t="s">
        <v>2149</v>
      </c>
      <c r="T1238" s="202"/>
    </row>
    <row r="1239" spans="13:20" ht="18" customHeight="1" x14ac:dyDescent="0.2">
      <c r="M1239" s="201">
        <v>141</v>
      </c>
      <c r="N1239" s="201" t="s">
        <v>559</v>
      </c>
      <c r="O1239" s="201" t="s">
        <v>560</v>
      </c>
      <c r="P1239" s="201" t="s">
        <v>480</v>
      </c>
      <c r="Q1239" s="206">
        <v>17402</v>
      </c>
      <c r="R1239" s="201" t="s">
        <v>1280</v>
      </c>
      <c r="S1239" s="201" t="s">
        <v>2150</v>
      </c>
      <c r="T1239" s="203">
        <v>19372</v>
      </c>
    </row>
    <row r="1240" spans="13:20" ht="18" customHeight="1" x14ac:dyDescent="0.2">
      <c r="T1240" s="203">
        <v>20566</v>
      </c>
    </row>
    <row r="1241" spans="13:20" ht="18" customHeight="1" x14ac:dyDescent="0.2">
      <c r="T1241" s="203"/>
    </row>
    <row r="1242" spans="13:20" ht="18" customHeight="1" x14ac:dyDescent="0.2">
      <c r="T1242" s="203"/>
    </row>
    <row r="1243" spans="13:20" ht="18" customHeight="1" x14ac:dyDescent="0.2">
      <c r="T1243" s="203">
        <v>20140</v>
      </c>
    </row>
    <row r="1244" spans="13:20" ht="18" customHeight="1" x14ac:dyDescent="0.2">
      <c r="T1244" s="203">
        <v>20059</v>
      </c>
    </row>
    <row r="1245" spans="13:20" ht="18" customHeight="1" x14ac:dyDescent="0.2">
      <c r="T1245" s="202"/>
    </row>
    <row r="1246" spans="13:20" ht="18" customHeight="1" x14ac:dyDescent="0.2">
      <c r="T1246" s="202"/>
    </row>
    <row r="1247" spans="13:20" ht="18" customHeight="1" x14ac:dyDescent="0.2">
      <c r="T1247" s="203">
        <v>8651</v>
      </c>
    </row>
    <row r="1248" spans="13:20" ht="18" customHeight="1" x14ac:dyDescent="0.2">
      <c r="T1248" s="203">
        <v>16037</v>
      </c>
    </row>
    <row r="1249" spans="13:20" ht="18" customHeight="1" x14ac:dyDescent="0.2">
      <c r="T1249" s="203">
        <v>2932</v>
      </c>
    </row>
    <row r="1250" spans="13:20" ht="18" customHeight="1" x14ac:dyDescent="0.2">
      <c r="T1250" s="203">
        <v>18540</v>
      </c>
    </row>
    <row r="1251" spans="13:20" ht="18" customHeight="1" x14ac:dyDescent="0.2">
      <c r="T1251" s="203"/>
    </row>
    <row r="1252" spans="13:20" ht="18" customHeight="1" x14ac:dyDescent="0.2">
      <c r="T1252" s="203"/>
    </row>
    <row r="1253" spans="13:20" ht="18" customHeight="1" x14ac:dyDescent="0.2">
      <c r="T1253" s="203"/>
    </row>
    <row r="1254" spans="13:20" ht="18" customHeight="1" x14ac:dyDescent="0.2">
      <c r="T1254" s="202"/>
    </row>
    <row r="1255" spans="13:20" ht="18" customHeight="1" x14ac:dyDescent="0.2">
      <c r="T1255" s="203"/>
    </row>
    <row r="1256" spans="13:20" ht="18" customHeight="1" x14ac:dyDescent="0.2">
      <c r="M1256" s="201">
        <v>18725</v>
      </c>
      <c r="N1256" s="201" t="s">
        <v>441</v>
      </c>
      <c r="O1256" s="201" t="s">
        <v>981</v>
      </c>
      <c r="P1256" s="201" t="s">
        <v>33</v>
      </c>
      <c r="Q1256" s="206">
        <v>37169</v>
      </c>
      <c r="R1256" s="201" t="s">
        <v>1261</v>
      </c>
      <c r="S1256" s="201" t="s">
        <v>2145</v>
      </c>
      <c r="T1256" s="203">
        <v>1047</v>
      </c>
    </row>
    <row r="1257" spans="13:20" ht="18" customHeight="1" x14ac:dyDescent="0.2">
      <c r="M1257" s="201">
        <v>17121</v>
      </c>
      <c r="N1257" s="201" t="s">
        <v>558</v>
      </c>
      <c r="O1257" s="201" t="s">
        <v>1285</v>
      </c>
      <c r="P1257" s="201" t="s">
        <v>1286</v>
      </c>
      <c r="Q1257" s="206">
        <v>33887</v>
      </c>
      <c r="S1257" s="201" t="s">
        <v>2186</v>
      </c>
      <c r="T1257" s="203">
        <v>694</v>
      </c>
    </row>
    <row r="1258" spans="13:20" ht="18" customHeight="1" x14ac:dyDescent="0.2">
      <c r="M1258" s="201">
        <v>19722</v>
      </c>
      <c r="N1258" s="201" t="s">
        <v>873</v>
      </c>
      <c r="O1258" s="201" t="s">
        <v>11</v>
      </c>
      <c r="P1258" s="201" t="s">
        <v>489</v>
      </c>
      <c r="Q1258" s="206">
        <v>24046</v>
      </c>
      <c r="R1258" s="201" t="s">
        <v>273</v>
      </c>
      <c r="S1258" s="201" t="s">
        <v>2204</v>
      </c>
      <c r="T1258" s="203">
        <v>5678</v>
      </c>
    </row>
    <row r="1259" spans="13:20" ht="18" customHeight="1" x14ac:dyDescent="0.2">
      <c r="M1259" s="201">
        <v>8006</v>
      </c>
      <c r="N1259" s="201" t="s">
        <v>29</v>
      </c>
      <c r="O1259" s="201" t="s">
        <v>593</v>
      </c>
      <c r="P1259" s="201" t="s">
        <v>473</v>
      </c>
      <c r="Q1259" s="206">
        <v>35165</v>
      </c>
      <c r="R1259" s="201" t="s">
        <v>233</v>
      </c>
      <c r="S1259" s="201" t="s">
        <v>2237</v>
      </c>
      <c r="T1259" s="203">
        <v>8391</v>
      </c>
    </row>
    <row r="1260" spans="13:20" ht="18" customHeight="1" x14ac:dyDescent="0.2">
      <c r="T1260" s="203">
        <v>11082</v>
      </c>
    </row>
    <row r="1261" spans="13:20" ht="18" customHeight="1" x14ac:dyDescent="0.2">
      <c r="M1261" s="201">
        <v>4037</v>
      </c>
      <c r="N1261" s="201" t="s">
        <v>857</v>
      </c>
      <c r="P1261" s="201" t="s">
        <v>64</v>
      </c>
      <c r="Q1261" s="206">
        <v>27480</v>
      </c>
      <c r="R1261" s="201" t="s">
        <v>1278</v>
      </c>
      <c r="S1261" s="201" t="s">
        <v>2218</v>
      </c>
      <c r="T1261" s="203">
        <v>14627</v>
      </c>
    </row>
    <row r="1262" spans="13:20" ht="18" customHeight="1" x14ac:dyDescent="0.2">
      <c r="M1262" s="201">
        <v>15621</v>
      </c>
      <c r="N1262" s="201" t="s">
        <v>711</v>
      </c>
      <c r="O1262" s="201" t="s">
        <v>516</v>
      </c>
      <c r="P1262" s="201" t="s">
        <v>526</v>
      </c>
      <c r="Q1262" s="206">
        <v>35679</v>
      </c>
      <c r="R1262" s="201" t="s">
        <v>1329</v>
      </c>
      <c r="S1262" s="201" t="s">
        <v>2224</v>
      </c>
      <c r="T1262" s="203">
        <v>1059</v>
      </c>
    </row>
    <row r="1263" spans="13:20" ht="18" customHeight="1" x14ac:dyDescent="0.2">
      <c r="M1263" s="201">
        <v>6151</v>
      </c>
      <c r="N1263" s="201" t="s">
        <v>2234</v>
      </c>
      <c r="O1263" s="201" t="s">
        <v>2235</v>
      </c>
      <c r="P1263" s="201" t="s">
        <v>484</v>
      </c>
      <c r="Q1263" s="206">
        <v>33485</v>
      </c>
      <c r="R1263" s="201" t="s">
        <v>2236</v>
      </c>
      <c r="S1263" s="201" t="s">
        <v>2237</v>
      </c>
      <c r="T1263" s="203">
        <v>10008</v>
      </c>
    </row>
    <row r="1264" spans="13:20" ht="18" customHeight="1" x14ac:dyDescent="0.2">
      <c r="T1264" s="203">
        <v>19375</v>
      </c>
    </row>
    <row r="1265" spans="13:20" ht="18" customHeight="1" x14ac:dyDescent="0.2">
      <c r="T1265" s="203">
        <v>4411</v>
      </c>
    </row>
    <row r="1266" spans="13:20" ht="18" customHeight="1" x14ac:dyDescent="0.2">
      <c r="T1266" s="203">
        <v>225</v>
      </c>
    </row>
    <row r="1267" spans="13:20" ht="18" customHeight="1" x14ac:dyDescent="0.2">
      <c r="T1267" s="203">
        <v>16749</v>
      </c>
    </row>
    <row r="1268" spans="13:20" ht="18" customHeight="1" x14ac:dyDescent="0.2">
      <c r="M1268" s="201">
        <v>19437</v>
      </c>
      <c r="N1268" s="201" t="s">
        <v>684</v>
      </c>
      <c r="O1268" s="201" t="s">
        <v>966</v>
      </c>
      <c r="P1268" s="201" t="s">
        <v>1477</v>
      </c>
      <c r="Q1268" s="206">
        <v>37018</v>
      </c>
      <c r="R1268" s="201" t="s">
        <v>1341</v>
      </c>
      <c r="S1268" s="201" t="s">
        <v>2204</v>
      </c>
      <c r="T1268" s="203"/>
    </row>
    <row r="1269" spans="13:20" ht="18" customHeight="1" x14ac:dyDescent="0.2">
      <c r="T1269" s="203">
        <v>770</v>
      </c>
    </row>
    <row r="1270" spans="13:20" ht="18" customHeight="1" x14ac:dyDescent="0.2">
      <c r="T1270" s="203">
        <v>891</v>
      </c>
    </row>
    <row r="1271" spans="13:20" ht="18" customHeight="1" x14ac:dyDescent="0.2">
      <c r="T1271" s="203">
        <v>1607</v>
      </c>
    </row>
    <row r="1272" spans="13:20" ht="18" customHeight="1" x14ac:dyDescent="0.2">
      <c r="M1272" s="201">
        <v>10784</v>
      </c>
      <c r="N1272" s="201" t="s">
        <v>65</v>
      </c>
      <c r="O1272" s="201" t="s">
        <v>1457</v>
      </c>
      <c r="P1272" s="201" t="s">
        <v>834</v>
      </c>
      <c r="Q1272" s="206">
        <v>36391</v>
      </c>
      <c r="R1272" s="201" t="s">
        <v>1310</v>
      </c>
      <c r="S1272" s="201" t="s">
        <v>2139</v>
      </c>
      <c r="T1272" s="203">
        <v>15795</v>
      </c>
    </row>
    <row r="1273" spans="13:20" ht="18" customHeight="1" x14ac:dyDescent="0.2">
      <c r="M1273" s="201">
        <v>18460</v>
      </c>
      <c r="N1273" s="201" t="s">
        <v>485</v>
      </c>
      <c r="O1273" s="201" t="s">
        <v>788</v>
      </c>
      <c r="P1273" s="201" t="s">
        <v>79</v>
      </c>
      <c r="Q1273" s="206">
        <v>36524</v>
      </c>
      <c r="R1273" s="201" t="s">
        <v>1162</v>
      </c>
      <c r="S1273" s="201" t="s">
        <v>2145</v>
      </c>
      <c r="T1273" s="203">
        <v>18068</v>
      </c>
    </row>
    <row r="1274" spans="13:20" ht="18" customHeight="1" x14ac:dyDescent="0.2">
      <c r="T1274" s="203">
        <v>6607</v>
      </c>
    </row>
    <row r="1275" spans="13:20" ht="18" customHeight="1" x14ac:dyDescent="0.2">
      <c r="T1275" s="203">
        <v>887</v>
      </c>
    </row>
    <row r="1276" spans="13:20" ht="18" customHeight="1" x14ac:dyDescent="0.2">
      <c r="T1276" s="203">
        <v>15954</v>
      </c>
    </row>
    <row r="1277" spans="13:20" ht="18" customHeight="1" x14ac:dyDescent="0.2">
      <c r="T1277" s="203">
        <v>1108</v>
      </c>
    </row>
    <row r="1278" spans="13:20" ht="18" customHeight="1" x14ac:dyDescent="0.2">
      <c r="T1278" s="203">
        <v>827</v>
      </c>
    </row>
    <row r="1279" spans="13:20" ht="18" customHeight="1" x14ac:dyDescent="0.2">
      <c r="M1279" s="201">
        <v>9992</v>
      </c>
      <c r="N1279" s="201" t="s">
        <v>741</v>
      </c>
      <c r="O1279" s="201" t="s">
        <v>674</v>
      </c>
      <c r="P1279" s="201" t="s">
        <v>561</v>
      </c>
      <c r="Q1279" s="206">
        <v>33808</v>
      </c>
      <c r="R1279" s="201" t="s">
        <v>243</v>
      </c>
      <c r="S1279" s="201" t="s">
        <v>2139</v>
      </c>
      <c r="T1279" s="203">
        <v>18451</v>
      </c>
    </row>
    <row r="1280" spans="13:20" ht="18" customHeight="1" x14ac:dyDescent="0.2">
      <c r="M1280" s="201">
        <v>6607</v>
      </c>
      <c r="N1280" s="201" t="s">
        <v>764</v>
      </c>
      <c r="O1280" s="201" t="s">
        <v>22</v>
      </c>
      <c r="P1280" s="201" t="s">
        <v>91</v>
      </c>
      <c r="Q1280" s="206">
        <v>32967</v>
      </c>
      <c r="R1280" s="201" t="s">
        <v>1418</v>
      </c>
      <c r="S1280" s="201" t="s">
        <v>2145</v>
      </c>
      <c r="T1280" s="203">
        <v>18439</v>
      </c>
    </row>
    <row r="1281" spans="13:20" ht="18" customHeight="1" x14ac:dyDescent="0.2">
      <c r="M1281" s="201">
        <v>19635</v>
      </c>
      <c r="N1281" s="201" t="s">
        <v>581</v>
      </c>
      <c r="O1281" s="201" t="s">
        <v>708</v>
      </c>
      <c r="P1281" s="201" t="s">
        <v>800</v>
      </c>
      <c r="Q1281" s="206">
        <v>37803</v>
      </c>
      <c r="R1281" s="201" t="s">
        <v>330</v>
      </c>
      <c r="S1281" s="201" t="s">
        <v>2149</v>
      </c>
      <c r="T1281" s="203">
        <v>15342</v>
      </c>
    </row>
    <row r="1282" spans="13:20" ht="18" customHeight="1" x14ac:dyDescent="0.2">
      <c r="M1282" s="201">
        <v>5013</v>
      </c>
      <c r="N1282" s="201" t="s">
        <v>478</v>
      </c>
      <c r="O1282" s="201" t="s">
        <v>429</v>
      </c>
      <c r="P1282" s="201" t="s">
        <v>92</v>
      </c>
      <c r="Q1282" s="206">
        <v>33592</v>
      </c>
      <c r="R1282" s="201" t="s">
        <v>1128</v>
      </c>
      <c r="S1282" s="201" t="s">
        <v>2204</v>
      </c>
      <c r="T1282" s="203">
        <v>18725</v>
      </c>
    </row>
    <row r="1283" spans="13:20" ht="18" customHeight="1" x14ac:dyDescent="0.2">
      <c r="M1283" s="201">
        <v>15530</v>
      </c>
      <c r="N1283" s="201" t="s">
        <v>412</v>
      </c>
      <c r="O1283" s="201" t="s">
        <v>516</v>
      </c>
      <c r="P1283" s="201" t="s">
        <v>76</v>
      </c>
      <c r="Q1283" s="206">
        <v>36570</v>
      </c>
      <c r="R1283" s="201" t="s">
        <v>1363</v>
      </c>
      <c r="S1283" s="201" t="s">
        <v>2204</v>
      </c>
      <c r="T1283" s="203">
        <v>20041</v>
      </c>
    </row>
    <row r="1284" spans="13:20" ht="18" customHeight="1" x14ac:dyDescent="0.2">
      <c r="T1284" s="203">
        <v>40</v>
      </c>
    </row>
    <row r="1285" spans="13:20" ht="18" customHeight="1" x14ac:dyDescent="0.2">
      <c r="T1285" s="203">
        <v>18470</v>
      </c>
    </row>
    <row r="1286" spans="13:20" ht="18" customHeight="1" x14ac:dyDescent="0.2">
      <c r="T1286" s="202"/>
    </row>
    <row r="1287" spans="13:20" ht="18" customHeight="1" x14ac:dyDescent="0.2">
      <c r="T1287" s="203">
        <v>4442</v>
      </c>
    </row>
    <row r="1288" spans="13:20" ht="18" customHeight="1" x14ac:dyDescent="0.2">
      <c r="T1288" s="203">
        <v>20579</v>
      </c>
    </row>
    <row r="1289" spans="13:20" ht="18" customHeight="1" x14ac:dyDescent="0.2">
      <c r="T1289" s="202"/>
    </row>
    <row r="1290" spans="13:20" ht="18" customHeight="1" x14ac:dyDescent="0.2">
      <c r="T1290" s="203"/>
    </row>
    <row r="1291" spans="13:20" ht="18" customHeight="1" x14ac:dyDescent="0.2">
      <c r="T1291" s="203">
        <v>19660</v>
      </c>
    </row>
    <row r="1292" spans="13:20" ht="18" customHeight="1" x14ac:dyDescent="0.2">
      <c r="T1292" s="203">
        <v>18159</v>
      </c>
    </row>
    <row r="1293" spans="13:20" ht="18" customHeight="1" x14ac:dyDescent="0.2">
      <c r="T1293" s="203">
        <v>19698</v>
      </c>
    </row>
    <row r="1294" spans="13:20" ht="18" customHeight="1" x14ac:dyDescent="0.2">
      <c r="T1294" s="203"/>
    </row>
    <row r="1295" spans="13:20" ht="18" customHeight="1" x14ac:dyDescent="0.2">
      <c r="M1295" s="201">
        <v>2754</v>
      </c>
      <c r="N1295" s="201" t="s">
        <v>518</v>
      </c>
      <c r="O1295" s="201" t="s">
        <v>805</v>
      </c>
      <c r="P1295" s="201" t="s">
        <v>800</v>
      </c>
      <c r="Q1295" s="206">
        <v>31475</v>
      </c>
      <c r="R1295" s="201" t="s">
        <v>1214</v>
      </c>
      <c r="S1295" s="201" t="s">
        <v>2149</v>
      </c>
      <c r="T1295" s="202"/>
    </row>
    <row r="1296" spans="13:20" ht="18" customHeight="1" x14ac:dyDescent="0.2">
      <c r="T1296" s="202"/>
    </row>
    <row r="1297" spans="13:20" ht="18" customHeight="1" x14ac:dyDescent="0.2">
      <c r="T1297" s="203">
        <v>9202</v>
      </c>
    </row>
    <row r="1298" spans="13:20" ht="18" customHeight="1" x14ac:dyDescent="0.2">
      <c r="T1298" s="202"/>
    </row>
    <row r="1299" spans="13:20" ht="18" customHeight="1" x14ac:dyDescent="0.2">
      <c r="T1299" s="203">
        <v>141</v>
      </c>
    </row>
    <row r="1300" spans="13:20" ht="18" customHeight="1" x14ac:dyDescent="0.2">
      <c r="M1300" s="201">
        <v>18458</v>
      </c>
      <c r="N1300" s="201" t="s">
        <v>478</v>
      </c>
      <c r="O1300" s="201" t="s">
        <v>550</v>
      </c>
      <c r="P1300" s="201" t="s">
        <v>595</v>
      </c>
      <c r="Q1300" s="206">
        <v>37900</v>
      </c>
      <c r="R1300" s="201" t="s">
        <v>1136</v>
      </c>
      <c r="S1300" s="201" t="s">
        <v>2145</v>
      </c>
      <c r="T1300" s="203">
        <v>18748</v>
      </c>
    </row>
    <row r="1301" spans="13:20" ht="18" customHeight="1" x14ac:dyDescent="0.2">
      <c r="M1301" s="201">
        <v>252</v>
      </c>
      <c r="N1301" s="201" t="s">
        <v>485</v>
      </c>
      <c r="O1301" s="201" t="s">
        <v>587</v>
      </c>
      <c r="P1301" s="201" t="s">
        <v>586</v>
      </c>
      <c r="Q1301" s="206">
        <v>18995</v>
      </c>
      <c r="R1301" s="201" t="s">
        <v>1163</v>
      </c>
      <c r="S1301" s="201" t="s">
        <v>2158</v>
      </c>
      <c r="T1301" s="203">
        <v>14747</v>
      </c>
    </row>
    <row r="1302" spans="13:20" ht="18" customHeight="1" x14ac:dyDescent="0.2">
      <c r="M1302" s="201">
        <v>5716</v>
      </c>
      <c r="N1302" s="201" t="s">
        <v>484</v>
      </c>
      <c r="O1302" s="201" t="s">
        <v>481</v>
      </c>
      <c r="P1302" s="201" t="s">
        <v>448</v>
      </c>
      <c r="Q1302" s="206">
        <v>35228</v>
      </c>
      <c r="R1302" s="201" t="s">
        <v>1400</v>
      </c>
      <c r="S1302" s="201" t="s">
        <v>2204</v>
      </c>
      <c r="T1302" s="203">
        <v>19717</v>
      </c>
    </row>
    <row r="1303" spans="13:20" ht="18" customHeight="1" x14ac:dyDescent="0.2">
      <c r="T1303" s="203">
        <v>19604</v>
      </c>
    </row>
    <row r="1304" spans="13:20" ht="18" customHeight="1" x14ac:dyDescent="0.2">
      <c r="T1304" s="202"/>
    </row>
    <row r="1305" spans="13:20" ht="18" customHeight="1" x14ac:dyDescent="0.2">
      <c r="T1305" s="203"/>
    </row>
    <row r="1306" spans="13:20" ht="18" customHeight="1" x14ac:dyDescent="0.2">
      <c r="T1306" s="202"/>
    </row>
    <row r="1307" spans="13:20" ht="18" customHeight="1" x14ac:dyDescent="0.2">
      <c r="T1307" s="203">
        <v>11201</v>
      </c>
    </row>
    <row r="1308" spans="13:20" ht="18" customHeight="1" x14ac:dyDescent="0.2">
      <c r="T1308" s="203">
        <v>2294</v>
      </c>
    </row>
    <row r="1309" spans="13:20" ht="18" customHeight="1" x14ac:dyDescent="0.2">
      <c r="T1309" s="203">
        <v>3504</v>
      </c>
    </row>
    <row r="1310" spans="13:20" ht="18" customHeight="1" x14ac:dyDescent="0.2">
      <c r="M1310" s="201">
        <v>1290</v>
      </c>
      <c r="N1310" s="201" t="s">
        <v>29</v>
      </c>
      <c r="O1310" s="201" t="s">
        <v>777</v>
      </c>
      <c r="P1310" s="201" t="s">
        <v>595</v>
      </c>
      <c r="Q1310" s="206">
        <v>25967</v>
      </c>
      <c r="R1310" s="201" t="s">
        <v>1222</v>
      </c>
      <c r="S1310" s="201" t="s">
        <v>2186</v>
      </c>
      <c r="T1310" s="203">
        <v>9197</v>
      </c>
    </row>
    <row r="1311" spans="13:20" ht="18" customHeight="1" x14ac:dyDescent="0.2">
      <c r="T1311" s="203">
        <v>18467</v>
      </c>
    </row>
    <row r="1312" spans="13:20" ht="18" customHeight="1" x14ac:dyDescent="0.2">
      <c r="T1312" s="203">
        <v>16130</v>
      </c>
    </row>
    <row r="1313" spans="13:20" ht="18" customHeight="1" x14ac:dyDescent="0.2">
      <c r="T1313" s="203">
        <v>18620</v>
      </c>
    </row>
    <row r="1314" spans="13:20" ht="18" customHeight="1" x14ac:dyDescent="0.2">
      <c r="T1314" s="203">
        <v>18687</v>
      </c>
    </row>
    <row r="1315" spans="13:20" ht="18" customHeight="1" x14ac:dyDescent="0.2">
      <c r="T1315" s="203"/>
    </row>
    <row r="1316" spans="13:20" ht="18" customHeight="1" x14ac:dyDescent="0.2">
      <c r="T1316" s="203">
        <v>15922</v>
      </c>
    </row>
    <row r="1317" spans="13:20" ht="18" customHeight="1" x14ac:dyDescent="0.2">
      <c r="M1317" s="201">
        <v>2735</v>
      </c>
      <c r="N1317" s="201" t="s">
        <v>783</v>
      </c>
      <c r="O1317" s="201" t="s">
        <v>532</v>
      </c>
      <c r="P1317" s="201" t="s">
        <v>648</v>
      </c>
      <c r="Q1317" s="206">
        <v>31426</v>
      </c>
      <c r="R1317" s="201" t="s">
        <v>1084</v>
      </c>
      <c r="S1317" s="201" t="s">
        <v>2149</v>
      </c>
      <c r="T1317" s="203">
        <v>6161</v>
      </c>
    </row>
    <row r="1318" spans="13:20" ht="18" customHeight="1" x14ac:dyDescent="0.2">
      <c r="M1318" s="201">
        <v>16636</v>
      </c>
      <c r="N1318" s="201" t="s">
        <v>471</v>
      </c>
      <c r="O1318" s="201" t="s">
        <v>963</v>
      </c>
      <c r="P1318" s="201" t="s">
        <v>465</v>
      </c>
      <c r="Q1318" s="206">
        <v>35867</v>
      </c>
      <c r="R1318" s="201" t="s">
        <v>1316</v>
      </c>
      <c r="S1318" s="201" t="s">
        <v>2149</v>
      </c>
      <c r="T1318" s="202"/>
    </row>
    <row r="1319" spans="13:20" ht="18" customHeight="1" x14ac:dyDescent="0.2">
      <c r="M1319" s="201">
        <v>7775</v>
      </c>
      <c r="N1319" s="201" t="s">
        <v>574</v>
      </c>
      <c r="O1319" s="201" t="s">
        <v>263</v>
      </c>
      <c r="P1319" s="201" t="s">
        <v>472</v>
      </c>
      <c r="Q1319" s="206">
        <v>20463</v>
      </c>
      <c r="R1319" s="201" t="s">
        <v>1066</v>
      </c>
      <c r="S1319" s="201" t="s">
        <v>2158</v>
      </c>
      <c r="T1319" s="203">
        <v>428</v>
      </c>
    </row>
    <row r="1320" spans="13:20" ht="18" customHeight="1" x14ac:dyDescent="0.2">
      <c r="M1320" s="201">
        <v>5699</v>
      </c>
      <c r="N1320" s="201" t="s">
        <v>553</v>
      </c>
      <c r="O1320" s="201" t="s">
        <v>235</v>
      </c>
      <c r="P1320" s="201" t="s">
        <v>489</v>
      </c>
      <c r="Q1320" s="206">
        <v>22702</v>
      </c>
      <c r="R1320" s="201" t="s">
        <v>1444</v>
      </c>
      <c r="S1320" s="201" t="s">
        <v>2237</v>
      </c>
      <c r="T1320" s="203">
        <v>10026</v>
      </c>
    </row>
    <row r="1321" spans="13:20" ht="18" customHeight="1" x14ac:dyDescent="0.2">
      <c r="T1321" s="203">
        <v>7830</v>
      </c>
    </row>
    <row r="1322" spans="13:20" ht="18" customHeight="1" x14ac:dyDescent="0.2">
      <c r="T1322" s="202"/>
    </row>
    <row r="1323" spans="13:20" ht="18" customHeight="1" x14ac:dyDescent="0.2">
      <c r="T1323" s="203">
        <v>10017</v>
      </c>
    </row>
    <row r="1324" spans="13:20" ht="18" customHeight="1" x14ac:dyDescent="0.2">
      <c r="M1324" s="201">
        <v>19230</v>
      </c>
      <c r="N1324" s="201" t="s">
        <v>581</v>
      </c>
      <c r="O1324" s="201" t="s">
        <v>708</v>
      </c>
      <c r="P1324" s="201" t="s">
        <v>32</v>
      </c>
      <c r="Q1324" s="206">
        <v>36634</v>
      </c>
      <c r="R1324" s="201" t="s">
        <v>1332</v>
      </c>
      <c r="S1324" s="201" t="s">
        <v>2149</v>
      </c>
      <c r="T1324" s="202"/>
    </row>
    <row r="1325" spans="13:20" ht="18" customHeight="1" x14ac:dyDescent="0.2">
      <c r="M1325" s="201">
        <v>10552</v>
      </c>
      <c r="N1325" s="201" t="s">
        <v>484</v>
      </c>
      <c r="O1325" s="201" t="s">
        <v>481</v>
      </c>
      <c r="P1325" s="201" t="s">
        <v>91</v>
      </c>
      <c r="Q1325" s="206">
        <v>37079</v>
      </c>
      <c r="R1325" s="201" t="s">
        <v>1399</v>
      </c>
      <c r="S1325" s="201" t="s">
        <v>2204</v>
      </c>
      <c r="T1325" s="203">
        <v>19728</v>
      </c>
    </row>
    <row r="1326" spans="13:20" ht="18" customHeight="1" x14ac:dyDescent="0.2">
      <c r="M1326" s="201">
        <v>9976</v>
      </c>
      <c r="N1326" s="201" t="s">
        <v>516</v>
      </c>
      <c r="O1326" s="201" t="s">
        <v>468</v>
      </c>
      <c r="P1326" s="201" t="s">
        <v>705</v>
      </c>
      <c r="Q1326" s="206">
        <v>33546</v>
      </c>
      <c r="R1326" s="201" t="s">
        <v>1185</v>
      </c>
      <c r="S1326" s="201" t="s">
        <v>2224</v>
      </c>
      <c r="T1326" s="203"/>
    </row>
    <row r="1327" spans="13:20" ht="18" customHeight="1" x14ac:dyDescent="0.2">
      <c r="T1327" s="203">
        <v>18004</v>
      </c>
    </row>
    <row r="1328" spans="13:20" ht="18" customHeight="1" x14ac:dyDescent="0.2">
      <c r="T1328" s="203">
        <v>15587</v>
      </c>
    </row>
    <row r="1329" spans="13:20" ht="18" customHeight="1" x14ac:dyDescent="0.2">
      <c r="T1329" s="203">
        <v>15945</v>
      </c>
    </row>
    <row r="1330" spans="13:20" ht="18" customHeight="1" x14ac:dyDescent="0.2">
      <c r="T1330" s="203">
        <v>17326</v>
      </c>
    </row>
    <row r="1331" spans="13:20" ht="18" customHeight="1" x14ac:dyDescent="0.2">
      <c r="T1331" s="203">
        <v>19533</v>
      </c>
    </row>
    <row r="1332" spans="13:20" ht="18" customHeight="1" x14ac:dyDescent="0.2">
      <c r="T1332" s="203"/>
    </row>
    <row r="1333" spans="13:20" ht="18" customHeight="1" x14ac:dyDescent="0.2">
      <c r="T1333" s="203"/>
    </row>
    <row r="1334" spans="13:20" ht="18" customHeight="1" x14ac:dyDescent="0.2">
      <c r="T1334" s="203">
        <v>18410</v>
      </c>
    </row>
    <row r="1335" spans="13:20" ht="18" customHeight="1" x14ac:dyDescent="0.2">
      <c r="T1335" s="203">
        <v>15771</v>
      </c>
    </row>
    <row r="1336" spans="13:20" ht="18" customHeight="1" x14ac:dyDescent="0.2">
      <c r="M1336" s="201">
        <v>353</v>
      </c>
      <c r="N1336" s="201" t="s">
        <v>470</v>
      </c>
      <c r="O1336" s="201" t="s">
        <v>556</v>
      </c>
      <c r="P1336" s="201" t="s">
        <v>612</v>
      </c>
      <c r="Q1336" s="206">
        <v>20021</v>
      </c>
      <c r="R1336" s="201" t="s">
        <v>1236</v>
      </c>
      <c r="S1336" s="201" t="s">
        <v>2193</v>
      </c>
      <c r="T1336" s="203">
        <v>8283</v>
      </c>
    </row>
    <row r="1337" spans="13:20" ht="18" customHeight="1" x14ac:dyDescent="0.2">
      <c r="T1337" s="202"/>
    </row>
    <row r="1338" spans="13:20" ht="18" customHeight="1" x14ac:dyDescent="0.2">
      <c r="M1338" s="201">
        <v>9985</v>
      </c>
      <c r="N1338" s="201" t="s">
        <v>778</v>
      </c>
      <c r="O1338" s="201" t="s">
        <v>921</v>
      </c>
      <c r="P1338" s="201" t="s">
        <v>486</v>
      </c>
      <c r="Q1338" s="206">
        <v>35711</v>
      </c>
      <c r="R1338" s="201" t="s">
        <v>1442</v>
      </c>
      <c r="S1338" s="201" t="s">
        <v>2139</v>
      </c>
      <c r="T1338" s="202"/>
    </row>
    <row r="1339" spans="13:20" ht="18" customHeight="1" x14ac:dyDescent="0.2">
      <c r="M1339" s="201">
        <v>14746</v>
      </c>
      <c r="N1339" s="201" t="s">
        <v>451</v>
      </c>
      <c r="O1339" s="201" t="s">
        <v>640</v>
      </c>
      <c r="P1339" s="201" t="s">
        <v>427</v>
      </c>
      <c r="Q1339" s="206">
        <v>36299</v>
      </c>
      <c r="R1339" s="201" t="s">
        <v>1453</v>
      </c>
      <c r="S1339" s="201" t="s">
        <v>2139</v>
      </c>
      <c r="T1339" s="202"/>
    </row>
    <row r="1340" spans="13:20" ht="18" customHeight="1" x14ac:dyDescent="0.2">
      <c r="M1340" s="201">
        <v>18459</v>
      </c>
      <c r="N1340" s="201" t="s">
        <v>841</v>
      </c>
      <c r="O1340" s="201" t="s">
        <v>470</v>
      </c>
      <c r="P1340" s="201" t="s">
        <v>871</v>
      </c>
      <c r="Q1340" s="206">
        <v>36243</v>
      </c>
      <c r="R1340" s="201" t="s">
        <v>1068</v>
      </c>
      <c r="S1340" s="201" t="s">
        <v>2145</v>
      </c>
      <c r="T1340" s="202"/>
    </row>
    <row r="1341" spans="13:20" ht="18" customHeight="1" x14ac:dyDescent="0.2">
      <c r="M1341" s="201">
        <v>17240</v>
      </c>
      <c r="N1341" s="201" t="s">
        <v>478</v>
      </c>
      <c r="O1341" s="201" t="s">
        <v>1519</v>
      </c>
      <c r="P1341" s="201" t="s">
        <v>73</v>
      </c>
      <c r="Q1341" s="206">
        <v>36814</v>
      </c>
      <c r="R1341" s="201" t="s">
        <v>1139</v>
      </c>
      <c r="S1341" s="201" t="s">
        <v>2145</v>
      </c>
      <c r="T1341" s="203">
        <v>18749</v>
      </c>
    </row>
    <row r="1342" spans="13:20" ht="18" customHeight="1" x14ac:dyDescent="0.2">
      <c r="M1342" s="201">
        <v>17266</v>
      </c>
      <c r="N1342" s="201" t="s">
        <v>485</v>
      </c>
      <c r="O1342" s="201" t="s">
        <v>468</v>
      </c>
      <c r="P1342" s="201" t="s">
        <v>489</v>
      </c>
      <c r="Q1342" s="206">
        <v>36721</v>
      </c>
      <c r="R1342" s="201" t="s">
        <v>1161</v>
      </c>
      <c r="S1342" s="201" t="s">
        <v>2145</v>
      </c>
      <c r="T1342" s="203">
        <v>4405</v>
      </c>
    </row>
    <row r="1343" spans="13:20" ht="18" customHeight="1" x14ac:dyDescent="0.2">
      <c r="M1343" s="201">
        <v>10048</v>
      </c>
      <c r="N1343" s="201" t="s">
        <v>470</v>
      </c>
      <c r="O1343" s="201" t="s">
        <v>961</v>
      </c>
      <c r="P1343" s="201" t="s">
        <v>595</v>
      </c>
      <c r="Q1343" s="206">
        <v>34984</v>
      </c>
      <c r="R1343" s="201" t="s">
        <v>1227</v>
      </c>
      <c r="S1343" s="201" t="s">
        <v>2145</v>
      </c>
      <c r="T1343" s="203">
        <v>19634</v>
      </c>
    </row>
    <row r="1344" spans="13:20" ht="18" customHeight="1" x14ac:dyDescent="0.2">
      <c r="M1344" s="201">
        <v>17264</v>
      </c>
      <c r="N1344" s="201" t="s">
        <v>65</v>
      </c>
      <c r="O1344" s="201" t="s">
        <v>845</v>
      </c>
      <c r="P1344" s="201" t="s">
        <v>92</v>
      </c>
      <c r="Q1344" s="206">
        <v>36637</v>
      </c>
      <c r="R1344" s="201" t="s">
        <v>1308</v>
      </c>
      <c r="S1344" s="201" t="s">
        <v>2145</v>
      </c>
      <c r="T1344" s="203">
        <v>15617</v>
      </c>
    </row>
    <row r="1345" spans="13:20" ht="18" customHeight="1" x14ac:dyDescent="0.2">
      <c r="M1345" s="201">
        <v>20548</v>
      </c>
      <c r="N1345" s="201" t="s">
        <v>530</v>
      </c>
      <c r="O1345" s="201" t="s">
        <v>571</v>
      </c>
      <c r="P1345" s="201" t="s">
        <v>88</v>
      </c>
      <c r="Q1345" s="206">
        <v>38305</v>
      </c>
      <c r="R1345" s="201" t="s">
        <v>331</v>
      </c>
      <c r="S1345" s="201" t="s">
        <v>2149</v>
      </c>
      <c r="T1345" s="202"/>
    </row>
    <row r="1346" spans="13:20" ht="18" customHeight="1" x14ac:dyDescent="0.2">
      <c r="M1346" s="201">
        <v>16657</v>
      </c>
      <c r="N1346" s="201" t="s">
        <v>536</v>
      </c>
      <c r="O1346" s="201" t="s">
        <v>631</v>
      </c>
      <c r="P1346" s="201" t="s">
        <v>565</v>
      </c>
      <c r="Q1346" s="206">
        <v>37837</v>
      </c>
      <c r="R1346" s="201" t="s">
        <v>1431</v>
      </c>
      <c r="S1346" s="201" t="s">
        <v>2149</v>
      </c>
      <c r="T1346" s="203">
        <v>8937</v>
      </c>
    </row>
    <row r="1347" spans="13:20" ht="18" customHeight="1" x14ac:dyDescent="0.2">
      <c r="M1347" s="201">
        <v>891</v>
      </c>
      <c r="N1347" s="201" t="s">
        <v>665</v>
      </c>
      <c r="O1347" s="201" t="s">
        <v>701</v>
      </c>
      <c r="P1347" s="201" t="s">
        <v>495</v>
      </c>
      <c r="Q1347" s="206">
        <v>23412</v>
      </c>
      <c r="R1347" s="201" t="s">
        <v>1121</v>
      </c>
      <c r="S1347" s="201" t="s">
        <v>2158</v>
      </c>
      <c r="T1347" s="203">
        <v>20549</v>
      </c>
    </row>
    <row r="1348" spans="13:20" ht="18" customHeight="1" x14ac:dyDescent="0.2">
      <c r="M1348" s="201">
        <v>6469</v>
      </c>
      <c r="N1348" s="201" t="s">
        <v>516</v>
      </c>
      <c r="O1348" s="201" t="s">
        <v>506</v>
      </c>
      <c r="P1348" s="201" t="s">
        <v>346</v>
      </c>
      <c r="Q1348" s="206">
        <v>23854</v>
      </c>
      <c r="R1348" s="201" t="s">
        <v>1182</v>
      </c>
      <c r="S1348" s="201" t="s">
        <v>2158</v>
      </c>
      <c r="T1348" s="203">
        <v>18481</v>
      </c>
    </row>
    <row r="1349" spans="13:20" ht="18" customHeight="1" x14ac:dyDescent="0.2">
      <c r="M1349" s="201">
        <v>10032</v>
      </c>
      <c r="N1349" s="201" t="s">
        <v>544</v>
      </c>
      <c r="O1349" s="201" t="s">
        <v>420</v>
      </c>
      <c r="P1349" s="201" t="s">
        <v>625</v>
      </c>
      <c r="Q1349" s="206">
        <v>21812</v>
      </c>
      <c r="R1349" s="201" t="s">
        <v>1267</v>
      </c>
      <c r="S1349" s="201" t="s">
        <v>2158</v>
      </c>
      <c r="T1349" s="203">
        <v>18412</v>
      </c>
    </row>
    <row r="1350" spans="13:20" ht="18" customHeight="1" x14ac:dyDescent="0.2">
      <c r="M1350" s="201">
        <v>17768</v>
      </c>
      <c r="N1350" s="201" t="s">
        <v>43</v>
      </c>
      <c r="O1350" s="201" t="s">
        <v>1501</v>
      </c>
      <c r="P1350" s="201" t="s">
        <v>526</v>
      </c>
      <c r="Q1350" s="206">
        <v>30215</v>
      </c>
      <c r="R1350" s="201" t="s">
        <v>1404</v>
      </c>
      <c r="S1350" s="201" t="s">
        <v>2158</v>
      </c>
      <c r="T1350" s="203">
        <v>9139</v>
      </c>
    </row>
    <row r="1351" spans="13:20" ht="18" customHeight="1" x14ac:dyDescent="0.2">
      <c r="M1351" s="201">
        <v>867</v>
      </c>
      <c r="N1351" s="201" t="s">
        <v>2163</v>
      </c>
      <c r="O1351" s="201" t="s">
        <v>2164</v>
      </c>
      <c r="P1351" s="201" t="s">
        <v>2165</v>
      </c>
      <c r="Q1351" s="206">
        <v>23275</v>
      </c>
      <c r="R1351" s="201" t="s">
        <v>2166</v>
      </c>
      <c r="S1351" s="201" t="s">
        <v>2175</v>
      </c>
      <c r="T1351" s="203">
        <v>18480</v>
      </c>
    </row>
    <row r="1352" spans="13:20" ht="18" customHeight="1" x14ac:dyDescent="0.2">
      <c r="M1352" s="201">
        <v>20837</v>
      </c>
      <c r="N1352" s="201" t="s">
        <v>2169</v>
      </c>
      <c r="O1352" s="201" t="s">
        <v>2170</v>
      </c>
      <c r="P1352" s="201" t="s">
        <v>76</v>
      </c>
      <c r="Q1352" s="206">
        <v>38757</v>
      </c>
      <c r="R1352" s="201" t="s">
        <v>2171</v>
      </c>
      <c r="S1352" s="201" t="s">
        <v>2175</v>
      </c>
      <c r="T1352" s="203">
        <v>16942</v>
      </c>
    </row>
    <row r="1353" spans="13:20" ht="18" customHeight="1" x14ac:dyDescent="0.2">
      <c r="M1353" s="201">
        <v>21139</v>
      </c>
      <c r="N1353" s="201" t="s">
        <v>1747</v>
      </c>
      <c r="O1353" s="201" t="s">
        <v>567</v>
      </c>
      <c r="P1353" s="201" t="s">
        <v>1748</v>
      </c>
      <c r="Q1353" s="206">
        <v>37530</v>
      </c>
      <c r="R1353" s="201" t="s">
        <v>1756</v>
      </c>
      <c r="S1353" s="201" t="s">
        <v>2186</v>
      </c>
      <c r="T1353" s="203">
        <v>4412</v>
      </c>
    </row>
    <row r="1354" spans="13:20" ht="18" customHeight="1" x14ac:dyDescent="0.2">
      <c r="M1354" s="201">
        <v>2426</v>
      </c>
      <c r="N1354" s="201" t="s">
        <v>559</v>
      </c>
      <c r="O1354" s="201" t="s">
        <v>557</v>
      </c>
      <c r="P1354" s="201" t="s">
        <v>308</v>
      </c>
      <c r="Q1354" s="206">
        <v>30577</v>
      </c>
      <c r="R1354" s="201" t="s">
        <v>1279</v>
      </c>
      <c r="S1354" s="201" t="s">
        <v>2186</v>
      </c>
      <c r="T1354" s="202"/>
    </row>
    <row r="1355" spans="13:20" ht="18" customHeight="1" x14ac:dyDescent="0.2">
      <c r="M1355" s="201">
        <v>7767</v>
      </c>
      <c r="N1355" s="201" t="s">
        <v>479</v>
      </c>
      <c r="O1355" s="201" t="s">
        <v>479</v>
      </c>
      <c r="P1355" s="201" t="s">
        <v>565</v>
      </c>
      <c r="Q1355" s="206">
        <v>33411</v>
      </c>
      <c r="R1355" s="201" t="s">
        <v>1177</v>
      </c>
      <c r="S1355" s="201" t="s">
        <v>2200</v>
      </c>
      <c r="T1355" s="203">
        <v>11154</v>
      </c>
    </row>
    <row r="1356" spans="13:20" ht="18" customHeight="1" x14ac:dyDescent="0.2">
      <c r="M1356" s="201">
        <v>19588</v>
      </c>
      <c r="N1356" s="201" t="s">
        <v>873</v>
      </c>
      <c r="O1356" s="201" t="s">
        <v>874</v>
      </c>
      <c r="P1356" s="201" t="s">
        <v>495</v>
      </c>
      <c r="Q1356" s="206">
        <v>36978</v>
      </c>
      <c r="R1356" s="201" t="s">
        <v>1094</v>
      </c>
      <c r="S1356" s="201" t="s">
        <v>2204</v>
      </c>
      <c r="T1356" s="203">
        <v>3885</v>
      </c>
    </row>
    <row r="1357" spans="13:20" ht="18" customHeight="1" x14ac:dyDescent="0.2">
      <c r="M1357" s="201">
        <v>18480</v>
      </c>
      <c r="N1357" s="201" t="s">
        <v>873</v>
      </c>
      <c r="O1357" s="201" t="s">
        <v>874</v>
      </c>
      <c r="P1357" s="201" t="s">
        <v>490</v>
      </c>
      <c r="Q1357" s="206">
        <v>36342</v>
      </c>
      <c r="R1357" s="201" t="s">
        <v>1093</v>
      </c>
      <c r="S1357" s="201" t="s">
        <v>2204</v>
      </c>
      <c r="T1357" s="203">
        <v>19803</v>
      </c>
    </row>
    <row r="1358" spans="13:20" ht="18" customHeight="1" x14ac:dyDescent="0.2">
      <c r="M1358" s="201">
        <v>19587</v>
      </c>
      <c r="N1358" s="201" t="s">
        <v>873</v>
      </c>
      <c r="O1358" s="201" t="s">
        <v>874</v>
      </c>
      <c r="P1358" s="201" t="s">
        <v>490</v>
      </c>
      <c r="Q1358" s="206">
        <v>36978</v>
      </c>
      <c r="R1358" s="201" t="s">
        <v>1094</v>
      </c>
      <c r="S1358" s="201" t="s">
        <v>2204</v>
      </c>
      <c r="T1358" s="203">
        <v>6664</v>
      </c>
    </row>
    <row r="1359" spans="13:20" ht="18" customHeight="1" x14ac:dyDescent="0.2">
      <c r="M1359" s="201">
        <v>20946</v>
      </c>
      <c r="N1359" s="201" t="s">
        <v>873</v>
      </c>
      <c r="O1359" s="201" t="s">
        <v>874</v>
      </c>
      <c r="P1359" s="201" t="s">
        <v>489</v>
      </c>
      <c r="Q1359" s="206">
        <v>39032</v>
      </c>
      <c r="R1359" s="201" t="s">
        <v>1775</v>
      </c>
      <c r="S1359" s="201" t="s">
        <v>2204</v>
      </c>
      <c r="T1359" s="203">
        <v>18804</v>
      </c>
    </row>
    <row r="1360" spans="13:20" ht="18" customHeight="1" x14ac:dyDescent="0.2">
      <c r="M1360" s="201">
        <v>18482</v>
      </c>
      <c r="N1360" s="201" t="s">
        <v>827</v>
      </c>
      <c r="O1360" s="201" t="s">
        <v>828</v>
      </c>
      <c r="P1360" s="201" t="s">
        <v>989</v>
      </c>
      <c r="Q1360" s="206">
        <v>32262</v>
      </c>
      <c r="R1360" s="201" t="s">
        <v>1347</v>
      </c>
      <c r="S1360" s="201" t="s">
        <v>2204</v>
      </c>
      <c r="T1360" s="203">
        <v>19959</v>
      </c>
    </row>
    <row r="1361" spans="13:20" ht="18" customHeight="1" x14ac:dyDescent="0.2">
      <c r="M1361" s="201">
        <v>1811</v>
      </c>
      <c r="N1361" s="201" t="s">
        <v>506</v>
      </c>
      <c r="O1361" s="201" t="s">
        <v>516</v>
      </c>
      <c r="P1361" s="201" t="s">
        <v>626</v>
      </c>
      <c r="Q1361" s="206">
        <v>28511</v>
      </c>
      <c r="R1361" s="201" t="s">
        <v>1374</v>
      </c>
      <c r="S1361" s="201" t="s">
        <v>2204</v>
      </c>
      <c r="T1361" s="203">
        <v>10331</v>
      </c>
    </row>
    <row r="1362" spans="13:20" ht="18" customHeight="1" x14ac:dyDescent="0.2">
      <c r="M1362" s="201">
        <v>3587</v>
      </c>
      <c r="N1362" s="201" t="s">
        <v>846</v>
      </c>
      <c r="O1362" s="201" t="s">
        <v>703</v>
      </c>
      <c r="P1362" s="201" t="s">
        <v>24</v>
      </c>
      <c r="Q1362" s="206">
        <v>33072</v>
      </c>
      <c r="R1362" s="201" t="s">
        <v>1391</v>
      </c>
      <c r="S1362" s="201" t="s">
        <v>2204</v>
      </c>
      <c r="T1362" s="203">
        <v>10341</v>
      </c>
    </row>
    <row r="1363" spans="13:20" ht="18" customHeight="1" x14ac:dyDescent="0.2">
      <c r="M1363" s="201">
        <v>19803</v>
      </c>
      <c r="N1363" s="201" t="s">
        <v>478</v>
      </c>
      <c r="O1363" s="201" t="s">
        <v>516</v>
      </c>
      <c r="P1363" s="201" t="s">
        <v>297</v>
      </c>
      <c r="Q1363" s="206">
        <v>36326</v>
      </c>
      <c r="R1363" s="201" t="s">
        <v>309</v>
      </c>
      <c r="S1363" s="201" t="s">
        <v>2213</v>
      </c>
      <c r="T1363" s="203">
        <v>3901</v>
      </c>
    </row>
    <row r="1364" spans="13:20" ht="18" customHeight="1" x14ac:dyDescent="0.2">
      <c r="M1364" s="201">
        <v>18592</v>
      </c>
      <c r="N1364" s="201" t="s">
        <v>405</v>
      </c>
      <c r="O1364" s="201" t="s">
        <v>644</v>
      </c>
      <c r="P1364" s="201" t="s">
        <v>565</v>
      </c>
      <c r="Q1364" s="206">
        <v>36306</v>
      </c>
      <c r="R1364" s="201" t="s">
        <v>1243</v>
      </c>
      <c r="S1364" s="201" t="s">
        <v>2213</v>
      </c>
      <c r="T1364" s="203">
        <v>19373</v>
      </c>
    </row>
    <row r="1365" spans="13:20" ht="18" customHeight="1" x14ac:dyDescent="0.2">
      <c r="M1365" s="201">
        <v>9965</v>
      </c>
      <c r="N1365" s="201" t="s">
        <v>540</v>
      </c>
      <c r="O1365" s="201" t="s">
        <v>540</v>
      </c>
      <c r="P1365" s="201" t="s">
        <v>595</v>
      </c>
      <c r="Q1365" s="206">
        <v>32232</v>
      </c>
      <c r="R1365" s="201" t="s">
        <v>992</v>
      </c>
      <c r="S1365" s="201" t="s">
        <v>2217</v>
      </c>
      <c r="T1365" s="203">
        <v>15755</v>
      </c>
    </row>
    <row r="1366" spans="13:20" ht="18" customHeight="1" x14ac:dyDescent="0.2">
      <c r="M1366" s="201">
        <v>5685</v>
      </c>
      <c r="N1366" s="201" t="s">
        <v>481</v>
      </c>
      <c r="O1366" s="201" t="s">
        <v>518</v>
      </c>
      <c r="P1366" s="201" t="s">
        <v>289</v>
      </c>
      <c r="Q1366" s="206">
        <v>34156</v>
      </c>
      <c r="R1366" s="201" t="s">
        <v>1024</v>
      </c>
      <c r="S1366" s="201" t="s">
        <v>2218</v>
      </c>
      <c r="T1366" s="203">
        <v>4403</v>
      </c>
    </row>
    <row r="1367" spans="13:20" ht="18" customHeight="1" x14ac:dyDescent="0.2">
      <c r="M1367" s="201">
        <v>19507</v>
      </c>
      <c r="N1367" s="201" t="s">
        <v>665</v>
      </c>
      <c r="O1367" s="201" t="s">
        <v>550</v>
      </c>
      <c r="P1367" s="201" t="s">
        <v>421</v>
      </c>
      <c r="Q1367" s="206">
        <v>36545</v>
      </c>
      <c r="S1367" s="201" t="s">
        <v>2224</v>
      </c>
      <c r="T1367" s="203">
        <v>838</v>
      </c>
    </row>
    <row r="1368" spans="13:20" ht="18" customHeight="1" x14ac:dyDescent="0.2">
      <c r="M1368" s="201">
        <v>40</v>
      </c>
      <c r="N1368" s="201" t="s">
        <v>478</v>
      </c>
      <c r="O1368" s="201" t="s">
        <v>506</v>
      </c>
      <c r="P1368" s="201" t="s">
        <v>505</v>
      </c>
      <c r="Q1368" s="206">
        <v>13636</v>
      </c>
      <c r="R1368" s="201" t="s">
        <v>1143</v>
      </c>
      <c r="S1368" s="201" t="s">
        <v>2224</v>
      </c>
      <c r="T1368" s="203"/>
    </row>
    <row r="1369" spans="13:20" ht="18" customHeight="1" x14ac:dyDescent="0.2">
      <c r="M1369" s="201">
        <v>9986</v>
      </c>
      <c r="N1369" s="201" t="s">
        <v>623</v>
      </c>
      <c r="O1369" s="201" t="s">
        <v>509</v>
      </c>
      <c r="P1369" s="201" t="s">
        <v>700</v>
      </c>
      <c r="Q1369" s="206">
        <v>36212</v>
      </c>
      <c r="R1369" s="201" t="s">
        <v>1199</v>
      </c>
      <c r="S1369" s="201" t="s">
        <v>2224</v>
      </c>
      <c r="T1369" s="203"/>
    </row>
    <row r="1370" spans="13:20" ht="18" customHeight="1" x14ac:dyDescent="0.2">
      <c r="M1370" s="201">
        <v>17167</v>
      </c>
      <c r="N1370" s="201" t="s">
        <v>468</v>
      </c>
      <c r="O1370" s="201" t="s">
        <v>478</v>
      </c>
      <c r="P1370" s="201" t="s">
        <v>52</v>
      </c>
      <c r="Q1370" s="206">
        <v>35471</v>
      </c>
      <c r="R1370" s="201" t="s">
        <v>1247</v>
      </c>
      <c r="S1370" s="201" t="s">
        <v>2224</v>
      </c>
      <c r="T1370" s="203">
        <v>11048</v>
      </c>
    </row>
    <row r="1371" spans="13:20" ht="18" customHeight="1" x14ac:dyDescent="0.2">
      <c r="T1371" s="202"/>
    </row>
    <row r="1372" spans="13:20" ht="18" customHeight="1" x14ac:dyDescent="0.2">
      <c r="T1372" s="202"/>
    </row>
    <row r="1373" spans="13:20" ht="18" customHeight="1" x14ac:dyDescent="0.2">
      <c r="T1373" s="202"/>
    </row>
    <row r="1374" spans="13:20" ht="18" customHeight="1" x14ac:dyDescent="0.2">
      <c r="T1374" s="203">
        <v>231</v>
      </c>
    </row>
    <row r="1375" spans="13:20" ht="18" customHeight="1" x14ac:dyDescent="0.2">
      <c r="T1375" s="203">
        <v>16937</v>
      </c>
    </row>
    <row r="1376" spans="13:20" ht="18" customHeight="1" x14ac:dyDescent="0.2">
      <c r="T1376" s="202"/>
    </row>
    <row r="1377" spans="20:20" ht="18" customHeight="1" x14ac:dyDescent="0.2">
      <c r="T1377" s="203">
        <v>18685</v>
      </c>
    </row>
    <row r="1378" spans="20:20" ht="18" customHeight="1" x14ac:dyDescent="0.2">
      <c r="T1378" s="203">
        <v>15909</v>
      </c>
    </row>
    <row r="1379" spans="20:20" ht="18" customHeight="1" x14ac:dyDescent="0.2">
      <c r="T1379" s="203">
        <v>6023</v>
      </c>
    </row>
    <row r="1380" spans="20:20" ht="18" customHeight="1" x14ac:dyDescent="0.2">
      <c r="T1380" s="203">
        <v>1306</v>
      </c>
    </row>
    <row r="1381" spans="20:20" ht="18" customHeight="1" x14ac:dyDescent="0.2">
      <c r="T1381" s="203">
        <v>20535</v>
      </c>
    </row>
    <row r="1382" spans="20:20" ht="18" customHeight="1" x14ac:dyDescent="0.2">
      <c r="T1382" s="203">
        <v>10048</v>
      </c>
    </row>
    <row r="1383" spans="20:20" ht="18" customHeight="1" x14ac:dyDescent="0.2">
      <c r="T1383" s="203">
        <v>2426</v>
      </c>
    </row>
    <row r="1384" spans="20:20" ht="18" customHeight="1" x14ac:dyDescent="0.2">
      <c r="T1384" s="203">
        <v>18678</v>
      </c>
    </row>
    <row r="1385" spans="20:20" ht="18" customHeight="1" x14ac:dyDescent="0.2">
      <c r="T1385" s="203">
        <v>20545</v>
      </c>
    </row>
    <row r="1386" spans="20:20" ht="18" customHeight="1" x14ac:dyDescent="0.2">
      <c r="T1386" s="203">
        <v>3784</v>
      </c>
    </row>
    <row r="1387" spans="20:20" ht="18" customHeight="1" x14ac:dyDescent="0.2">
      <c r="T1387" s="203">
        <v>7585</v>
      </c>
    </row>
    <row r="1388" spans="20:20" ht="18" customHeight="1" x14ac:dyDescent="0.2">
      <c r="T1388" s="203">
        <v>20627</v>
      </c>
    </row>
    <row r="1389" spans="20:20" ht="18" customHeight="1" x14ac:dyDescent="0.2">
      <c r="T1389" s="203">
        <v>2164</v>
      </c>
    </row>
    <row r="1390" spans="20:20" ht="18" customHeight="1" x14ac:dyDescent="0.2">
      <c r="T1390" s="203">
        <v>14452</v>
      </c>
    </row>
    <row r="1391" spans="20:20" ht="18" customHeight="1" x14ac:dyDescent="0.2">
      <c r="T1391" s="203">
        <v>6819</v>
      </c>
    </row>
    <row r="1392" spans="20:20" ht="18" customHeight="1" x14ac:dyDescent="0.2">
      <c r="T1392" s="203"/>
    </row>
    <row r="1393" spans="20:20" ht="18" customHeight="1" x14ac:dyDescent="0.2">
      <c r="T1393" s="203"/>
    </row>
    <row r="1394" spans="20:20" ht="18" customHeight="1" x14ac:dyDescent="0.2">
      <c r="T1394" s="203"/>
    </row>
    <row r="1395" spans="20:20" ht="18" customHeight="1" x14ac:dyDescent="0.2">
      <c r="T1395" s="203">
        <v>17426</v>
      </c>
    </row>
    <row r="1396" spans="20:20" ht="18" customHeight="1" x14ac:dyDescent="0.2">
      <c r="T1396" s="203">
        <v>3275</v>
      </c>
    </row>
    <row r="1397" spans="20:20" ht="18" customHeight="1" x14ac:dyDescent="0.2">
      <c r="T1397" s="202"/>
    </row>
    <row r="1398" spans="20:20" ht="18" customHeight="1" x14ac:dyDescent="0.2">
      <c r="T1398" s="202"/>
    </row>
    <row r="1399" spans="20:20" ht="18" customHeight="1" x14ac:dyDescent="0.2">
      <c r="T1399" s="202"/>
    </row>
    <row r="1400" spans="20:20" ht="18" customHeight="1" x14ac:dyDescent="0.2">
      <c r="T1400" s="203">
        <v>19960</v>
      </c>
    </row>
    <row r="1401" spans="20:20" ht="18" customHeight="1" x14ac:dyDescent="0.2">
      <c r="T1401" s="202"/>
    </row>
    <row r="1402" spans="20:20" ht="18" customHeight="1" x14ac:dyDescent="0.2">
      <c r="T1402" s="202"/>
    </row>
    <row r="1403" spans="20:20" ht="18" customHeight="1" x14ac:dyDescent="0.2">
      <c r="T1403" s="202"/>
    </row>
    <row r="1404" spans="20:20" ht="18" customHeight="1" x14ac:dyDescent="0.2">
      <c r="T1404" s="202"/>
    </row>
    <row r="1405" spans="20:20" ht="18" customHeight="1" x14ac:dyDescent="0.2">
      <c r="T1405" s="202"/>
    </row>
    <row r="1406" spans="20:20" ht="18" customHeight="1" x14ac:dyDescent="0.2">
      <c r="T1406" s="203">
        <v>19954</v>
      </c>
    </row>
    <row r="1407" spans="20:20" ht="18" customHeight="1" x14ac:dyDescent="0.2">
      <c r="T1407" s="203">
        <v>18675</v>
      </c>
    </row>
    <row r="1408" spans="20:20" ht="18" customHeight="1" x14ac:dyDescent="0.2">
      <c r="T1408" s="203"/>
    </row>
    <row r="1409" spans="20:20" ht="18" customHeight="1" x14ac:dyDescent="0.2">
      <c r="T1409" s="203"/>
    </row>
    <row r="1410" spans="20:20" ht="18" customHeight="1" x14ac:dyDescent="0.2">
      <c r="T1410" s="203">
        <v>17160</v>
      </c>
    </row>
    <row r="1411" spans="20:20" ht="18" customHeight="1" x14ac:dyDescent="0.2">
      <c r="T1411" s="203">
        <v>3905</v>
      </c>
    </row>
    <row r="1412" spans="20:20" ht="18" customHeight="1" x14ac:dyDescent="0.2">
      <c r="T1412" s="203">
        <v>6977</v>
      </c>
    </row>
    <row r="1413" spans="20:20" ht="18" customHeight="1" x14ac:dyDescent="0.2">
      <c r="T1413" s="202"/>
    </row>
    <row r="1414" spans="20:20" ht="18" customHeight="1" x14ac:dyDescent="0.2">
      <c r="T1414" s="203">
        <v>2211</v>
      </c>
    </row>
    <row r="1415" spans="20:20" ht="18" customHeight="1" x14ac:dyDescent="0.2">
      <c r="T1415" s="203">
        <v>19716</v>
      </c>
    </row>
    <row r="1416" spans="20:20" ht="18" customHeight="1" x14ac:dyDescent="0.2">
      <c r="T1416" s="203">
        <v>6467</v>
      </c>
    </row>
    <row r="1417" spans="20:20" ht="18" customHeight="1" x14ac:dyDescent="0.2">
      <c r="T1417" s="203">
        <v>6626</v>
      </c>
    </row>
    <row r="1418" spans="20:20" ht="18" customHeight="1" x14ac:dyDescent="0.2">
      <c r="T1418" s="202"/>
    </row>
    <row r="1419" spans="20:20" ht="18" customHeight="1" x14ac:dyDescent="0.2">
      <c r="T1419" s="203">
        <v>20531</v>
      </c>
    </row>
    <row r="1420" spans="20:20" ht="18" customHeight="1" x14ac:dyDescent="0.2">
      <c r="T1420" s="203">
        <v>19734</v>
      </c>
    </row>
    <row r="1421" spans="20:20" ht="18" customHeight="1" x14ac:dyDescent="0.2">
      <c r="T1421" s="203">
        <v>353</v>
      </c>
    </row>
    <row r="1422" spans="20:20" ht="18" customHeight="1" x14ac:dyDescent="0.2">
      <c r="T1422" s="202"/>
    </row>
    <row r="1423" spans="20:20" ht="18" customHeight="1" x14ac:dyDescent="0.2">
      <c r="T1423" s="203">
        <v>18411</v>
      </c>
    </row>
    <row r="1424" spans="20:20" ht="18" customHeight="1" x14ac:dyDescent="0.2">
      <c r="T1424" s="203">
        <v>1038</v>
      </c>
    </row>
    <row r="1425" spans="20:20" ht="18" customHeight="1" x14ac:dyDescent="0.2">
      <c r="T1425" s="203">
        <v>10032</v>
      </c>
    </row>
    <row r="1426" spans="20:20" ht="18" customHeight="1" x14ac:dyDescent="0.2">
      <c r="T1426" s="202"/>
    </row>
    <row r="1427" spans="20:20" ht="18" customHeight="1" x14ac:dyDescent="0.2">
      <c r="T1427" s="203">
        <v>15710</v>
      </c>
    </row>
    <row r="1428" spans="20:20" ht="18" customHeight="1" x14ac:dyDescent="0.2">
      <c r="T1428" s="202"/>
    </row>
    <row r="1429" spans="20:20" ht="18" customHeight="1" x14ac:dyDescent="0.2">
      <c r="T1429" s="203"/>
    </row>
    <row r="1430" spans="20:20" ht="18" customHeight="1" x14ac:dyDescent="0.2">
      <c r="T1430" s="203"/>
    </row>
    <row r="1431" spans="20:20" ht="18" customHeight="1" x14ac:dyDescent="0.2">
      <c r="T1431" s="203"/>
    </row>
    <row r="1432" spans="20:20" ht="18" customHeight="1" x14ac:dyDescent="0.2">
      <c r="T1432" s="202"/>
    </row>
    <row r="1433" spans="20:20" ht="18" customHeight="1" x14ac:dyDescent="0.2">
      <c r="T1433" s="202"/>
    </row>
    <row r="1434" spans="20:20" ht="18" customHeight="1" x14ac:dyDescent="0.2">
      <c r="T1434" s="202"/>
    </row>
    <row r="1435" spans="20:20" ht="18" customHeight="1" x14ac:dyDescent="0.2">
      <c r="T1435" s="203">
        <v>7790</v>
      </c>
    </row>
    <row r="1436" spans="20:20" ht="18" customHeight="1" x14ac:dyDescent="0.2">
      <c r="T1436" s="202"/>
    </row>
    <row r="1437" spans="20:20" ht="18" customHeight="1" x14ac:dyDescent="0.2">
      <c r="T1437" s="202"/>
    </row>
    <row r="1438" spans="20:20" ht="18" customHeight="1" x14ac:dyDescent="0.2">
      <c r="T1438" s="203"/>
    </row>
    <row r="1439" spans="20:20" ht="18" customHeight="1" x14ac:dyDescent="0.2">
      <c r="T1439" s="203"/>
    </row>
    <row r="1440" spans="20:20" ht="18" customHeight="1" x14ac:dyDescent="0.2">
      <c r="T1440" s="202"/>
    </row>
    <row r="1441" spans="20:20" ht="18" customHeight="1" x14ac:dyDescent="0.2">
      <c r="T1441" s="202"/>
    </row>
    <row r="1442" spans="20:20" ht="18" customHeight="1" x14ac:dyDescent="0.2">
      <c r="T1442" s="202"/>
    </row>
    <row r="1443" spans="20:20" ht="18" customHeight="1" x14ac:dyDescent="0.2">
      <c r="T1443" s="202"/>
    </row>
    <row r="1444" spans="20:20" ht="18" customHeight="1" x14ac:dyDescent="0.2">
      <c r="T1444" s="203">
        <v>7584</v>
      </c>
    </row>
    <row r="1445" spans="20:20" ht="18" customHeight="1" x14ac:dyDescent="0.2">
      <c r="T1445" s="202"/>
    </row>
    <row r="1446" spans="20:20" ht="18" customHeight="1" x14ac:dyDescent="0.2">
      <c r="T1446" s="203">
        <v>5878</v>
      </c>
    </row>
    <row r="1447" spans="20:20" ht="18" customHeight="1" x14ac:dyDescent="0.2">
      <c r="T1447" s="202"/>
    </row>
    <row r="1448" spans="20:20" ht="18" customHeight="1" x14ac:dyDescent="0.2">
      <c r="T1448" s="203">
        <v>20227</v>
      </c>
    </row>
    <row r="1449" spans="20:20" ht="18" customHeight="1" x14ac:dyDescent="0.2">
      <c r="T1449" s="202"/>
    </row>
    <row r="1450" spans="20:20" ht="18" customHeight="1" x14ac:dyDescent="0.2">
      <c r="T1450" s="203">
        <v>10016</v>
      </c>
    </row>
    <row r="1451" spans="20:20" ht="18" customHeight="1" x14ac:dyDescent="0.2">
      <c r="T1451" s="203">
        <v>6401</v>
      </c>
    </row>
    <row r="1452" spans="20:20" ht="18" customHeight="1" x14ac:dyDescent="0.2">
      <c r="T1452" s="203">
        <v>8006</v>
      </c>
    </row>
    <row r="1453" spans="20:20" ht="18" customHeight="1" x14ac:dyDescent="0.2">
      <c r="T1453" s="203">
        <v>3021</v>
      </c>
    </row>
    <row r="1454" spans="20:20" ht="18" customHeight="1" x14ac:dyDescent="0.2">
      <c r="T1454" s="203">
        <v>19726</v>
      </c>
    </row>
    <row r="1455" spans="20:20" ht="18" customHeight="1" x14ac:dyDescent="0.2">
      <c r="T1455" s="203">
        <v>18703</v>
      </c>
    </row>
    <row r="1456" spans="20:20" ht="18" customHeight="1" x14ac:dyDescent="0.2">
      <c r="T1456" s="203">
        <v>731</v>
      </c>
    </row>
    <row r="1457" spans="20:20" ht="18" customHeight="1" x14ac:dyDescent="0.2">
      <c r="T1457" s="203"/>
    </row>
    <row r="1458" spans="20:20" ht="18" customHeight="1" x14ac:dyDescent="0.2">
      <c r="T1458" s="203"/>
    </row>
    <row r="1459" spans="20:20" ht="18" customHeight="1" x14ac:dyDescent="0.2">
      <c r="T1459" s="203"/>
    </row>
    <row r="1460" spans="20:20" ht="18" customHeight="1" x14ac:dyDescent="0.2">
      <c r="T1460" s="203"/>
    </row>
    <row r="1461" spans="20:20" ht="18" customHeight="1" x14ac:dyDescent="0.2">
      <c r="T1461" s="203"/>
    </row>
  </sheetData>
  <sheetProtection password="CC6D" sheet="1" objects="1" scenarios="1" selectLockedCells="1"/>
  <autoFilter ref="A1:AJ1077"/>
  <sortState ref="A2:T1026">
    <sortCondition ref="G2:G1026"/>
    <sortCondition ref="B2:B1026"/>
    <sortCondition ref="C2:C1026"/>
    <sortCondition ref="D2:D1026"/>
  </sortState>
  <phoneticPr fontId="9" type="noConversion"/>
  <pageMargins left="0.75" right="0.75" top="1" bottom="1" header="0" footer="0"/>
  <pageSetup scale="58" orientation="portrait" r:id="rId1"/>
  <headerFooter alignWithMargins="0"/>
  <colBreaks count="1" manualBreakCount="1">
    <brk id="8" max="10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12"/>
    <pageSetUpPr fitToPage="1"/>
  </sheetPr>
  <dimension ref="A1:AC121"/>
  <sheetViews>
    <sheetView showGridLines="0" showRowColHeaders="0" zoomScale="95" zoomScaleNormal="95" zoomScaleSheetLayoutView="55" workbookViewId="0">
      <selection activeCell="B9" sqref="B9"/>
    </sheetView>
  </sheetViews>
  <sheetFormatPr baseColWidth="10" defaultRowHeight="12.75" x14ac:dyDescent="0.2"/>
  <cols>
    <col min="1" max="1" width="3.7109375" style="2" customWidth="1"/>
    <col min="2" max="2" width="7.140625" style="2" customWidth="1"/>
    <col min="3" max="5" width="26" style="2" customWidth="1"/>
    <col min="6" max="13" width="0" style="2" hidden="1" customWidth="1"/>
    <col min="14" max="14" width="25" style="2" customWidth="1"/>
    <col min="15" max="15" width="23.7109375" style="2" customWidth="1"/>
    <col min="16" max="16384" width="11.42578125" style="2"/>
  </cols>
  <sheetData>
    <row r="1" spans="1:25" ht="7.5" customHeight="1" x14ac:dyDescent="0.2"/>
    <row r="2" spans="1:25" ht="18.75" customHeight="1" x14ac:dyDescent="0.3">
      <c r="A2" s="269" t="s">
        <v>211</v>
      </c>
      <c r="B2" s="269"/>
      <c r="C2" s="269"/>
      <c r="D2" s="269"/>
      <c r="E2" s="49"/>
      <c r="F2" s="49"/>
      <c r="G2" s="49"/>
      <c r="H2" s="49"/>
      <c r="I2" s="49"/>
      <c r="J2" s="46"/>
      <c r="K2" s="46"/>
      <c r="L2" s="46"/>
      <c r="M2" s="46"/>
      <c r="N2" s="46"/>
      <c r="O2" s="46"/>
    </row>
    <row r="3" spans="1:25" ht="18.75" customHeight="1" x14ac:dyDescent="0.25">
      <c r="A3" s="270" t="s">
        <v>1602</v>
      </c>
      <c r="B3" s="270"/>
      <c r="C3" s="270"/>
      <c r="D3" s="270"/>
      <c r="E3" s="50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18.75" customHeight="1" x14ac:dyDescent="0.2">
      <c r="B4" s="273" t="s">
        <v>1601</v>
      </c>
      <c r="C4" s="274"/>
      <c r="D4" s="27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"/>
      <c r="R4" s="1"/>
      <c r="S4" s="1"/>
      <c r="T4" s="1"/>
      <c r="U4" s="1"/>
      <c r="V4" s="1"/>
      <c r="W4" s="1"/>
      <c r="X4" s="1"/>
      <c r="Y4" s="1"/>
    </row>
    <row r="5" spans="1:25" ht="6" customHeight="1" x14ac:dyDescent="0.2">
      <c r="B5" s="86"/>
      <c r="C5" s="11"/>
      <c r="D5" s="8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5" ht="15.75" x14ac:dyDescent="0.2">
      <c r="B6" s="114"/>
      <c r="C6" s="275" t="e">
        <f>VLOOKUP(B6,'NÚMERO CLUB E EQUIPO'!A2:C43,2,0)</f>
        <v>#N/A</v>
      </c>
      <c r="D6" s="27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5" ht="18" customHeight="1" x14ac:dyDescent="0.2">
      <c r="B7" s="28" t="s">
        <v>1599</v>
      </c>
      <c r="C7" s="29" t="s">
        <v>1600</v>
      </c>
      <c r="D7" s="30" t="s">
        <v>212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1:25" ht="7.5" customHeight="1" x14ac:dyDescent="0.2">
      <c r="A8" s="87"/>
      <c r="B8" s="272"/>
      <c r="C8" s="272"/>
      <c r="D8" s="142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</row>
    <row r="9" spans="1:25" ht="16.5" customHeight="1" x14ac:dyDescent="0.2">
      <c r="A9" s="27" t="str">
        <f>IF(B9="","",COUNT($B$9:B9))</f>
        <v/>
      </c>
      <c r="B9" s="200"/>
      <c r="C9" s="13" t="str">
        <f>IF(ISBLANK(B9),"",VLOOKUP(B9,'NÚMERO CLUB E EQUIPO'!$A$47:$C$171,2,0))</f>
        <v/>
      </c>
      <c r="D9" s="36" t="str">
        <f>IF(ISBLANK(B9),"",VLOOKUP(B9,'NÚMERO CLUB E EQUIPO'!$A$46:$C$171,3,0))</f>
        <v/>
      </c>
      <c r="E9" s="88"/>
      <c r="F9" s="89"/>
      <c r="G9" s="90"/>
      <c r="H9" s="90"/>
      <c r="I9" s="90"/>
      <c r="J9" s="90"/>
      <c r="K9" s="90"/>
      <c r="L9" s="90"/>
      <c r="M9" s="90"/>
      <c r="N9" s="91"/>
      <c r="O9" s="51"/>
      <c r="P9" s="52"/>
    </row>
    <row r="10" spans="1:25" ht="16.5" customHeight="1" x14ac:dyDescent="0.2">
      <c r="A10" s="27" t="str">
        <f>IF(B10="","",COUNT($B$9:B10))</f>
        <v/>
      </c>
      <c r="B10" s="200"/>
      <c r="C10" s="13" t="str">
        <f>IF(ISBLANK(B10),"",VLOOKUP(B10,'NÚMERO CLUB E EQUIPO'!$A$47:$C$171,2,0))</f>
        <v/>
      </c>
      <c r="D10" s="36" t="str">
        <f>IF(ISBLANK(B10),"",VLOOKUP(B10,'NÚMERO CLUB E EQUIPO'!$A$46:$C$171,3,0))</f>
        <v/>
      </c>
      <c r="E10" s="88"/>
      <c r="F10" s="89"/>
      <c r="G10" s="90"/>
      <c r="H10" s="90"/>
      <c r="I10" s="90"/>
      <c r="J10" s="90"/>
      <c r="K10" s="90"/>
      <c r="L10" s="90"/>
      <c r="M10" s="90"/>
      <c r="N10" s="91"/>
      <c r="O10" s="51"/>
      <c r="P10" s="52"/>
    </row>
    <row r="11" spans="1:25" ht="16.5" customHeight="1" x14ac:dyDescent="0.2">
      <c r="A11" s="27" t="str">
        <f>IF(B11="","",COUNT($B$9:B11))</f>
        <v/>
      </c>
      <c r="B11" s="200"/>
      <c r="C11" s="13" t="str">
        <f>IF(ISBLANK(B11),"",VLOOKUP(B11,'NÚMERO CLUB E EQUIPO'!$A$47:$C$171,2,0))</f>
        <v/>
      </c>
      <c r="D11" s="36" t="str">
        <f>IF(ISBLANK(B11),"",VLOOKUP(B11,'NÚMERO CLUB E EQUIPO'!$A$46:$C$171,3,0))</f>
        <v/>
      </c>
      <c r="E11" s="88"/>
      <c r="F11" s="89"/>
      <c r="G11" s="90"/>
      <c r="H11" s="90"/>
      <c r="I11" s="90"/>
      <c r="J11" s="90"/>
      <c r="K11" s="90"/>
      <c r="L11" s="90"/>
      <c r="M11" s="90"/>
      <c r="N11" s="91"/>
      <c r="O11" s="51"/>
      <c r="P11" s="52"/>
    </row>
    <row r="12" spans="1:25" ht="16.5" customHeight="1" x14ac:dyDescent="0.2">
      <c r="A12" s="27" t="str">
        <f>IF(B12="","",COUNT($B$9:B12))</f>
        <v/>
      </c>
      <c r="B12" s="200"/>
      <c r="C12" s="13" t="str">
        <f>IF(ISBLANK(B12),"",VLOOKUP(B12,'NÚMERO CLUB E EQUIPO'!$A$47:$C$171,2,0))</f>
        <v/>
      </c>
      <c r="D12" s="36" t="str">
        <f>IF(ISBLANK(B12),"",VLOOKUP(B12,'NÚMERO CLUB E EQUIPO'!$A$46:$C$171,3,0))</f>
        <v/>
      </c>
      <c r="E12" s="88"/>
      <c r="F12" s="89"/>
      <c r="G12" s="90"/>
      <c r="H12" s="90"/>
      <c r="I12" s="90"/>
      <c r="J12" s="90"/>
      <c r="K12" s="90"/>
      <c r="L12" s="90"/>
      <c r="M12" s="90"/>
      <c r="N12" s="91"/>
      <c r="O12" s="51"/>
      <c r="P12" s="52"/>
    </row>
    <row r="13" spans="1:25" ht="16.5" customHeight="1" x14ac:dyDescent="0.2">
      <c r="A13" s="27" t="str">
        <f>IF(B13="","",COUNT($B$9:B13))</f>
        <v/>
      </c>
      <c r="B13" s="119"/>
      <c r="C13" s="13" t="str">
        <f>IF(ISBLANK(B13),"",VLOOKUP(B13,'NÚMERO CLUB E EQUIPO'!$A$47:$C$171,2,0))</f>
        <v/>
      </c>
      <c r="D13" s="36" t="str">
        <f>IF(ISBLANK(B13),"",VLOOKUP(B13,'NÚMERO CLUB E EQUIPO'!$A$46:$C$171,3,0))</f>
        <v/>
      </c>
      <c r="E13" s="88"/>
      <c r="F13" s="89"/>
      <c r="G13" s="90"/>
      <c r="H13" s="90"/>
      <c r="I13" s="90"/>
      <c r="J13" s="90"/>
      <c r="K13" s="90"/>
      <c r="L13" s="90"/>
      <c r="M13" s="90"/>
      <c r="N13" s="91"/>
      <c r="O13" s="51"/>
      <c r="P13" s="52"/>
    </row>
    <row r="14" spans="1:25" ht="16.5" customHeight="1" x14ac:dyDescent="0.2">
      <c r="A14" s="27" t="str">
        <f>IF(B14="","",COUNT($B$9:B14))</f>
        <v/>
      </c>
      <c r="B14" s="119"/>
      <c r="C14" s="13" t="str">
        <f>IF(ISBLANK(B14),"",VLOOKUP(B14,'NÚMERO CLUB E EQUIPO'!$A$47:$C$171,2,0))</f>
        <v/>
      </c>
      <c r="D14" s="36" t="str">
        <f>IF(ISBLANK(B14),"",VLOOKUP(B14,'NÚMERO CLUB E EQUIPO'!$A$46:$C$171,3,0))</f>
        <v/>
      </c>
      <c r="E14" s="88"/>
      <c r="F14" s="89"/>
      <c r="G14" s="90"/>
      <c r="H14" s="90"/>
      <c r="I14" s="90"/>
      <c r="J14" s="90"/>
      <c r="K14" s="90"/>
      <c r="L14" s="90"/>
      <c r="M14" s="90"/>
      <c r="N14" s="91"/>
      <c r="O14" s="51"/>
      <c r="P14" s="52"/>
    </row>
    <row r="15" spans="1:25" ht="16.5" customHeight="1" x14ac:dyDescent="0.2">
      <c r="A15" s="27" t="str">
        <f>IF(B15="","",COUNT($B$9:B15))</f>
        <v/>
      </c>
      <c r="B15" s="119"/>
      <c r="C15" s="13" t="str">
        <f>IF(ISBLANK(B15),"",VLOOKUP(B15,'NÚMERO CLUB E EQUIPO'!$A$47:$C$171,2,0))</f>
        <v/>
      </c>
      <c r="D15" s="36" t="str">
        <f>IF(ISBLANK(B15),"",VLOOKUP(B15,'NÚMERO CLUB E EQUIPO'!$A$46:$C$171,3,0))</f>
        <v/>
      </c>
      <c r="E15" s="88"/>
      <c r="F15" s="89"/>
      <c r="G15" s="90"/>
      <c r="H15" s="90"/>
      <c r="I15" s="90"/>
      <c r="J15" s="90"/>
      <c r="K15" s="90"/>
      <c r="L15" s="90"/>
      <c r="M15" s="90"/>
      <c r="N15" s="91"/>
      <c r="O15" s="51"/>
      <c r="P15" s="52"/>
    </row>
    <row r="16" spans="1:25" ht="16.5" customHeight="1" x14ac:dyDescent="0.2">
      <c r="A16" s="27" t="str">
        <f>IF(B16="","",COUNT($B$9:B16))</f>
        <v/>
      </c>
      <c r="B16" s="119"/>
      <c r="C16" s="13" t="str">
        <f>IF(ISBLANK(B16),"",VLOOKUP(B16,'NÚMERO CLUB E EQUIPO'!$A$47:$C$171,2,0))</f>
        <v/>
      </c>
      <c r="D16" s="36" t="str">
        <f>IF(ISBLANK(B16),"",VLOOKUP(B16,'NÚMERO CLUB E EQUIPO'!$A$46:$C$171,3,0))</f>
        <v/>
      </c>
      <c r="E16" s="88"/>
      <c r="F16" s="89"/>
      <c r="G16" s="90"/>
      <c r="H16" s="90"/>
      <c r="I16" s="90"/>
      <c r="J16" s="90"/>
      <c r="K16" s="90"/>
      <c r="L16" s="90"/>
      <c r="M16" s="90"/>
      <c r="N16" s="91"/>
      <c r="O16" s="51"/>
      <c r="P16" s="52"/>
    </row>
    <row r="17" spans="1:29" ht="16.5" customHeight="1" x14ac:dyDescent="0.2">
      <c r="A17" s="27" t="str">
        <f>IF(B17="","",COUNT($B$9:B17))</f>
        <v/>
      </c>
      <c r="B17" s="119"/>
      <c r="C17" s="13" t="str">
        <f>IF(ISBLANK(B17),"",VLOOKUP(B17,'NÚMERO CLUB E EQUIPO'!$A$47:$C$171,2,0))</f>
        <v/>
      </c>
      <c r="D17" s="36" t="str">
        <f>IF(ISBLANK(B17),"",VLOOKUP(B17,'NÚMERO CLUB E EQUIPO'!$A$46:$C$171,3,0))</f>
        <v/>
      </c>
      <c r="E17" s="88"/>
      <c r="F17" s="89"/>
      <c r="G17" s="90"/>
      <c r="H17" s="90"/>
      <c r="I17" s="90"/>
      <c r="J17" s="90"/>
      <c r="K17" s="90"/>
      <c r="L17" s="90"/>
      <c r="M17" s="90"/>
      <c r="N17" s="91"/>
      <c r="O17" s="51"/>
      <c r="P17" s="52"/>
    </row>
    <row r="18" spans="1:29" ht="16.5" customHeight="1" x14ac:dyDescent="0.2">
      <c r="A18" s="27" t="str">
        <f>IF(B18="","",COUNT($B$9:B18))</f>
        <v/>
      </c>
      <c r="B18" s="119"/>
      <c r="C18" s="13" t="str">
        <f>IF(ISBLANK(B18),"",VLOOKUP(B18,'NÚMERO CLUB E EQUIPO'!$A$47:$C$171,2,0))</f>
        <v/>
      </c>
      <c r="D18" s="36" t="str">
        <f>IF(ISBLANK(B18),"",VLOOKUP(B18,'NÚMERO CLUB E EQUIPO'!$A$46:$C$171,3,0))</f>
        <v/>
      </c>
      <c r="E18" s="88"/>
      <c r="F18" s="89"/>
      <c r="G18" s="90"/>
      <c r="H18" s="90"/>
      <c r="I18" s="90"/>
      <c r="J18" s="90"/>
      <c r="K18" s="90"/>
      <c r="L18" s="90"/>
      <c r="M18" s="90"/>
      <c r="N18" s="91"/>
      <c r="O18" s="51"/>
      <c r="P18" s="52"/>
    </row>
    <row r="19" spans="1:29" ht="16.5" customHeight="1" x14ac:dyDescent="0.2">
      <c r="A19" s="271" t="s">
        <v>462</v>
      </c>
      <c r="B19" s="271"/>
      <c r="C19" s="271"/>
      <c r="D19" s="143">
        <f>SUM(D9:D18)</f>
        <v>0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6.5" customHeight="1" x14ac:dyDescent="0.2">
      <c r="A20" s="98" t="str">
        <f>IF(B20="","",COUNT($B$9:B20))</f>
        <v/>
      </c>
      <c r="B20" s="7"/>
      <c r="C20" s="7" t="str">
        <f>IF(ISBLANK(B20),"",VLOOKUP(B20,'LICENZAS X-D-A'!$I$1:$J$17257,2,0))</f>
        <v/>
      </c>
      <c r="D20" s="7" t="str">
        <f>IF(ISBLANK(B20),"",VLOOKUP(B20,'LICENZAS X-D-A'!$I$1:$K$17257,3,0))</f>
        <v/>
      </c>
      <c r="E20" s="7"/>
      <c r="F20" s="92"/>
      <c r="G20" s="93"/>
      <c r="H20" s="93"/>
      <c r="I20" s="93"/>
      <c r="J20" s="93"/>
      <c r="K20" s="93"/>
      <c r="L20" s="93"/>
      <c r="M20" s="93"/>
      <c r="N20" s="94"/>
      <c r="O20" s="95"/>
      <c r="P20" s="96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9" ht="16.5" customHeight="1" x14ac:dyDescent="0.2">
      <c r="A21" s="98" t="str">
        <f>IF(B21="","",COUNT($B$9:B21))</f>
        <v/>
      </c>
      <c r="B21" s="7"/>
      <c r="C21" s="7" t="str">
        <f>IF(ISBLANK(B21),"",VLOOKUP(B21,'LICENZAS X-D-A'!$I$1:$J$17257,2,0))</f>
        <v/>
      </c>
      <c r="D21" s="7" t="str">
        <f>IF(ISBLANK(B21),"",VLOOKUP(B21,'LICENZAS X-D-A'!$I$1:$K$17257,3,0))</f>
        <v/>
      </c>
      <c r="E21" s="7"/>
      <c r="F21" s="92"/>
      <c r="G21" s="93"/>
      <c r="H21" s="93"/>
      <c r="I21" s="93"/>
      <c r="J21" s="93"/>
      <c r="K21" s="93"/>
      <c r="L21" s="93"/>
      <c r="M21" s="93"/>
      <c r="N21" s="94"/>
      <c r="O21" s="95"/>
      <c r="P21" s="96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9" ht="16.5" customHeight="1" x14ac:dyDescent="0.2">
      <c r="A22" s="98" t="str">
        <f>IF(B22="","",COUNT($B$9:B22))</f>
        <v/>
      </c>
      <c r="B22" s="7"/>
      <c r="C22" s="7" t="str">
        <f>IF(ISBLANK(B22),"",VLOOKUP(B22,'LICENZAS X-D-A'!$I$1:$J$17257,2,0))</f>
        <v/>
      </c>
      <c r="D22" s="7" t="str">
        <f>IF(ISBLANK(B22),"",VLOOKUP(B22,'LICENZAS X-D-A'!$I$1:$K$17257,3,0))</f>
        <v/>
      </c>
      <c r="E22" s="7"/>
      <c r="F22" s="92"/>
      <c r="G22" s="93"/>
      <c r="H22" s="93"/>
      <c r="I22" s="93"/>
      <c r="J22" s="93"/>
      <c r="K22" s="93"/>
      <c r="L22" s="93"/>
      <c r="M22" s="93"/>
      <c r="N22" s="94"/>
      <c r="O22" s="95"/>
      <c r="P22" s="96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29" ht="16.5" customHeight="1" x14ac:dyDescent="0.2">
      <c r="A23" s="98" t="str">
        <f>IF(B23="","",COUNT($B$9:B23))</f>
        <v/>
      </c>
      <c r="B23" s="7"/>
      <c r="C23" s="7" t="str">
        <f>IF(ISBLANK(B23),"",VLOOKUP(B23,'LICENZAS X-D-A'!$I$1:$J$17257,2,0))</f>
        <v/>
      </c>
      <c r="D23" s="7" t="str">
        <f>IF(ISBLANK(B23),"",VLOOKUP(B23,'LICENZAS X-D-A'!$I$1:$K$17257,3,0))</f>
        <v/>
      </c>
      <c r="E23" s="7"/>
      <c r="F23" s="92"/>
      <c r="G23" s="93"/>
      <c r="H23" s="93"/>
      <c r="I23" s="93"/>
      <c r="J23" s="93"/>
      <c r="K23" s="93"/>
      <c r="L23" s="93"/>
      <c r="M23" s="93"/>
      <c r="N23" s="94"/>
      <c r="O23" s="95"/>
      <c r="P23" s="96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9" ht="16.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</row>
    <row r="25" spans="1:29" ht="16.5" customHeight="1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29" ht="16.5" customHeight="1" x14ac:dyDescent="0.2">
      <c r="A26" s="93"/>
      <c r="B26" s="93"/>
      <c r="C26" s="93"/>
      <c r="D26" s="93"/>
      <c r="E26" s="93"/>
      <c r="F26" s="93"/>
      <c r="G26" s="93"/>
      <c r="H26" s="93"/>
      <c r="I26" s="93"/>
    </row>
    <row r="27" spans="1:29" ht="16.5" customHeight="1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29" ht="16.5" customHeight="1" x14ac:dyDescent="0.2">
      <c r="A28" s="93"/>
      <c r="B28" s="93"/>
      <c r="C28" s="93"/>
      <c r="D28" s="93"/>
      <c r="E28" s="93"/>
      <c r="F28" s="93"/>
      <c r="G28" s="93"/>
      <c r="H28" s="93"/>
      <c r="I28" s="93"/>
    </row>
    <row r="29" spans="1:29" ht="16.5" customHeight="1" x14ac:dyDescent="0.2">
      <c r="A29" s="93"/>
      <c r="B29" s="93"/>
      <c r="C29" s="93"/>
      <c r="D29" s="93"/>
      <c r="E29" s="93"/>
      <c r="F29" s="93"/>
      <c r="G29" s="93"/>
      <c r="H29" s="93"/>
      <c r="I29" s="93"/>
    </row>
    <row r="30" spans="1:29" ht="16.5" customHeight="1" x14ac:dyDescent="0.2">
      <c r="A30" s="93"/>
      <c r="B30" s="93"/>
      <c r="C30" s="93"/>
      <c r="D30" s="93"/>
      <c r="E30" s="93"/>
      <c r="F30" s="93"/>
      <c r="G30" s="93"/>
      <c r="H30" s="93"/>
      <c r="I30" s="93"/>
    </row>
    <row r="31" spans="1:29" ht="16.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</row>
    <row r="32" spans="1:29" ht="16.5" customHeight="1" x14ac:dyDescent="0.2">
      <c r="A32" s="93"/>
      <c r="B32" s="93"/>
      <c r="C32" s="93"/>
      <c r="D32" s="93"/>
      <c r="E32" s="93"/>
      <c r="F32" s="93"/>
      <c r="G32" s="93"/>
      <c r="H32" s="93"/>
      <c r="I32" s="93"/>
    </row>
    <row r="33" spans="1:27" ht="16.5" customHeight="1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27" ht="16.5" customHeight="1" x14ac:dyDescent="0.2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27" ht="16.5" customHeight="1" x14ac:dyDescent="0.2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27" ht="16.5" customHeight="1" x14ac:dyDescent="0.2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27" ht="16.5" customHeight="1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27" ht="16.5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27" ht="16.5" customHeight="1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27" ht="16.5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27" ht="16.5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27" ht="16.5" customHeight="1" x14ac:dyDescent="0.2">
      <c r="A42" s="93"/>
      <c r="B42" s="93"/>
      <c r="C42" s="93"/>
      <c r="D42" s="93"/>
      <c r="E42" s="93"/>
      <c r="F42" s="93"/>
      <c r="G42" s="93"/>
      <c r="H42" s="93"/>
      <c r="I42" s="93"/>
    </row>
    <row r="43" spans="1:27" ht="16.5" customHeight="1" x14ac:dyDescent="0.2">
      <c r="A43" s="93"/>
      <c r="B43" s="93"/>
      <c r="C43" s="93"/>
      <c r="D43" s="93"/>
      <c r="E43" s="93"/>
      <c r="F43" s="93"/>
      <c r="G43" s="93"/>
      <c r="H43" s="93"/>
      <c r="I43" s="93"/>
    </row>
    <row r="44" spans="1:27" ht="16.5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</row>
    <row r="45" spans="1:27" ht="16.5" customHeight="1" x14ac:dyDescent="0.2">
      <c r="E45" s="7"/>
      <c r="F45" s="92"/>
      <c r="G45" s="93"/>
      <c r="H45" s="93"/>
      <c r="I45" s="93"/>
      <c r="J45" s="93"/>
      <c r="K45" s="93"/>
      <c r="L45" s="93"/>
      <c r="M45" s="93"/>
      <c r="N45" s="94"/>
      <c r="O45" s="95"/>
      <c r="P45" s="96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ht="16.5" customHeight="1" x14ac:dyDescent="0.2">
      <c r="E46" s="7"/>
      <c r="F46" s="92"/>
      <c r="G46" s="93"/>
      <c r="H46" s="93"/>
      <c r="I46" s="93"/>
      <c r="J46" s="93"/>
      <c r="K46" s="93"/>
      <c r="L46" s="93"/>
      <c r="M46" s="93"/>
      <c r="N46" s="94"/>
      <c r="O46" s="95"/>
      <c r="P46" s="96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7" ht="16.5" customHeight="1" x14ac:dyDescent="0.2">
      <c r="E47" s="7"/>
      <c r="F47" s="92"/>
      <c r="G47" s="93"/>
      <c r="H47" s="93"/>
      <c r="I47" s="93"/>
      <c r="J47" s="93"/>
      <c r="K47" s="93"/>
      <c r="L47" s="93"/>
      <c r="M47" s="93"/>
      <c r="N47" s="94"/>
      <c r="O47" s="95"/>
      <c r="P47" s="96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7" ht="16.5" customHeight="1" x14ac:dyDescent="0.2">
      <c r="E48" s="7"/>
      <c r="F48" s="92"/>
      <c r="G48" s="93"/>
      <c r="H48" s="93"/>
      <c r="I48" s="93"/>
      <c r="J48" s="93"/>
      <c r="K48" s="93"/>
      <c r="L48" s="93"/>
      <c r="M48" s="93"/>
      <c r="N48" s="94"/>
      <c r="O48" s="95"/>
      <c r="P48" s="96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5:27" ht="16.5" customHeight="1" x14ac:dyDescent="0.2">
      <c r="E49" s="7"/>
      <c r="F49" s="92"/>
      <c r="G49" s="93"/>
      <c r="H49" s="93"/>
      <c r="I49" s="93"/>
      <c r="J49" s="93"/>
      <c r="K49" s="93"/>
      <c r="L49" s="93"/>
      <c r="M49" s="93"/>
      <c r="N49" s="94"/>
      <c r="O49" s="95"/>
      <c r="P49" s="96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5:27" ht="16.5" customHeight="1" x14ac:dyDescent="0.2">
      <c r="E50" s="7"/>
      <c r="F50" s="92"/>
      <c r="G50" s="93"/>
      <c r="H50" s="93"/>
      <c r="I50" s="93"/>
      <c r="J50" s="93"/>
      <c r="K50" s="93"/>
      <c r="L50" s="93"/>
      <c r="M50" s="93"/>
      <c r="N50" s="94"/>
      <c r="O50" s="95"/>
      <c r="P50" s="96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</row>
    <row r="51" spans="5:27" ht="16.5" customHeight="1" x14ac:dyDescent="0.2">
      <c r="E51" s="7"/>
      <c r="F51" s="92"/>
      <c r="G51" s="93"/>
      <c r="H51" s="93"/>
      <c r="I51" s="93"/>
      <c r="J51" s="93"/>
      <c r="K51" s="93"/>
      <c r="L51" s="93"/>
      <c r="M51" s="93"/>
      <c r="N51" s="94"/>
      <c r="O51" s="95"/>
      <c r="P51" s="96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</row>
    <row r="52" spans="5:27" ht="15.75" x14ac:dyDescent="0.2"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</row>
    <row r="53" spans="5:27" ht="15.75" x14ac:dyDescent="0.2">
      <c r="E53" s="7"/>
      <c r="F53" s="92"/>
      <c r="G53" s="93"/>
      <c r="H53" s="93"/>
      <c r="I53" s="93"/>
      <c r="J53" s="93"/>
      <c r="K53" s="93"/>
      <c r="L53" s="93"/>
      <c r="M53" s="93"/>
      <c r="N53" s="94"/>
      <c r="O53" s="95"/>
      <c r="P53" s="96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</row>
    <row r="54" spans="5:27" ht="15.75" x14ac:dyDescent="0.2">
      <c r="E54" s="7"/>
      <c r="F54" s="92"/>
      <c r="G54" s="93"/>
      <c r="H54" s="93"/>
      <c r="I54" s="93"/>
      <c r="J54" s="93"/>
      <c r="K54" s="93"/>
      <c r="L54" s="93"/>
      <c r="M54" s="93"/>
      <c r="N54" s="94"/>
      <c r="O54" s="95"/>
      <c r="P54" s="96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</row>
    <row r="55" spans="5:27" ht="15.75" x14ac:dyDescent="0.2">
      <c r="E55" s="7"/>
      <c r="F55" s="92"/>
      <c r="G55" s="93"/>
      <c r="H55" s="93"/>
      <c r="I55" s="93"/>
      <c r="J55" s="93"/>
      <c r="K55" s="93"/>
      <c r="L55" s="93"/>
      <c r="M55" s="93"/>
      <c r="N55" s="94"/>
      <c r="O55" s="95"/>
      <c r="P55" s="96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5:27" ht="15.75" x14ac:dyDescent="0.2">
      <c r="E56" s="7"/>
      <c r="F56" s="92"/>
      <c r="G56" s="93"/>
      <c r="H56" s="93"/>
      <c r="I56" s="93"/>
      <c r="J56" s="93"/>
      <c r="K56" s="93"/>
      <c r="L56" s="93"/>
      <c r="M56" s="93"/>
      <c r="N56" s="94"/>
      <c r="O56" s="95"/>
      <c r="P56" s="96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5:27" ht="15.75" x14ac:dyDescent="0.2">
      <c r="E57" s="7"/>
      <c r="F57" s="92"/>
      <c r="G57" s="93"/>
      <c r="H57" s="93"/>
      <c r="I57" s="93"/>
      <c r="J57" s="93"/>
      <c r="K57" s="93"/>
      <c r="L57" s="93"/>
      <c r="M57" s="93"/>
      <c r="N57" s="94"/>
      <c r="O57" s="95"/>
      <c r="P57" s="96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spans="5:27" ht="15.75" x14ac:dyDescent="0.2">
      <c r="E58" s="7"/>
      <c r="F58" s="92"/>
      <c r="G58" s="93"/>
      <c r="H58" s="93"/>
      <c r="I58" s="93"/>
      <c r="J58" s="93"/>
      <c r="K58" s="93"/>
      <c r="L58" s="93"/>
      <c r="M58" s="93"/>
      <c r="N58" s="94"/>
      <c r="O58" s="95"/>
      <c r="P58" s="96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</row>
    <row r="59" spans="5:27" ht="15.75" x14ac:dyDescent="0.2">
      <c r="E59" s="7"/>
      <c r="F59" s="92"/>
      <c r="G59" s="93"/>
      <c r="H59" s="93"/>
      <c r="I59" s="93"/>
      <c r="J59" s="93"/>
      <c r="K59" s="93"/>
      <c r="L59" s="93"/>
      <c r="M59" s="93"/>
      <c r="N59" s="94"/>
      <c r="O59" s="95"/>
      <c r="P59" s="96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spans="5:27" ht="15.75" x14ac:dyDescent="0.2">
      <c r="E60" s="7"/>
      <c r="F60" s="92"/>
      <c r="G60" s="93"/>
      <c r="H60" s="93"/>
      <c r="I60" s="93"/>
      <c r="J60" s="93"/>
      <c r="K60" s="93"/>
      <c r="L60" s="93"/>
      <c r="M60" s="93"/>
      <c r="N60" s="94"/>
      <c r="O60" s="95"/>
      <c r="P60" s="96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</row>
    <row r="61" spans="5:27" ht="15.75" x14ac:dyDescent="0.2">
      <c r="E61" s="7"/>
      <c r="F61" s="92"/>
      <c r="G61" s="93"/>
      <c r="H61" s="93"/>
      <c r="I61" s="93"/>
      <c r="J61" s="93"/>
      <c r="K61" s="93"/>
      <c r="L61" s="93"/>
      <c r="M61" s="93"/>
      <c r="N61" s="94"/>
      <c r="O61" s="95"/>
      <c r="P61" s="96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</row>
    <row r="62" spans="5:27" ht="15.75" x14ac:dyDescent="0.2">
      <c r="E62" s="7"/>
      <c r="F62" s="92"/>
      <c r="G62" s="93"/>
      <c r="H62" s="93"/>
      <c r="I62" s="93"/>
      <c r="J62" s="93"/>
      <c r="K62" s="93"/>
      <c r="L62" s="93"/>
      <c r="M62" s="93"/>
      <c r="N62" s="94"/>
      <c r="O62" s="95"/>
      <c r="P62" s="96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</row>
    <row r="63" spans="5:27" ht="15.75" x14ac:dyDescent="0.2"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5:27" ht="15.75" x14ac:dyDescent="0.2">
      <c r="E64" s="7"/>
      <c r="F64" s="92"/>
      <c r="G64" s="93"/>
      <c r="H64" s="93"/>
      <c r="I64" s="93"/>
      <c r="J64" s="93"/>
      <c r="K64" s="93"/>
      <c r="L64" s="93"/>
      <c r="M64" s="93"/>
      <c r="N64" s="94"/>
      <c r="O64" s="95"/>
      <c r="P64" s="96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</row>
    <row r="65" spans="5:27" ht="15.75" x14ac:dyDescent="0.2">
      <c r="E65" s="7"/>
      <c r="F65" s="92"/>
      <c r="G65" s="93"/>
      <c r="H65" s="93"/>
      <c r="I65" s="93"/>
      <c r="J65" s="93"/>
      <c r="K65" s="93"/>
      <c r="L65" s="93"/>
      <c r="M65" s="93"/>
      <c r="N65" s="94"/>
      <c r="O65" s="95"/>
      <c r="P65" s="96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</row>
    <row r="66" spans="5:27" ht="15.75" x14ac:dyDescent="0.2">
      <c r="E66" s="7"/>
      <c r="F66" s="92"/>
      <c r="G66" s="93"/>
      <c r="H66" s="93"/>
      <c r="I66" s="93"/>
      <c r="J66" s="93"/>
      <c r="K66" s="93"/>
      <c r="L66" s="93"/>
      <c r="M66" s="93"/>
      <c r="N66" s="94"/>
      <c r="O66" s="95"/>
      <c r="P66" s="96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</row>
    <row r="67" spans="5:27" ht="15.75" x14ac:dyDescent="0.2">
      <c r="E67" s="7"/>
      <c r="F67" s="92"/>
      <c r="G67" s="93"/>
      <c r="H67" s="93"/>
      <c r="I67" s="93"/>
      <c r="J67" s="93"/>
      <c r="K67" s="93"/>
      <c r="L67" s="93"/>
      <c r="M67" s="93"/>
      <c r="N67" s="94"/>
      <c r="O67" s="95"/>
      <c r="P67" s="96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</row>
    <row r="68" spans="5:27" ht="15.75" x14ac:dyDescent="0.2">
      <c r="E68" s="7"/>
      <c r="F68" s="92"/>
      <c r="G68" s="93"/>
      <c r="H68" s="93"/>
      <c r="I68" s="93"/>
      <c r="J68" s="93"/>
      <c r="K68" s="93"/>
      <c r="L68" s="93"/>
      <c r="M68" s="93"/>
      <c r="N68" s="94"/>
      <c r="O68" s="95"/>
      <c r="P68" s="96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5:27" ht="15.75" x14ac:dyDescent="0.2">
      <c r="E69" s="7"/>
      <c r="F69" s="92"/>
      <c r="G69" s="93"/>
      <c r="H69" s="93"/>
      <c r="I69" s="93"/>
      <c r="J69" s="93"/>
      <c r="K69" s="93"/>
      <c r="L69" s="93"/>
      <c r="M69" s="93"/>
      <c r="N69" s="94"/>
      <c r="O69" s="95"/>
      <c r="P69" s="96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5:27" ht="15.75" x14ac:dyDescent="0.2">
      <c r="E70" s="7"/>
      <c r="F70" s="92"/>
      <c r="G70" s="93"/>
      <c r="H70" s="93"/>
      <c r="I70" s="93"/>
      <c r="J70" s="93"/>
      <c r="K70" s="93"/>
      <c r="L70" s="93"/>
      <c r="M70" s="93"/>
      <c r="N70" s="94"/>
      <c r="O70" s="95"/>
      <c r="P70" s="96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5:27" ht="15.75" x14ac:dyDescent="0.2">
      <c r="E71" s="7"/>
      <c r="F71" s="92"/>
      <c r="G71" s="93"/>
      <c r="H71" s="93"/>
      <c r="I71" s="93"/>
      <c r="J71" s="93"/>
      <c r="K71" s="93"/>
      <c r="L71" s="93"/>
      <c r="M71" s="93"/>
      <c r="N71" s="94"/>
      <c r="O71" s="95"/>
      <c r="P71" s="96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5:27" ht="15.75" x14ac:dyDescent="0.2">
      <c r="E72" s="7"/>
      <c r="F72" s="92"/>
      <c r="G72" s="93"/>
      <c r="H72" s="93"/>
      <c r="I72" s="93"/>
      <c r="J72" s="93"/>
      <c r="K72" s="93"/>
      <c r="L72" s="93"/>
      <c r="M72" s="93"/>
      <c r="N72" s="94"/>
      <c r="O72" s="95"/>
      <c r="P72" s="96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5:27" ht="15.75" x14ac:dyDescent="0.2">
      <c r="E73" s="7"/>
      <c r="F73" s="92"/>
      <c r="G73" s="93"/>
      <c r="H73" s="93"/>
      <c r="I73" s="93"/>
      <c r="J73" s="93"/>
      <c r="K73" s="93"/>
      <c r="L73" s="93"/>
      <c r="M73" s="93"/>
      <c r="N73" s="94"/>
      <c r="O73" s="95"/>
      <c r="P73" s="96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5:27" ht="15.75" x14ac:dyDescent="0.2"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5:27" ht="15.75" x14ac:dyDescent="0.2">
      <c r="E75" s="7"/>
      <c r="F75" s="92"/>
      <c r="G75" s="93"/>
      <c r="H75" s="93"/>
      <c r="I75" s="93"/>
      <c r="J75" s="93"/>
      <c r="K75" s="93"/>
      <c r="L75" s="93"/>
      <c r="M75" s="93"/>
      <c r="N75" s="94"/>
      <c r="O75" s="95"/>
      <c r="P75" s="96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5:27" ht="15.75" x14ac:dyDescent="0.2">
      <c r="E76" s="7"/>
      <c r="F76" s="92"/>
      <c r="G76" s="93"/>
      <c r="H76" s="93"/>
      <c r="I76" s="93"/>
      <c r="J76" s="93"/>
      <c r="K76" s="93"/>
      <c r="L76" s="93"/>
      <c r="M76" s="93"/>
      <c r="N76" s="94"/>
      <c r="O76" s="95"/>
      <c r="P76" s="96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5:27" ht="15.75" x14ac:dyDescent="0.2">
      <c r="E77" s="7"/>
      <c r="F77" s="92"/>
      <c r="G77" s="93"/>
      <c r="H77" s="93"/>
      <c r="I77" s="93"/>
      <c r="J77" s="93"/>
      <c r="K77" s="93"/>
      <c r="L77" s="93"/>
      <c r="M77" s="93"/>
      <c r="N77" s="94"/>
      <c r="O77" s="95"/>
      <c r="P77" s="96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5:27" ht="15.75" x14ac:dyDescent="0.2">
      <c r="E78" s="7"/>
      <c r="F78" s="92"/>
      <c r="G78" s="93"/>
      <c r="H78" s="93"/>
      <c r="I78" s="93"/>
      <c r="J78" s="93"/>
      <c r="K78" s="93"/>
      <c r="L78" s="93"/>
      <c r="M78" s="93"/>
      <c r="N78" s="94"/>
      <c r="O78" s="95"/>
      <c r="P78" s="96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5:27" ht="15.75" x14ac:dyDescent="0.2">
      <c r="E79" s="7"/>
      <c r="F79" s="92"/>
      <c r="G79" s="93"/>
      <c r="H79" s="93"/>
      <c r="I79" s="93"/>
      <c r="J79" s="93"/>
      <c r="K79" s="93"/>
      <c r="L79" s="93"/>
      <c r="M79" s="93"/>
      <c r="N79" s="94"/>
      <c r="O79" s="95"/>
      <c r="P79" s="96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5:27" ht="15.75" x14ac:dyDescent="0.2">
      <c r="E80" s="7"/>
      <c r="F80" s="92"/>
      <c r="G80" s="93"/>
      <c r="H80" s="93"/>
      <c r="I80" s="93"/>
      <c r="J80" s="93"/>
      <c r="K80" s="93"/>
      <c r="L80" s="93"/>
      <c r="M80" s="93"/>
      <c r="N80" s="94"/>
      <c r="O80" s="95"/>
      <c r="P80" s="96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5:27" ht="15.75" x14ac:dyDescent="0.2">
      <c r="E81" s="7"/>
      <c r="F81" s="92"/>
      <c r="G81" s="93"/>
      <c r="H81" s="93"/>
      <c r="I81" s="93"/>
      <c r="J81" s="93"/>
      <c r="K81" s="93"/>
      <c r="L81" s="93"/>
      <c r="M81" s="93"/>
      <c r="N81" s="94"/>
      <c r="O81" s="95"/>
      <c r="P81" s="96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5:27" ht="15.75" x14ac:dyDescent="0.2">
      <c r="E82" s="7"/>
      <c r="F82" s="92"/>
      <c r="G82" s="93"/>
      <c r="H82" s="93"/>
      <c r="I82" s="93"/>
      <c r="J82" s="93"/>
      <c r="K82" s="93"/>
      <c r="L82" s="93"/>
      <c r="M82" s="93"/>
      <c r="N82" s="94"/>
      <c r="O82" s="95"/>
      <c r="P82" s="96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5:27" ht="15.75" x14ac:dyDescent="0.2">
      <c r="E83" s="7"/>
      <c r="F83" s="92"/>
      <c r="G83" s="93"/>
      <c r="H83" s="93"/>
      <c r="I83" s="93"/>
      <c r="J83" s="93"/>
      <c r="K83" s="93"/>
      <c r="L83" s="93"/>
      <c r="M83" s="93"/>
      <c r="N83" s="94"/>
      <c r="O83" s="95"/>
      <c r="P83" s="96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5:27" ht="15.75" x14ac:dyDescent="0.2">
      <c r="E84" s="7"/>
      <c r="F84" s="92"/>
      <c r="G84" s="93"/>
      <c r="H84" s="93"/>
      <c r="I84" s="93"/>
      <c r="J84" s="93"/>
      <c r="K84" s="93"/>
      <c r="L84" s="93"/>
      <c r="M84" s="93"/>
      <c r="N84" s="94"/>
      <c r="O84" s="95"/>
      <c r="P84" s="96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5:27" ht="15.75" x14ac:dyDescent="0.2"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5:27" ht="15.75" x14ac:dyDescent="0.2">
      <c r="E86" s="7"/>
      <c r="F86" s="92"/>
      <c r="G86" s="93"/>
      <c r="H86" s="93"/>
      <c r="I86" s="93"/>
      <c r="J86" s="93"/>
      <c r="K86" s="93"/>
      <c r="L86" s="93"/>
      <c r="M86" s="93"/>
      <c r="N86" s="94"/>
      <c r="O86" s="95"/>
      <c r="P86" s="96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5:27" ht="15.75" x14ac:dyDescent="0.2">
      <c r="E87" s="7"/>
      <c r="F87" s="92"/>
      <c r="G87" s="93"/>
      <c r="H87" s="93"/>
      <c r="I87" s="93"/>
      <c r="J87" s="93"/>
      <c r="K87" s="93"/>
      <c r="L87" s="93"/>
      <c r="M87" s="93"/>
      <c r="N87" s="94"/>
      <c r="O87" s="95"/>
      <c r="P87" s="96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5:27" ht="15.75" x14ac:dyDescent="0.2">
      <c r="E88" s="7"/>
      <c r="F88" s="92"/>
      <c r="G88" s="93"/>
      <c r="H88" s="93"/>
      <c r="I88" s="93"/>
      <c r="J88" s="93"/>
      <c r="K88" s="93"/>
      <c r="L88" s="93"/>
      <c r="M88" s="93"/>
      <c r="N88" s="94"/>
      <c r="O88" s="95"/>
      <c r="P88" s="96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5:27" ht="15.75" x14ac:dyDescent="0.2">
      <c r="E89" s="7"/>
      <c r="F89" s="92"/>
      <c r="G89" s="93"/>
      <c r="H89" s="93"/>
      <c r="I89" s="93"/>
      <c r="J89" s="93"/>
      <c r="K89" s="93"/>
      <c r="L89" s="93"/>
      <c r="M89" s="93"/>
      <c r="N89" s="94"/>
      <c r="O89" s="95"/>
      <c r="P89" s="96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5:27" ht="15.75" x14ac:dyDescent="0.2">
      <c r="E90" s="7"/>
      <c r="F90" s="92"/>
      <c r="G90" s="93"/>
      <c r="H90" s="93"/>
      <c r="I90" s="93"/>
      <c r="J90" s="93"/>
      <c r="K90" s="93"/>
      <c r="L90" s="93"/>
      <c r="M90" s="93"/>
      <c r="N90" s="94"/>
      <c r="O90" s="95"/>
      <c r="P90" s="96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</row>
    <row r="91" spans="5:27" ht="15.75" x14ac:dyDescent="0.2">
      <c r="E91" s="7"/>
      <c r="F91" s="92"/>
      <c r="G91" s="93"/>
      <c r="H91" s="93"/>
      <c r="I91" s="93"/>
      <c r="J91" s="93"/>
      <c r="K91" s="93"/>
      <c r="L91" s="93"/>
      <c r="M91" s="93"/>
      <c r="N91" s="94"/>
      <c r="O91" s="95"/>
      <c r="P91" s="96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</row>
    <row r="92" spans="5:27" ht="15.75" x14ac:dyDescent="0.2">
      <c r="E92" s="7"/>
      <c r="F92" s="92"/>
      <c r="G92" s="93"/>
      <c r="H92" s="93"/>
      <c r="I92" s="93"/>
      <c r="J92" s="93"/>
      <c r="K92" s="93"/>
      <c r="L92" s="93"/>
      <c r="M92" s="93"/>
      <c r="N92" s="94"/>
      <c r="O92" s="95"/>
      <c r="P92" s="96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</row>
    <row r="93" spans="5:27" ht="15.75" x14ac:dyDescent="0.2">
      <c r="E93" s="7"/>
      <c r="F93" s="92"/>
      <c r="G93" s="93"/>
      <c r="H93" s="93"/>
      <c r="I93" s="93"/>
      <c r="J93" s="93"/>
      <c r="K93" s="93"/>
      <c r="L93" s="93"/>
      <c r="M93" s="93"/>
      <c r="N93" s="94"/>
      <c r="O93" s="95"/>
      <c r="P93" s="96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5:27" ht="15.75" x14ac:dyDescent="0.2">
      <c r="E94" s="7"/>
      <c r="F94" s="92"/>
      <c r="G94" s="93"/>
      <c r="H94" s="93"/>
      <c r="I94" s="93"/>
      <c r="J94" s="93"/>
      <c r="K94" s="93"/>
      <c r="L94" s="93"/>
      <c r="M94" s="93"/>
      <c r="N94" s="94"/>
      <c r="O94" s="95"/>
      <c r="P94" s="96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5:27" ht="15.75" x14ac:dyDescent="0.2">
      <c r="E95" s="7"/>
      <c r="F95" s="92"/>
      <c r="G95" s="93"/>
      <c r="H95" s="93"/>
      <c r="I95" s="93"/>
      <c r="J95" s="93"/>
      <c r="K95" s="93"/>
      <c r="L95" s="93"/>
      <c r="M95" s="93"/>
      <c r="N95" s="94"/>
      <c r="O95" s="95"/>
      <c r="P95" s="96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5:27" ht="15.75" x14ac:dyDescent="0.2">
      <c r="E96" s="267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5:27" ht="15.75" x14ac:dyDescent="0.2">
      <c r="E97" s="7"/>
      <c r="F97" s="92"/>
      <c r="G97" s="93"/>
      <c r="H97" s="93"/>
      <c r="I97" s="93"/>
      <c r="J97" s="93"/>
      <c r="K97" s="93"/>
      <c r="L97" s="93"/>
      <c r="M97" s="93"/>
      <c r="N97" s="94"/>
      <c r="O97" s="95"/>
      <c r="P97" s="96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5:27" ht="15.75" x14ac:dyDescent="0.2">
      <c r="E98" s="7"/>
      <c r="F98" s="92"/>
      <c r="G98" s="93"/>
      <c r="H98" s="93"/>
      <c r="I98" s="93"/>
      <c r="J98" s="93"/>
      <c r="K98" s="93"/>
      <c r="L98" s="93"/>
      <c r="M98" s="93"/>
      <c r="N98" s="94"/>
      <c r="O98" s="95"/>
      <c r="P98" s="96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5:27" ht="15.75" x14ac:dyDescent="0.2">
      <c r="E99" s="7"/>
      <c r="F99" s="92"/>
      <c r="G99" s="93"/>
      <c r="H99" s="93"/>
      <c r="I99" s="93"/>
      <c r="J99" s="93"/>
      <c r="K99" s="93"/>
      <c r="L99" s="93"/>
      <c r="M99" s="93"/>
      <c r="N99" s="94"/>
      <c r="O99" s="95"/>
      <c r="P99" s="96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5:27" ht="15.75" x14ac:dyDescent="0.2">
      <c r="E100" s="7"/>
      <c r="F100" s="92"/>
      <c r="G100" s="93"/>
      <c r="H100" s="93"/>
      <c r="I100" s="93"/>
      <c r="J100" s="93"/>
      <c r="K100" s="93"/>
      <c r="L100" s="93"/>
      <c r="M100" s="93"/>
      <c r="N100" s="94"/>
      <c r="O100" s="95"/>
      <c r="P100" s="96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</row>
    <row r="101" spans="5:27" ht="15.75" x14ac:dyDescent="0.2">
      <c r="E101" s="7"/>
      <c r="F101" s="92"/>
      <c r="G101" s="93"/>
      <c r="H101" s="93"/>
      <c r="I101" s="93"/>
      <c r="J101" s="93"/>
      <c r="K101" s="93"/>
      <c r="L101" s="93"/>
      <c r="M101" s="93"/>
      <c r="N101" s="94"/>
      <c r="O101" s="95"/>
      <c r="P101" s="96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</row>
    <row r="102" spans="5:27" ht="15.75" x14ac:dyDescent="0.2">
      <c r="E102" s="7"/>
      <c r="F102" s="92"/>
      <c r="G102" s="93"/>
      <c r="H102" s="93"/>
      <c r="I102" s="93"/>
      <c r="J102" s="93"/>
      <c r="K102" s="93"/>
      <c r="L102" s="93"/>
      <c r="M102" s="93"/>
      <c r="N102" s="94"/>
      <c r="O102" s="95"/>
      <c r="P102" s="96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</row>
    <row r="103" spans="5:27" ht="15.75" x14ac:dyDescent="0.2">
      <c r="E103" s="7"/>
      <c r="F103" s="92"/>
      <c r="G103" s="93"/>
      <c r="H103" s="93"/>
      <c r="I103" s="93"/>
      <c r="J103" s="93"/>
      <c r="K103" s="93"/>
      <c r="L103" s="93"/>
      <c r="M103" s="93"/>
      <c r="N103" s="94"/>
      <c r="O103" s="95"/>
      <c r="P103" s="96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</row>
    <row r="104" spans="5:27" ht="15.75" x14ac:dyDescent="0.2">
      <c r="E104" s="7"/>
      <c r="F104" s="92"/>
      <c r="G104" s="93"/>
      <c r="H104" s="93"/>
      <c r="I104" s="93"/>
      <c r="J104" s="93"/>
      <c r="K104" s="93"/>
      <c r="L104" s="93"/>
      <c r="M104" s="93"/>
      <c r="N104" s="94"/>
      <c r="O104" s="95"/>
      <c r="P104" s="96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</row>
    <row r="105" spans="5:27" ht="15.75" x14ac:dyDescent="0.2">
      <c r="E105" s="7"/>
      <c r="F105" s="92"/>
      <c r="G105" s="93"/>
      <c r="H105" s="93"/>
      <c r="I105" s="93"/>
      <c r="J105" s="93"/>
      <c r="K105" s="93"/>
      <c r="L105" s="93"/>
      <c r="M105" s="93"/>
      <c r="N105" s="94"/>
      <c r="O105" s="95"/>
      <c r="P105" s="96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</row>
    <row r="106" spans="5:27" ht="15.75" x14ac:dyDescent="0.2">
      <c r="E106" s="7"/>
      <c r="F106" s="92"/>
      <c r="G106" s="93"/>
      <c r="H106" s="93"/>
      <c r="I106" s="93"/>
      <c r="J106" s="93"/>
      <c r="K106" s="93"/>
      <c r="L106" s="93"/>
      <c r="M106" s="93"/>
      <c r="N106" s="94"/>
      <c r="O106" s="95"/>
      <c r="P106" s="96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</row>
    <row r="107" spans="5:27" ht="15.75" x14ac:dyDescent="0.2"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</row>
    <row r="108" spans="5:27" ht="15.75" x14ac:dyDescent="0.2">
      <c r="E108" s="7"/>
      <c r="F108" s="92"/>
      <c r="G108" s="93"/>
      <c r="H108" s="93"/>
      <c r="I108" s="93"/>
      <c r="J108" s="93"/>
      <c r="K108" s="93"/>
      <c r="L108" s="93"/>
      <c r="M108" s="93"/>
      <c r="N108" s="94"/>
      <c r="O108" s="95"/>
      <c r="P108" s="96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</row>
    <row r="109" spans="5:27" ht="15.75" x14ac:dyDescent="0.2">
      <c r="E109" s="7"/>
      <c r="F109" s="92"/>
      <c r="G109" s="93"/>
      <c r="H109" s="93"/>
      <c r="I109" s="93"/>
      <c r="J109" s="93"/>
      <c r="K109" s="93"/>
      <c r="L109" s="93"/>
      <c r="M109" s="93"/>
      <c r="N109" s="94"/>
      <c r="O109" s="95"/>
      <c r="P109" s="96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</row>
    <row r="110" spans="5:27" ht="15.75" x14ac:dyDescent="0.2">
      <c r="E110" s="7"/>
      <c r="F110" s="92"/>
      <c r="G110" s="93"/>
      <c r="H110" s="93"/>
      <c r="I110" s="93"/>
      <c r="J110" s="93"/>
      <c r="K110" s="93"/>
      <c r="L110" s="93"/>
      <c r="M110" s="93"/>
      <c r="N110" s="94"/>
      <c r="O110" s="95"/>
      <c r="P110" s="96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</row>
    <row r="111" spans="5:27" ht="15.75" x14ac:dyDescent="0.2">
      <c r="E111" s="7"/>
      <c r="F111" s="92"/>
      <c r="G111" s="93"/>
      <c r="H111" s="93"/>
      <c r="I111" s="93"/>
      <c r="J111" s="93"/>
      <c r="K111" s="93"/>
      <c r="L111" s="93"/>
      <c r="M111" s="93"/>
      <c r="N111" s="94"/>
      <c r="O111" s="95"/>
      <c r="P111" s="96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</row>
    <row r="112" spans="5:27" ht="15.75" x14ac:dyDescent="0.2">
      <c r="E112" s="7"/>
      <c r="F112" s="92"/>
      <c r="G112" s="93"/>
      <c r="H112" s="93"/>
      <c r="I112" s="93"/>
      <c r="J112" s="93"/>
      <c r="K112" s="93"/>
      <c r="L112" s="93"/>
      <c r="M112" s="93"/>
      <c r="N112" s="94"/>
      <c r="O112" s="95"/>
      <c r="P112" s="96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</row>
    <row r="113" spans="5:27" ht="15.75" x14ac:dyDescent="0.2">
      <c r="E113" s="7"/>
      <c r="F113" s="92"/>
      <c r="G113" s="93"/>
      <c r="H113" s="93"/>
      <c r="I113" s="93"/>
      <c r="J113" s="93"/>
      <c r="K113" s="93"/>
      <c r="L113" s="93"/>
      <c r="M113" s="93"/>
      <c r="N113" s="94"/>
      <c r="O113" s="95"/>
      <c r="P113" s="96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</row>
    <row r="114" spans="5:27" ht="15.75" x14ac:dyDescent="0.2">
      <c r="E114" s="7"/>
      <c r="F114" s="92"/>
      <c r="G114" s="93"/>
      <c r="H114" s="93"/>
      <c r="I114" s="93"/>
      <c r="J114" s="93"/>
      <c r="K114" s="93"/>
      <c r="L114" s="93"/>
      <c r="M114" s="93"/>
      <c r="N114" s="94"/>
      <c r="O114" s="95"/>
      <c r="P114" s="96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</row>
    <row r="115" spans="5:27" ht="15.75" x14ac:dyDescent="0.2">
      <c r="E115" s="7"/>
      <c r="F115" s="92"/>
      <c r="G115" s="93"/>
      <c r="H115" s="93"/>
      <c r="I115" s="93"/>
      <c r="J115" s="93"/>
      <c r="K115" s="93"/>
      <c r="L115" s="93"/>
      <c r="M115" s="93"/>
      <c r="N115" s="94"/>
      <c r="O115" s="95"/>
      <c r="P115" s="96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</row>
    <row r="116" spans="5:27" ht="15.75" x14ac:dyDescent="0.2">
      <c r="E116" s="7"/>
      <c r="F116" s="92"/>
      <c r="G116" s="93"/>
      <c r="H116" s="93"/>
      <c r="I116" s="93"/>
      <c r="J116" s="93"/>
      <c r="K116" s="93"/>
      <c r="L116" s="93"/>
      <c r="M116" s="93"/>
      <c r="N116" s="94"/>
      <c r="O116" s="95"/>
      <c r="P116" s="96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</row>
    <row r="117" spans="5:27" ht="15.75" x14ac:dyDescent="0.2">
      <c r="E117" s="7"/>
      <c r="F117" s="92"/>
      <c r="G117" s="93"/>
      <c r="H117" s="93"/>
      <c r="I117" s="93"/>
      <c r="J117" s="93"/>
      <c r="K117" s="93"/>
      <c r="L117" s="93"/>
      <c r="M117" s="93"/>
      <c r="N117" s="94"/>
      <c r="O117" s="95"/>
      <c r="P117" s="96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</row>
    <row r="118" spans="5:27" ht="15.75" x14ac:dyDescent="0.2"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7"/>
      <c r="P118" s="97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</row>
    <row r="119" spans="5:27" x14ac:dyDescent="0.2"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</row>
    <row r="120" spans="5:27" x14ac:dyDescent="0.2"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</row>
    <row r="121" spans="5:27" x14ac:dyDescent="0.2"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</row>
  </sheetData>
  <sheetProtection password="CC6D" sheet="1" objects="1" scenarios="1" selectLockedCells="1"/>
  <protectedRanges>
    <protectedRange sqref="O118:P118 E9:P18 E45:P51 E53:P62 E64:P73 E75:P84 E86:P95 E97:P106 A9:B18 A20:P23 E108:P117" name="Rango1" securityDescriptor="O:WDG:WDD:(A;;CC;;;WD)"/>
  </protectedRanges>
  <mergeCells count="15">
    <mergeCell ref="E107:P107"/>
    <mergeCell ref="E85:P85"/>
    <mergeCell ref="E96:P96"/>
    <mergeCell ref="A2:D2"/>
    <mergeCell ref="A3:D3"/>
    <mergeCell ref="A19:C19"/>
    <mergeCell ref="E74:P74"/>
    <mergeCell ref="E52:P52"/>
    <mergeCell ref="E63:P63"/>
    <mergeCell ref="E7:P7"/>
    <mergeCell ref="B8:C8"/>
    <mergeCell ref="E8:P8"/>
    <mergeCell ref="E19:P19"/>
    <mergeCell ref="B4:D4"/>
    <mergeCell ref="C6:D6"/>
  </mergeCells>
  <phoneticPr fontId="9" type="noConversion"/>
  <conditionalFormatting sqref="B9:B18 B20:B23">
    <cfRule type="cellIs" dxfId="49" priority="3" stopIfTrue="1" operator="equal">
      <formula>0</formula>
    </cfRule>
  </conditionalFormatting>
  <printOptions horizontalCentered="1"/>
  <pageMargins left="0.31496062992125984" right="0.39370078740157483" top="0.74803149606299213" bottom="0.39370078740157483" header="0.51181102362204722" footer="0.19685039370078741"/>
  <pageSetup paperSize="9" scale="71" firstPageNumber="0" orientation="portrait" horizontalDpi="300" verticalDpi="300" r:id="rId1"/>
  <headerFooter alignWithMargins="0">
    <oddFooter>&amp;L&amp;"+,Normal"FGTM&amp;C&amp;"+,Normal"- DEPORTE GALEGO - DEPORTE PARA TODA A VIDA -&amp;R&amp;"+,Normal"Licenzas Galegas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indexed="12"/>
    <pageSetUpPr fitToPage="1"/>
  </sheetPr>
  <dimension ref="A1:P51"/>
  <sheetViews>
    <sheetView showGridLines="0" showRowColHeaders="0" zoomScale="95" zoomScaleNormal="95" zoomScaleSheetLayoutView="55" workbookViewId="0">
      <selection activeCell="B9" sqref="B9"/>
    </sheetView>
  </sheetViews>
  <sheetFormatPr baseColWidth="10" defaultRowHeight="12.75" x14ac:dyDescent="0.2"/>
  <cols>
    <col min="1" max="1" width="3.7109375" style="2" customWidth="1"/>
    <col min="2" max="2" width="7.140625" style="2" customWidth="1"/>
    <col min="3" max="5" width="26" style="2" customWidth="1"/>
    <col min="6" max="13" width="0" style="2" hidden="1" customWidth="1"/>
    <col min="14" max="14" width="25" style="2" customWidth="1"/>
    <col min="15" max="15" width="23.7109375" style="2" customWidth="1"/>
    <col min="16" max="16384" width="11.42578125" style="2"/>
  </cols>
  <sheetData>
    <row r="1" spans="1:16" ht="7.5" customHeight="1" x14ac:dyDescent="0.2"/>
    <row r="2" spans="1:16" ht="18.75" customHeight="1" x14ac:dyDescent="0.3">
      <c r="A2" s="269" t="s">
        <v>211</v>
      </c>
      <c r="B2" s="269"/>
      <c r="C2" s="269"/>
      <c r="D2" s="269"/>
      <c r="E2" s="269"/>
      <c r="F2" s="269"/>
      <c r="G2" s="269"/>
      <c r="H2" s="269"/>
      <c r="I2" s="269"/>
      <c r="J2" s="276"/>
      <c r="K2" s="276"/>
      <c r="L2" s="276"/>
      <c r="M2" s="276"/>
      <c r="N2" s="276"/>
      <c r="O2" s="276"/>
    </row>
    <row r="3" spans="1:16" ht="18.75" customHeight="1" x14ac:dyDescent="0.25">
      <c r="A3" s="270" t="s">
        <v>920</v>
      </c>
      <c r="B3" s="270"/>
      <c r="C3" s="270"/>
      <c r="D3" s="270"/>
      <c r="E3" s="270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6" ht="18.75" customHeight="1" x14ac:dyDescent="0.2">
      <c r="B4" s="278" t="s">
        <v>216</v>
      </c>
      <c r="C4" s="279"/>
      <c r="D4" s="115"/>
      <c r="E4" s="280" t="e">
        <f>VLOOKUP(D4,'NÚMERO CLUB E EQUIPO'!A2:C43,2,0)</f>
        <v>#N/A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79"/>
    </row>
    <row r="5" spans="1:16" ht="6" customHeight="1" x14ac:dyDescent="0.2"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7" spans="1:16" ht="18" customHeight="1" x14ac:dyDescent="0.2">
      <c r="B7" s="28" t="s">
        <v>914</v>
      </c>
      <c r="C7" s="29" t="s">
        <v>915</v>
      </c>
      <c r="D7" s="30" t="s">
        <v>916</v>
      </c>
      <c r="E7" s="30" t="s">
        <v>917</v>
      </c>
      <c r="F7" s="31"/>
      <c r="G7" s="31"/>
      <c r="H7" s="31"/>
      <c r="I7" s="31"/>
      <c r="J7" s="31"/>
      <c r="K7" s="31"/>
      <c r="L7" s="31"/>
      <c r="M7" s="31"/>
      <c r="N7" s="30" t="s">
        <v>918</v>
      </c>
      <c r="O7" s="32" t="s">
        <v>919</v>
      </c>
      <c r="P7" s="32" t="s">
        <v>212</v>
      </c>
    </row>
    <row r="8" spans="1:16" ht="7.5" customHeight="1" x14ac:dyDescent="0.2">
      <c r="B8" s="7"/>
      <c r="C8" s="8"/>
      <c r="D8" s="9"/>
      <c r="E8" s="9"/>
    </row>
    <row r="9" spans="1:16" ht="16.5" customHeight="1" x14ac:dyDescent="0.2">
      <c r="A9" s="27" t="str">
        <f>IF(B9="","",COUNT($B$9:B9))</f>
        <v/>
      </c>
      <c r="B9" s="119"/>
      <c r="C9" s="13" t="str">
        <f>IF(ISBLANK(B9),"",VLOOKUP(B9,'LICENZAS X-D-A'!$A$1:$B$17262,2,0))</f>
        <v/>
      </c>
      <c r="D9" s="14" t="str">
        <f>IF(ISBLANK(B9),"",VLOOKUP(B9,'LICENZAS X-D-A'!$A$1:$C$17262,3,0))</f>
        <v/>
      </c>
      <c r="E9" s="15" t="str">
        <f>IF(ISBLANK(B9),"",VLOOKUP(B9,'LICENZAS X-D-A'!$A$1:$D$17259,4,0))</f>
        <v/>
      </c>
      <c r="F9" s="16">
        <f t="shared" ref="F9:F18" si="0">$F$4</f>
        <v>0</v>
      </c>
      <c r="G9" s="17" t="e">
        <f>#REF!</f>
        <v>#REF!</v>
      </c>
      <c r="H9" s="17"/>
      <c r="I9" s="17"/>
      <c r="J9" s="17">
        <f t="shared" ref="J9:J18" si="1">MAX(A9:A18)</f>
        <v>0</v>
      </c>
      <c r="K9" s="17"/>
      <c r="L9" s="17"/>
      <c r="M9" s="17"/>
      <c r="N9" s="19" t="str">
        <f>IF(ISBLANK(B9),"",VLOOKUP(B9,'LICENZAS X-D-A'!$A$1:$F$17259,6,0))</f>
        <v/>
      </c>
      <c r="O9" s="18" t="str">
        <f>IF(ISBLANK(B9),"",VLOOKUP(B9,'LICENZAS X-D-A'!$A$1:$E$17259,5,0))</f>
        <v/>
      </c>
      <c r="P9" s="36" t="str">
        <f>IF(ISBLANK(B9),"",VLOOKUP(B9,'LICENZAS X-D-A'!$A$1:$J$17266,10,0))</f>
        <v/>
      </c>
    </row>
    <row r="10" spans="1:16" ht="16.5" customHeight="1" x14ac:dyDescent="0.2">
      <c r="A10" s="27" t="str">
        <f>IF(B10="","",COUNT($B$9:B10))</f>
        <v/>
      </c>
      <c r="B10" s="119"/>
      <c r="C10" s="13" t="str">
        <f>IF(ISBLANK(B10),"",VLOOKUP(B10,'LICENZAS X-D-A'!$A$1:$B$17262,2,0))</f>
        <v/>
      </c>
      <c r="D10" s="14" t="str">
        <f>IF(ISBLANK(B10),"",VLOOKUP(B10,'LICENZAS X-D-A'!$A$1:$C$17262,3,0))</f>
        <v/>
      </c>
      <c r="E10" s="15" t="str">
        <f>IF(ISBLANK(B10),"",VLOOKUP(B10,'LICENZAS X-D-A'!$A$1:$D$17259,4,0))</f>
        <v/>
      </c>
      <c r="F10" s="16">
        <f t="shared" si="0"/>
        <v>0</v>
      </c>
      <c r="G10" s="17" t="e">
        <f>#REF!</f>
        <v>#REF!</v>
      </c>
      <c r="H10" s="17"/>
      <c r="I10" s="17"/>
      <c r="J10" s="17">
        <f t="shared" si="1"/>
        <v>0</v>
      </c>
      <c r="K10" s="17"/>
      <c r="L10" s="17"/>
      <c r="M10" s="17"/>
      <c r="N10" s="19" t="str">
        <f>IF(ISBLANK(B10),"",VLOOKUP(B10,'LICENZAS X-D-A'!$A$1:$F$17259,6,0))</f>
        <v/>
      </c>
      <c r="O10" s="18" t="str">
        <f>IF(ISBLANK(B10),"",VLOOKUP(B10,'LICENZAS X-D-A'!$A$1:$E$17259,5,0))</f>
        <v/>
      </c>
      <c r="P10" s="36" t="str">
        <f>IF(ISBLANK(B10),"",VLOOKUP(B10,'LICENZAS X-D-A'!$A$1:$J$17266,10,0))</f>
        <v/>
      </c>
    </row>
    <row r="11" spans="1:16" ht="16.5" customHeight="1" x14ac:dyDescent="0.2">
      <c r="A11" s="27" t="str">
        <f>IF(B11="","",COUNT($B$9:B11))</f>
        <v/>
      </c>
      <c r="B11" s="119"/>
      <c r="C11" s="13" t="str">
        <f>IF(ISBLANK(B11),"",VLOOKUP(B11,'LICENZAS X-D-A'!$A$1:$B$17262,2,0))</f>
        <v/>
      </c>
      <c r="D11" s="14" t="str">
        <f>IF(ISBLANK(B11),"",VLOOKUP(B11,'LICENZAS X-D-A'!$A$1:$C$17262,3,0))</f>
        <v/>
      </c>
      <c r="E11" s="15" t="str">
        <f>IF(ISBLANK(B11),"",VLOOKUP(B11,'LICENZAS X-D-A'!$A$1:$D$17259,4,0))</f>
        <v/>
      </c>
      <c r="F11" s="16">
        <f t="shared" si="0"/>
        <v>0</v>
      </c>
      <c r="G11" s="17" t="e">
        <f>#REF!</f>
        <v>#REF!</v>
      </c>
      <c r="H11" s="17"/>
      <c r="I11" s="17"/>
      <c r="J11" s="17">
        <f t="shared" si="1"/>
        <v>0</v>
      </c>
      <c r="K11" s="17"/>
      <c r="L11" s="17"/>
      <c r="M11" s="17"/>
      <c r="N11" s="19" t="str">
        <f>IF(ISBLANK(B11),"",VLOOKUP(B11,'LICENZAS X-D-A'!$A$1:$F$17259,6,0))</f>
        <v/>
      </c>
      <c r="O11" s="18" t="str">
        <f>IF(ISBLANK(B11),"",VLOOKUP(B11,'LICENZAS X-D-A'!$A$1:$E$17259,5,0))</f>
        <v/>
      </c>
      <c r="P11" s="36" t="str">
        <f>IF(ISBLANK(B11),"",VLOOKUP(B11,'LICENZAS X-D-A'!$A$1:$J$17266,10,0))</f>
        <v/>
      </c>
    </row>
    <row r="12" spans="1:16" ht="16.5" customHeight="1" x14ac:dyDescent="0.2">
      <c r="A12" s="27" t="str">
        <f>IF(B12="","",COUNT($B$9:B12))</f>
        <v/>
      </c>
      <c r="B12" s="119"/>
      <c r="C12" s="13" t="str">
        <f>IF(ISBLANK(B12),"",VLOOKUP(B12,'LICENZAS X-D-A'!$A$1:$B$17262,2,0))</f>
        <v/>
      </c>
      <c r="D12" s="14" t="str">
        <f>IF(ISBLANK(B12),"",VLOOKUP(B12,'LICENZAS X-D-A'!$A$1:$C$17262,3,0))</f>
        <v/>
      </c>
      <c r="E12" s="15" t="str">
        <f>IF(ISBLANK(B12),"",VLOOKUP(B12,'LICENZAS X-D-A'!$A$1:$D$17259,4,0))</f>
        <v/>
      </c>
      <c r="F12" s="16">
        <f t="shared" si="0"/>
        <v>0</v>
      </c>
      <c r="G12" s="17" t="e">
        <f>#REF!</f>
        <v>#REF!</v>
      </c>
      <c r="H12" s="17"/>
      <c r="I12" s="17"/>
      <c r="J12" s="17">
        <f t="shared" si="1"/>
        <v>0</v>
      </c>
      <c r="K12" s="17"/>
      <c r="L12" s="17"/>
      <c r="M12" s="17"/>
      <c r="N12" s="19" t="str">
        <f>IF(ISBLANK(B12),"",VLOOKUP(B12,'LICENZAS X-D-A'!$A$1:$F$17259,6,0))</f>
        <v/>
      </c>
      <c r="O12" s="18" t="str">
        <f>IF(ISBLANK(B12),"",VLOOKUP(B12,'LICENZAS X-D-A'!$A$1:$E$17259,5,0))</f>
        <v/>
      </c>
      <c r="P12" s="36" t="str">
        <f>IF(ISBLANK(B12),"",VLOOKUP(B12,'LICENZAS X-D-A'!$A$1:$J$17266,10,0))</f>
        <v/>
      </c>
    </row>
    <row r="13" spans="1:16" ht="16.5" customHeight="1" x14ac:dyDescent="0.2">
      <c r="A13" s="27" t="str">
        <f>IF(B13="","",COUNT($B$9:B13))</f>
        <v/>
      </c>
      <c r="B13" s="119"/>
      <c r="C13" s="13" t="str">
        <f>IF(ISBLANK(B13),"",VLOOKUP(B13,'LICENZAS X-D-A'!$A$1:$B$17262,2,0))</f>
        <v/>
      </c>
      <c r="D13" s="14" t="str">
        <f>IF(ISBLANK(B13),"",VLOOKUP(B13,'LICENZAS X-D-A'!$A$1:$C$17262,3,0))</f>
        <v/>
      </c>
      <c r="E13" s="15" t="str">
        <f>IF(ISBLANK(B13),"",VLOOKUP(B13,'LICENZAS X-D-A'!$A$1:$D$17259,4,0))</f>
        <v/>
      </c>
      <c r="F13" s="16">
        <f t="shared" si="0"/>
        <v>0</v>
      </c>
      <c r="G13" s="17" t="e">
        <f>#REF!</f>
        <v>#REF!</v>
      </c>
      <c r="H13" s="17"/>
      <c r="I13" s="17"/>
      <c r="J13" s="17">
        <f t="shared" si="1"/>
        <v>0</v>
      </c>
      <c r="K13" s="17"/>
      <c r="L13" s="17"/>
      <c r="M13" s="17"/>
      <c r="N13" s="19" t="str">
        <f>IF(ISBLANK(B13),"",VLOOKUP(B13,'LICENZAS X-D-A'!$A$1:$F$17259,6,0))</f>
        <v/>
      </c>
      <c r="O13" s="18" t="str">
        <f>IF(ISBLANK(B13),"",VLOOKUP(B13,'LICENZAS X-D-A'!$A$1:$E$17259,5,0))</f>
        <v/>
      </c>
      <c r="P13" s="36" t="str">
        <f>IF(ISBLANK(B13),"",VLOOKUP(B13,'LICENZAS X-D-A'!$A$1:$J$17266,10,0))</f>
        <v/>
      </c>
    </row>
    <row r="14" spans="1:16" ht="16.5" customHeight="1" x14ac:dyDescent="0.2">
      <c r="A14" s="27" t="str">
        <f>IF(B14="","",COUNT($B$9:B14))</f>
        <v/>
      </c>
      <c r="B14" s="119"/>
      <c r="C14" s="13" t="str">
        <f>IF(ISBLANK(B14),"",VLOOKUP(B14,'LICENZAS X-D-A'!$A$1:$B$17262,2,0))</f>
        <v/>
      </c>
      <c r="D14" s="14" t="str">
        <f>IF(ISBLANK(B14),"",VLOOKUP(B14,'LICENZAS X-D-A'!$A$1:$C$17262,3,0))</f>
        <v/>
      </c>
      <c r="E14" s="15" t="str">
        <f>IF(ISBLANK(B14),"",VLOOKUP(B14,'LICENZAS X-D-A'!$A$1:$D$17259,4,0))</f>
        <v/>
      </c>
      <c r="F14" s="16">
        <f t="shared" si="0"/>
        <v>0</v>
      </c>
      <c r="G14" s="17" t="e">
        <f>#REF!</f>
        <v>#REF!</v>
      </c>
      <c r="H14" s="17"/>
      <c r="I14" s="17"/>
      <c r="J14" s="17">
        <f t="shared" si="1"/>
        <v>0</v>
      </c>
      <c r="K14" s="17"/>
      <c r="L14" s="17"/>
      <c r="M14" s="17"/>
      <c r="N14" s="19" t="str">
        <f>IF(ISBLANK(B14),"",VLOOKUP(B14,'LICENZAS X-D-A'!$A$1:$F$17259,6,0))</f>
        <v/>
      </c>
      <c r="O14" s="18" t="str">
        <f>IF(ISBLANK(B14),"",VLOOKUP(B14,'LICENZAS X-D-A'!$A$1:$E$17259,5,0))</f>
        <v/>
      </c>
      <c r="P14" s="36" t="str">
        <f>IF(ISBLANK(B14),"",VLOOKUP(B14,'LICENZAS X-D-A'!$A$1:$J$17266,10,0))</f>
        <v/>
      </c>
    </row>
    <row r="15" spans="1:16" ht="16.5" customHeight="1" x14ac:dyDescent="0.2">
      <c r="A15" s="27" t="str">
        <f>IF(B15="","",COUNT($B$9:B15))</f>
        <v/>
      </c>
      <c r="B15" s="119"/>
      <c r="C15" s="13" t="str">
        <f>IF(ISBLANK(B15),"",VLOOKUP(B15,'LICENZAS X-D-A'!$A$1:$B$17262,2,0))</f>
        <v/>
      </c>
      <c r="D15" s="14" t="str">
        <f>IF(ISBLANK(B15),"",VLOOKUP(B15,'LICENZAS X-D-A'!$A$1:$C$17262,3,0))</f>
        <v/>
      </c>
      <c r="E15" s="15" t="str">
        <f>IF(ISBLANK(B15),"",VLOOKUP(B15,'LICENZAS X-D-A'!$A$1:$D$17259,4,0))</f>
        <v/>
      </c>
      <c r="F15" s="16">
        <f t="shared" si="0"/>
        <v>0</v>
      </c>
      <c r="G15" s="17" t="e">
        <f>#REF!</f>
        <v>#REF!</v>
      </c>
      <c r="H15" s="17"/>
      <c r="I15" s="17"/>
      <c r="J15" s="17">
        <f t="shared" si="1"/>
        <v>0</v>
      </c>
      <c r="K15" s="17"/>
      <c r="L15" s="17"/>
      <c r="M15" s="17"/>
      <c r="N15" s="19" t="str">
        <f>IF(ISBLANK(B15),"",VLOOKUP(B15,'LICENZAS X-D-A'!$A$1:$F$17259,6,0))</f>
        <v/>
      </c>
      <c r="O15" s="18" t="str">
        <f>IF(ISBLANK(B15),"",VLOOKUP(B15,'LICENZAS X-D-A'!$A$1:$E$17259,5,0))</f>
        <v/>
      </c>
      <c r="P15" s="36" t="str">
        <f>IF(ISBLANK(B15),"",VLOOKUP(B15,'LICENZAS X-D-A'!$A$1:$J$17266,10,0))</f>
        <v/>
      </c>
    </row>
    <row r="16" spans="1:16" ht="16.5" customHeight="1" x14ac:dyDescent="0.2">
      <c r="A16" s="27" t="str">
        <f>IF(B16="","",COUNT($B$9:B16))</f>
        <v/>
      </c>
      <c r="B16" s="119"/>
      <c r="C16" s="13" t="str">
        <f>IF(ISBLANK(B16),"",VLOOKUP(B16,'LICENZAS X-D-A'!$A$1:$B$17262,2,0))</f>
        <v/>
      </c>
      <c r="D16" s="14" t="str">
        <f>IF(ISBLANK(B16),"",VLOOKUP(B16,'LICENZAS X-D-A'!$A$1:$C$17262,3,0))</f>
        <v/>
      </c>
      <c r="E16" s="15" t="str">
        <f>IF(ISBLANK(B16),"",VLOOKUP(B16,'LICENZAS X-D-A'!$A$1:$D$17259,4,0))</f>
        <v/>
      </c>
      <c r="F16" s="16">
        <f t="shared" si="0"/>
        <v>0</v>
      </c>
      <c r="G16" s="17" t="e">
        <f>#REF!</f>
        <v>#REF!</v>
      </c>
      <c r="H16" s="17"/>
      <c r="I16" s="17"/>
      <c r="J16" s="17">
        <f t="shared" si="1"/>
        <v>0</v>
      </c>
      <c r="K16" s="17"/>
      <c r="L16" s="17"/>
      <c r="M16" s="17"/>
      <c r="N16" s="19" t="str">
        <f>IF(ISBLANK(B16),"",VLOOKUP(B16,'LICENZAS X-D-A'!$A$1:$F$17259,6,0))</f>
        <v/>
      </c>
      <c r="O16" s="18" t="str">
        <f>IF(ISBLANK(B16),"",VLOOKUP(B16,'LICENZAS X-D-A'!$A$1:$E$17259,5,0))</f>
        <v/>
      </c>
      <c r="P16" s="36" t="str">
        <f>IF(ISBLANK(B16),"",VLOOKUP(B16,'LICENZAS X-D-A'!$A$1:$J$17266,10,0))</f>
        <v/>
      </c>
    </row>
    <row r="17" spans="1:16" ht="16.5" customHeight="1" x14ac:dyDescent="0.2">
      <c r="A17" s="27" t="str">
        <f>IF(B17="","",COUNT($B$9:B17))</f>
        <v/>
      </c>
      <c r="B17" s="119"/>
      <c r="C17" s="13" t="str">
        <f>IF(ISBLANK(B17),"",VLOOKUP(B17,'LICENZAS X-D-A'!$A$1:$B$17262,2,0))</f>
        <v/>
      </c>
      <c r="D17" s="14" t="str">
        <f>IF(ISBLANK(B17),"",VLOOKUP(B17,'LICENZAS X-D-A'!$A$1:$C$17262,3,0))</f>
        <v/>
      </c>
      <c r="E17" s="15" t="str">
        <f>IF(ISBLANK(B17),"",VLOOKUP(B17,'LICENZAS X-D-A'!$A$1:$D$17259,4,0))</f>
        <v/>
      </c>
      <c r="F17" s="16">
        <f t="shared" si="0"/>
        <v>0</v>
      </c>
      <c r="G17" s="17" t="e">
        <f>#REF!</f>
        <v>#REF!</v>
      </c>
      <c r="H17" s="17"/>
      <c r="I17" s="17"/>
      <c r="J17" s="17">
        <f t="shared" si="1"/>
        <v>0</v>
      </c>
      <c r="K17" s="17"/>
      <c r="L17" s="17"/>
      <c r="M17" s="17"/>
      <c r="N17" s="19" t="str">
        <f>IF(ISBLANK(B17),"",VLOOKUP(B17,'LICENZAS X-D-A'!$A$1:$F$17259,6,0))</f>
        <v/>
      </c>
      <c r="O17" s="18" t="str">
        <f>IF(ISBLANK(B17),"",VLOOKUP(B17,'LICENZAS X-D-A'!$A$1:$E$17259,5,0))</f>
        <v/>
      </c>
      <c r="P17" s="36" t="str">
        <f>IF(ISBLANK(B17),"",VLOOKUP(B17,'LICENZAS X-D-A'!$A$1:$J$17266,10,0))</f>
        <v/>
      </c>
    </row>
    <row r="18" spans="1:16" ht="16.5" customHeight="1" thickBot="1" x14ac:dyDescent="0.25">
      <c r="A18" s="27" t="str">
        <f>IF(B18="","",COUNT($B$9:B18))</f>
        <v/>
      </c>
      <c r="B18" s="119"/>
      <c r="C18" s="13" t="str">
        <f>IF(ISBLANK(B18),"",VLOOKUP(B18,'LICENZAS X-D-A'!$A$1:$B$17262,2,0))</f>
        <v/>
      </c>
      <c r="D18" s="14" t="str">
        <f>IF(ISBLANK(B18),"",VLOOKUP(B18,'LICENZAS X-D-A'!$A$1:$C$17262,3,0))</f>
        <v/>
      </c>
      <c r="E18" s="15" t="str">
        <f>IF(ISBLANK(B18),"",VLOOKUP(B18,'LICENZAS X-D-A'!$A$1:$D$17259,4,0))</f>
        <v/>
      </c>
      <c r="F18" s="16">
        <f t="shared" si="0"/>
        <v>0</v>
      </c>
      <c r="G18" s="17" t="e">
        <f>#REF!</f>
        <v>#REF!</v>
      </c>
      <c r="H18" s="17"/>
      <c r="I18" s="17"/>
      <c r="J18" s="17">
        <f t="shared" si="1"/>
        <v>0</v>
      </c>
      <c r="K18" s="17"/>
      <c r="L18" s="17"/>
      <c r="M18" s="17"/>
      <c r="N18" s="19" t="str">
        <f>IF(ISBLANK(B18),"",VLOOKUP(B18,'LICENZAS X-D-A'!$A$1:$F$17259,6,0))</f>
        <v/>
      </c>
      <c r="O18" s="18" t="str">
        <f>IF(ISBLANK(B18),"",VLOOKUP(B18,'LICENZAS X-D-A'!$A$1:$E$17259,5,0))</f>
        <v/>
      </c>
      <c r="P18" s="36" t="str">
        <f>IF(ISBLANK(B18),"",VLOOKUP(B18,'LICENZAS X-D-A'!$A$1:$J$17266,10,0))</f>
        <v/>
      </c>
    </row>
    <row r="19" spans="1:16" ht="16.5" customHeight="1" thickBot="1" x14ac:dyDescent="0.25">
      <c r="O19" s="37" t="s">
        <v>462</v>
      </c>
      <c r="P19" s="37">
        <f>SUM(P9:P18)</f>
        <v>0</v>
      </c>
    </row>
    <row r="20" spans="1:16" ht="16.5" customHeight="1" x14ac:dyDescent="0.2"/>
    <row r="21" spans="1:16" ht="16.5" customHeight="1" x14ac:dyDescent="0.2"/>
    <row r="22" spans="1:16" ht="16.5" customHeight="1" x14ac:dyDescent="0.2"/>
    <row r="23" spans="1:16" ht="16.5" customHeight="1" x14ac:dyDescent="0.2"/>
    <row r="24" spans="1:16" ht="16.5" customHeight="1" x14ac:dyDescent="0.2"/>
    <row r="25" spans="1:16" ht="16.5" customHeight="1" x14ac:dyDescent="0.2"/>
    <row r="26" spans="1:16" ht="16.5" customHeight="1" x14ac:dyDescent="0.2"/>
    <row r="27" spans="1:16" ht="16.5" customHeight="1" x14ac:dyDescent="0.2"/>
    <row r="28" spans="1:16" ht="16.5" customHeight="1" x14ac:dyDescent="0.2"/>
    <row r="29" spans="1:16" ht="16.5" customHeight="1" x14ac:dyDescent="0.2"/>
    <row r="30" spans="1:16" ht="16.5" customHeight="1" x14ac:dyDescent="0.2"/>
    <row r="31" spans="1:16" ht="16.5" customHeight="1" x14ac:dyDescent="0.2"/>
    <row r="32" spans="1:16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</sheetData>
  <sheetProtection password="CC6D" sheet="1" objects="1" scenarios="1" selectLockedCells="1"/>
  <protectedRanges>
    <protectedRange sqref="O19:P19 A9:A18 P9:P18" name="Rango1" securityDescriptor="O:WDG:WDD:(A;;CC;;;WD)"/>
    <protectedRange sqref="C9:O18" name="Rango1_1" securityDescriptor="O:WDG:WDD:(A;;CC;;;WD)"/>
    <protectedRange sqref="B9:B18" name="Rango1_2" securityDescriptor="O:WDG:WDD:(A;;CC;;;WD)"/>
  </protectedRanges>
  <mergeCells count="4">
    <mergeCell ref="A2:O2"/>
    <mergeCell ref="A3:O3"/>
    <mergeCell ref="B4:C4"/>
    <mergeCell ref="E4:P4"/>
  </mergeCells>
  <phoneticPr fontId="9" type="noConversion"/>
  <conditionalFormatting sqref="B9:B18">
    <cfRule type="cellIs" dxfId="48" priority="1" stopIfTrue="1" operator="equal">
      <formula>0</formula>
    </cfRule>
  </conditionalFormatting>
  <printOptions horizontalCentered="1"/>
  <pageMargins left="0.31496062992125984" right="0.39370078740157483" top="0.74803149606299213" bottom="0.39370078740157483" header="0.51181102362204722" footer="0.19685039370078741"/>
  <pageSetup paperSize="9" scale="71" firstPageNumber="0" orientation="portrait" horizontalDpi="300" verticalDpi="300" r:id="rId1"/>
  <headerFooter alignWithMargins="0">
    <oddFooter>&amp;L&amp;"+,Normal"FGTM&amp;C&amp;"+,Normal"- DEPORTE GALEGO - DEPORTE PARA TODA A VIDA -&amp;R&amp;"+,Normal"Licenzas Galegas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indexed="12"/>
    <pageSetUpPr fitToPage="1"/>
  </sheetPr>
  <dimension ref="A1:P51"/>
  <sheetViews>
    <sheetView showGridLines="0" showRowColHeaders="0" zoomScale="95" zoomScaleNormal="95" zoomScaleSheetLayoutView="55" workbookViewId="0">
      <selection activeCell="B11" sqref="B11"/>
    </sheetView>
  </sheetViews>
  <sheetFormatPr baseColWidth="10" defaultRowHeight="12.75" x14ac:dyDescent="0.2"/>
  <cols>
    <col min="1" max="1" width="3.7109375" style="2" customWidth="1"/>
    <col min="2" max="2" width="7.140625" style="2" customWidth="1"/>
    <col min="3" max="5" width="26" style="2" customWidth="1"/>
    <col min="6" max="13" width="0" style="2" hidden="1" customWidth="1"/>
    <col min="14" max="14" width="25" style="2" customWidth="1"/>
    <col min="15" max="15" width="23.7109375" style="2" customWidth="1"/>
    <col min="16" max="16384" width="11.42578125" style="2"/>
  </cols>
  <sheetData>
    <row r="1" spans="1:16" ht="7.5" customHeight="1" x14ac:dyDescent="0.2"/>
    <row r="2" spans="1:16" ht="18.75" customHeight="1" x14ac:dyDescent="0.3">
      <c r="A2" s="269" t="s">
        <v>211</v>
      </c>
      <c r="B2" s="269"/>
      <c r="C2" s="269"/>
      <c r="D2" s="269"/>
      <c r="E2" s="269"/>
      <c r="F2" s="269"/>
      <c r="G2" s="269"/>
      <c r="H2" s="269"/>
      <c r="I2" s="269"/>
      <c r="J2" s="282"/>
      <c r="K2" s="282"/>
      <c r="L2" s="282"/>
      <c r="M2" s="282"/>
      <c r="N2" s="282"/>
      <c r="O2" s="282"/>
    </row>
    <row r="3" spans="1:16" ht="18.75" customHeight="1" x14ac:dyDescent="0.25">
      <c r="A3" s="270" t="s">
        <v>215</v>
      </c>
      <c r="B3" s="270"/>
      <c r="C3" s="270"/>
      <c r="D3" s="270"/>
      <c r="E3" s="270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6" ht="18.75" customHeight="1" x14ac:dyDescent="0.2">
      <c r="B4" s="278" t="s">
        <v>216</v>
      </c>
      <c r="C4" s="279"/>
      <c r="D4" s="48"/>
      <c r="E4" s="280" t="e">
        <f>VLOOKUP(D4,'NÚMERO CLUB E EQUIPO'!A2:C43,2,0)</f>
        <v>#N/A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79"/>
    </row>
    <row r="5" spans="1:16" ht="6" customHeight="1" x14ac:dyDescent="0.2"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7" spans="1:16" ht="18" customHeight="1" x14ac:dyDescent="0.2">
      <c r="B7" s="28" t="s">
        <v>914</v>
      </c>
      <c r="C7" s="29" t="s">
        <v>915</v>
      </c>
      <c r="D7" s="30" t="s">
        <v>916</v>
      </c>
      <c r="E7" s="30" t="s">
        <v>917</v>
      </c>
      <c r="F7" s="31"/>
      <c r="G7" s="31"/>
      <c r="H7" s="31"/>
      <c r="I7" s="31"/>
      <c r="J7" s="31"/>
      <c r="K7" s="31"/>
      <c r="L7" s="31"/>
      <c r="M7" s="31"/>
      <c r="N7" s="30" t="s">
        <v>223</v>
      </c>
      <c r="O7" s="32" t="s">
        <v>919</v>
      </c>
      <c r="P7" s="32" t="s">
        <v>212</v>
      </c>
    </row>
    <row r="8" spans="1:16" ht="7.5" customHeight="1" x14ac:dyDescent="0.2">
      <c r="B8" s="7"/>
      <c r="C8" s="8"/>
      <c r="D8" s="9"/>
      <c r="E8" s="9"/>
    </row>
    <row r="9" spans="1:16" ht="16.5" customHeight="1" x14ac:dyDescent="0.2">
      <c r="A9" s="27" t="str">
        <f>IF(B9="","",COUNT($B$9:B9))</f>
        <v/>
      </c>
      <c r="B9" s="119"/>
      <c r="C9" s="13" t="str">
        <f>IF(ISBLANK(B9),"",VLOOKUP(B9,'LICENZAS X-D-A'!$A$1:$B$17262,2,0))</f>
        <v/>
      </c>
      <c r="D9" s="14" t="str">
        <f>IF(ISBLANK(B9),"",VLOOKUP(B9,'LICENZAS X-D-A'!$A$1:$C$17262,3,0))</f>
        <v/>
      </c>
      <c r="E9" s="15" t="str">
        <f>IF(ISBLANK(B9),"",VLOOKUP(B9,'LICENZAS X-D-A'!$A$1:$D$17259,4,0))</f>
        <v/>
      </c>
      <c r="F9" s="16">
        <f t="shared" ref="F9:F18" si="0">$F$4</f>
        <v>0</v>
      </c>
      <c r="G9" s="17" t="e">
        <f>#REF!</f>
        <v>#REF!</v>
      </c>
      <c r="H9" s="17"/>
      <c r="I9" s="17"/>
      <c r="J9" s="17">
        <f t="shared" ref="J9:J18" si="1">MAX(A9:A18)</f>
        <v>0</v>
      </c>
      <c r="K9" s="17"/>
      <c r="L9" s="17"/>
      <c r="M9" s="17"/>
      <c r="N9" s="19" t="str">
        <f>IF(ISBLANK(B9),"",VLOOKUP(B9,'LICENZAS X-D-A'!$A$1:$F$17259,6,0))</f>
        <v/>
      </c>
      <c r="O9" s="18" t="str">
        <f>IF(ISBLANK(B9),"",VLOOKUP(B9,'LICENZAS X-D-A'!$A$1:$E$17259,5,0))</f>
        <v/>
      </c>
      <c r="P9" s="36" t="str">
        <f>IF(ISBLANK(B9),"",VLOOKUP(B9,'LICENZAS X-D-A'!$A$1:$K$17266,11,0))</f>
        <v/>
      </c>
    </row>
    <row r="10" spans="1:16" ht="16.5" customHeight="1" x14ac:dyDescent="0.2">
      <c r="A10" s="27" t="str">
        <f>IF(B10="","",COUNT($B$9:B10))</f>
        <v/>
      </c>
      <c r="B10" s="119"/>
      <c r="C10" s="13" t="str">
        <f>IF(ISBLANK(B10),"",VLOOKUP(B10,'LICENZAS X-D-A'!$A$1:$B$17262,2,0))</f>
        <v/>
      </c>
      <c r="D10" s="14" t="str">
        <f>IF(ISBLANK(B10),"",VLOOKUP(B10,'LICENZAS X-D-A'!$A$1:$C$17262,3,0))</f>
        <v/>
      </c>
      <c r="E10" s="15" t="str">
        <f>IF(ISBLANK(B10),"",VLOOKUP(B10,'LICENZAS X-D-A'!$A$1:$D$17259,4,0))</f>
        <v/>
      </c>
      <c r="F10" s="16">
        <f t="shared" si="0"/>
        <v>0</v>
      </c>
      <c r="G10" s="17" t="e">
        <f>#REF!</f>
        <v>#REF!</v>
      </c>
      <c r="H10" s="17"/>
      <c r="I10" s="17"/>
      <c r="J10" s="17">
        <f t="shared" si="1"/>
        <v>0</v>
      </c>
      <c r="K10" s="17"/>
      <c r="L10" s="17"/>
      <c r="M10" s="17"/>
      <c r="N10" s="19" t="str">
        <f>IF(ISBLANK(B10),"",VLOOKUP(B10,'LICENZAS X-D-A'!$A$1:$F$17259,6,0))</f>
        <v/>
      </c>
      <c r="O10" s="18" t="str">
        <f>IF(ISBLANK(B10),"",VLOOKUP(B10,'LICENZAS X-D-A'!$A$1:$E$17259,5,0))</f>
        <v/>
      </c>
      <c r="P10" s="36" t="str">
        <f>IF(ISBLANK(B10),"",VLOOKUP(B10,'LICENZAS X-D-A'!$A$1:$K$17266,11,0))</f>
        <v/>
      </c>
    </row>
    <row r="11" spans="1:16" ht="16.5" customHeight="1" x14ac:dyDescent="0.2">
      <c r="A11" s="27" t="str">
        <f>IF(B11="","",COUNT($B$9:B11))</f>
        <v/>
      </c>
      <c r="B11" s="119"/>
      <c r="C11" s="13" t="str">
        <f>IF(ISBLANK(B11),"",VLOOKUP(B11,'LICENZAS X-D-A'!$A$1:$B$17262,2,0))</f>
        <v/>
      </c>
      <c r="D11" s="14" t="str">
        <f>IF(ISBLANK(B11),"",VLOOKUP(B11,'LICENZAS X-D-A'!$A$1:$C$17262,3,0))</f>
        <v/>
      </c>
      <c r="E11" s="15" t="str">
        <f>IF(ISBLANK(B11),"",VLOOKUP(B11,'LICENZAS X-D-A'!$A$1:$D$17259,4,0))</f>
        <v/>
      </c>
      <c r="F11" s="16">
        <f t="shared" si="0"/>
        <v>0</v>
      </c>
      <c r="G11" s="17" t="e">
        <f>#REF!</f>
        <v>#REF!</v>
      </c>
      <c r="H11" s="17"/>
      <c r="I11" s="17"/>
      <c r="J11" s="17">
        <f t="shared" si="1"/>
        <v>0</v>
      </c>
      <c r="K11" s="17"/>
      <c r="L11" s="17"/>
      <c r="M11" s="17"/>
      <c r="N11" s="19" t="str">
        <f>IF(ISBLANK(B11),"",VLOOKUP(B11,'LICENZAS X-D-A'!$A$1:$F$17259,6,0))</f>
        <v/>
      </c>
      <c r="O11" s="18" t="str">
        <f>IF(ISBLANK(B11),"",VLOOKUP(B11,'LICENZAS X-D-A'!$A$1:$E$17259,5,0))</f>
        <v/>
      </c>
      <c r="P11" s="36" t="str">
        <f>IF(ISBLANK(B11),"",VLOOKUP(B11,'LICENZAS X-D-A'!$A$1:$K$17266,11,0))</f>
        <v/>
      </c>
    </row>
    <row r="12" spans="1:16" ht="16.5" customHeight="1" x14ac:dyDescent="0.2">
      <c r="A12" s="27" t="str">
        <f>IF(B12="","",COUNT($B$9:B12))</f>
        <v/>
      </c>
      <c r="B12" s="119"/>
      <c r="C12" s="13" t="str">
        <f>IF(ISBLANK(B12),"",VLOOKUP(B12,'LICENZAS X-D-A'!$A$1:$B$17262,2,0))</f>
        <v/>
      </c>
      <c r="D12" s="14" t="str">
        <f>IF(ISBLANK(B12),"",VLOOKUP(B12,'LICENZAS X-D-A'!$A$1:$C$17262,3,0))</f>
        <v/>
      </c>
      <c r="E12" s="15" t="str">
        <f>IF(ISBLANK(B12),"",VLOOKUP(B12,'LICENZAS X-D-A'!$A$1:$D$17259,4,0))</f>
        <v/>
      </c>
      <c r="F12" s="16">
        <f t="shared" si="0"/>
        <v>0</v>
      </c>
      <c r="G12" s="17" t="e">
        <f>#REF!</f>
        <v>#REF!</v>
      </c>
      <c r="H12" s="17"/>
      <c r="I12" s="17"/>
      <c r="J12" s="17">
        <f t="shared" si="1"/>
        <v>0</v>
      </c>
      <c r="K12" s="17"/>
      <c r="L12" s="17"/>
      <c r="M12" s="17"/>
      <c r="N12" s="19" t="str">
        <f>IF(ISBLANK(B12),"",VLOOKUP(B12,'LICENZAS X-D-A'!$A$1:$F$17259,6,0))</f>
        <v/>
      </c>
      <c r="O12" s="18" t="str">
        <f>IF(ISBLANK(B12),"",VLOOKUP(B12,'LICENZAS X-D-A'!$A$1:$E$17259,5,0))</f>
        <v/>
      </c>
      <c r="P12" s="36" t="str">
        <f>IF(ISBLANK(B12),"",VLOOKUP(B12,'LICENZAS X-D-A'!$A$1:$K$17266,11,0))</f>
        <v/>
      </c>
    </row>
    <row r="13" spans="1:16" ht="16.5" customHeight="1" x14ac:dyDescent="0.2">
      <c r="A13" s="27" t="str">
        <f>IF(B13="","",COUNT($B$9:B13))</f>
        <v/>
      </c>
      <c r="B13" s="119"/>
      <c r="C13" s="13" t="str">
        <f>IF(ISBLANK(B13),"",VLOOKUP(B13,'LICENZAS X-D-A'!$A$1:$B$17262,2,0))</f>
        <v/>
      </c>
      <c r="D13" s="14" t="str">
        <f>IF(ISBLANK(B13),"",VLOOKUP(B13,'LICENZAS X-D-A'!$A$1:$C$17262,3,0))</f>
        <v/>
      </c>
      <c r="E13" s="15" t="str">
        <f>IF(ISBLANK(B13),"",VLOOKUP(B13,'LICENZAS X-D-A'!$A$1:$D$17259,4,0))</f>
        <v/>
      </c>
      <c r="F13" s="16">
        <f t="shared" si="0"/>
        <v>0</v>
      </c>
      <c r="G13" s="17" t="e">
        <f>#REF!</f>
        <v>#REF!</v>
      </c>
      <c r="H13" s="17"/>
      <c r="I13" s="17"/>
      <c r="J13" s="17">
        <f t="shared" si="1"/>
        <v>0</v>
      </c>
      <c r="K13" s="17"/>
      <c r="L13" s="17"/>
      <c r="M13" s="17"/>
      <c r="N13" s="19" t="str">
        <f>IF(ISBLANK(B13),"",VLOOKUP(B13,'LICENZAS X-D-A'!$A$1:$F$17259,6,0))</f>
        <v/>
      </c>
      <c r="O13" s="18" t="str">
        <f>IF(ISBLANK(B13),"",VLOOKUP(B13,'LICENZAS X-D-A'!$A$1:$E$17259,5,0))</f>
        <v/>
      </c>
      <c r="P13" s="36" t="str">
        <f>IF(ISBLANK(B13),"",VLOOKUP(B13,'LICENZAS X-D-A'!$A$1:$K$17266,11,0))</f>
        <v/>
      </c>
    </row>
    <row r="14" spans="1:16" ht="16.5" customHeight="1" x14ac:dyDescent="0.2">
      <c r="A14" s="27" t="str">
        <f>IF(B14="","",COUNT($B$9:B14))</f>
        <v/>
      </c>
      <c r="B14" s="119"/>
      <c r="C14" s="13" t="str">
        <f>IF(ISBLANK(B14),"",VLOOKUP(B14,'LICENZAS X-D-A'!$A$1:$B$17262,2,0))</f>
        <v/>
      </c>
      <c r="D14" s="14" t="str">
        <f>IF(ISBLANK(B14),"",VLOOKUP(B14,'LICENZAS X-D-A'!$A$1:$C$17262,3,0))</f>
        <v/>
      </c>
      <c r="E14" s="15" t="str">
        <f>IF(ISBLANK(B14),"",VLOOKUP(B14,'LICENZAS X-D-A'!$A$1:$D$17259,4,0))</f>
        <v/>
      </c>
      <c r="F14" s="16">
        <f t="shared" si="0"/>
        <v>0</v>
      </c>
      <c r="G14" s="17" t="e">
        <f>#REF!</f>
        <v>#REF!</v>
      </c>
      <c r="H14" s="17"/>
      <c r="I14" s="17"/>
      <c r="J14" s="17">
        <f t="shared" si="1"/>
        <v>0</v>
      </c>
      <c r="K14" s="17"/>
      <c r="L14" s="17"/>
      <c r="M14" s="17"/>
      <c r="N14" s="19" t="str">
        <f>IF(ISBLANK(B14),"",VLOOKUP(B14,'LICENZAS X-D-A'!$A$1:$F$17259,6,0))</f>
        <v/>
      </c>
      <c r="O14" s="18" t="str">
        <f>IF(ISBLANK(B14),"",VLOOKUP(B14,'LICENZAS X-D-A'!$A$1:$E$17259,5,0))</f>
        <v/>
      </c>
      <c r="P14" s="36" t="str">
        <f>IF(ISBLANK(B14),"",VLOOKUP(B14,'LICENZAS X-D-A'!$A$1:$K$17266,11,0))</f>
        <v/>
      </c>
    </row>
    <row r="15" spans="1:16" ht="16.5" customHeight="1" x14ac:dyDescent="0.2">
      <c r="A15" s="27" t="str">
        <f>IF(B15="","",COUNT($B$9:B15))</f>
        <v/>
      </c>
      <c r="B15" s="119"/>
      <c r="C15" s="13" t="str">
        <f>IF(ISBLANK(B15),"",VLOOKUP(B15,'LICENZAS X-D-A'!$A$1:$B$17262,2,0))</f>
        <v/>
      </c>
      <c r="D15" s="14" t="str">
        <f>IF(ISBLANK(B15),"",VLOOKUP(B15,'LICENZAS X-D-A'!$A$1:$C$17262,3,0))</f>
        <v/>
      </c>
      <c r="E15" s="15" t="str">
        <f>IF(ISBLANK(B15),"",VLOOKUP(B15,'LICENZAS X-D-A'!$A$1:$D$17259,4,0))</f>
        <v/>
      </c>
      <c r="F15" s="16">
        <f t="shared" si="0"/>
        <v>0</v>
      </c>
      <c r="G15" s="17" t="e">
        <f>#REF!</f>
        <v>#REF!</v>
      </c>
      <c r="H15" s="17"/>
      <c r="I15" s="17"/>
      <c r="J15" s="17">
        <f t="shared" si="1"/>
        <v>0</v>
      </c>
      <c r="K15" s="17"/>
      <c r="L15" s="17"/>
      <c r="M15" s="17"/>
      <c r="N15" s="19" t="str">
        <f>IF(ISBLANK(B15),"",VLOOKUP(B15,'LICENZAS X-D-A'!$A$1:$F$17259,6,0))</f>
        <v/>
      </c>
      <c r="O15" s="18" t="str">
        <f>IF(ISBLANK(B15),"",VLOOKUP(B15,'LICENZAS X-D-A'!$A$1:$E$17259,5,0))</f>
        <v/>
      </c>
      <c r="P15" s="36" t="str">
        <f>IF(ISBLANK(B15),"",VLOOKUP(B15,'LICENZAS X-D-A'!$A$1:$K$17266,11,0))</f>
        <v/>
      </c>
    </row>
    <row r="16" spans="1:16" ht="16.5" customHeight="1" x14ac:dyDescent="0.2">
      <c r="A16" s="27" t="str">
        <f>IF(B16="","",COUNT($B$9:B16))</f>
        <v/>
      </c>
      <c r="B16" s="119"/>
      <c r="C16" s="13" t="str">
        <f>IF(ISBLANK(B16),"",VLOOKUP(B16,'LICENZAS X-D-A'!$A$1:$B$17262,2,0))</f>
        <v/>
      </c>
      <c r="D16" s="14" t="str">
        <f>IF(ISBLANK(B16),"",VLOOKUP(B16,'LICENZAS X-D-A'!$A$1:$C$17262,3,0))</f>
        <v/>
      </c>
      <c r="E16" s="15" t="str">
        <f>IF(ISBLANK(B16),"",VLOOKUP(B16,'LICENZAS X-D-A'!$A$1:$D$17259,4,0))</f>
        <v/>
      </c>
      <c r="F16" s="16">
        <f t="shared" si="0"/>
        <v>0</v>
      </c>
      <c r="G16" s="17" t="e">
        <f>#REF!</f>
        <v>#REF!</v>
      </c>
      <c r="H16" s="17"/>
      <c r="I16" s="17"/>
      <c r="J16" s="17">
        <f t="shared" si="1"/>
        <v>0</v>
      </c>
      <c r="K16" s="17"/>
      <c r="L16" s="17"/>
      <c r="M16" s="17"/>
      <c r="N16" s="19" t="str">
        <f>IF(ISBLANK(B16),"",VLOOKUP(B16,'LICENZAS X-D-A'!$A$1:$F$17259,6,0))</f>
        <v/>
      </c>
      <c r="O16" s="18" t="str">
        <f>IF(ISBLANK(B16),"",VLOOKUP(B16,'LICENZAS X-D-A'!$A$1:$E$17259,5,0))</f>
        <v/>
      </c>
      <c r="P16" s="36" t="str">
        <f>IF(ISBLANK(B16),"",VLOOKUP(B16,'LICENZAS X-D-A'!$A$1:$K$17266,11,0))</f>
        <v/>
      </c>
    </row>
    <row r="17" spans="1:16" ht="16.5" customHeight="1" x14ac:dyDescent="0.2">
      <c r="A17" s="27" t="str">
        <f>IF(B17="","",COUNT($B$9:B17))</f>
        <v/>
      </c>
      <c r="B17" s="119"/>
      <c r="C17" s="13" t="str">
        <f>IF(ISBLANK(B17),"",VLOOKUP(B17,'LICENZAS X-D-A'!$A$1:$B$17262,2,0))</f>
        <v/>
      </c>
      <c r="D17" s="14" t="str">
        <f>IF(ISBLANK(B17),"",VLOOKUP(B17,'LICENZAS X-D-A'!$A$1:$C$17262,3,0))</f>
        <v/>
      </c>
      <c r="E17" s="15" t="str">
        <f>IF(ISBLANK(B17),"",VLOOKUP(B17,'LICENZAS X-D-A'!$A$1:$D$17259,4,0))</f>
        <v/>
      </c>
      <c r="F17" s="16">
        <f t="shared" si="0"/>
        <v>0</v>
      </c>
      <c r="G17" s="17" t="e">
        <f>#REF!</f>
        <v>#REF!</v>
      </c>
      <c r="H17" s="17"/>
      <c r="I17" s="17"/>
      <c r="J17" s="17">
        <f t="shared" si="1"/>
        <v>0</v>
      </c>
      <c r="K17" s="17"/>
      <c r="L17" s="17"/>
      <c r="M17" s="17"/>
      <c r="N17" s="19" t="str">
        <f>IF(ISBLANK(B17),"",VLOOKUP(B17,'LICENZAS X-D-A'!$A$1:$F$17259,6,0))</f>
        <v/>
      </c>
      <c r="O17" s="18" t="str">
        <f>IF(ISBLANK(B17),"",VLOOKUP(B17,'LICENZAS X-D-A'!$A$1:$E$17259,5,0))</f>
        <v/>
      </c>
      <c r="P17" s="36" t="str">
        <f>IF(ISBLANK(B17),"",VLOOKUP(B17,'LICENZAS X-D-A'!$A$1:$K$17266,11,0))</f>
        <v/>
      </c>
    </row>
    <row r="18" spans="1:16" ht="16.5" customHeight="1" thickBot="1" x14ac:dyDescent="0.25">
      <c r="A18" s="27" t="str">
        <f>IF(B18="","",COUNT($B$9:B18))</f>
        <v/>
      </c>
      <c r="B18" s="119"/>
      <c r="C18" s="13" t="str">
        <f>IF(ISBLANK(B18),"",VLOOKUP(B18,'LICENZAS X-D-A'!$A$1:$B$17262,2,0))</f>
        <v/>
      </c>
      <c r="D18" s="14" t="str">
        <f>IF(ISBLANK(B18),"",VLOOKUP(B18,'LICENZAS X-D-A'!$A$1:$C$17262,3,0))</f>
        <v/>
      </c>
      <c r="E18" s="15" t="str">
        <f>IF(ISBLANK(B18),"",VLOOKUP(B18,'LICENZAS X-D-A'!$A$1:$D$17259,4,0))</f>
        <v/>
      </c>
      <c r="F18" s="16">
        <f t="shared" si="0"/>
        <v>0</v>
      </c>
      <c r="G18" s="17" t="e">
        <f>#REF!</f>
        <v>#REF!</v>
      </c>
      <c r="H18" s="17"/>
      <c r="I18" s="17"/>
      <c r="J18" s="17">
        <f t="shared" si="1"/>
        <v>0</v>
      </c>
      <c r="K18" s="17"/>
      <c r="L18" s="17"/>
      <c r="M18" s="17"/>
      <c r="N18" s="19" t="str">
        <f>IF(ISBLANK(B18),"",VLOOKUP(B18,'LICENZAS X-D-A'!$A$1:$F$17259,6,0))</f>
        <v/>
      </c>
      <c r="O18" s="18" t="str">
        <f>IF(ISBLANK(B18),"",VLOOKUP(B18,'LICENZAS X-D-A'!$A$1:$E$17259,5,0))</f>
        <v/>
      </c>
      <c r="P18" s="36" t="str">
        <f>IF(ISBLANK(B18),"",VLOOKUP(B18,'LICENZAS X-D-A'!$A$1:$K$17266,11,0))</f>
        <v/>
      </c>
    </row>
    <row r="19" spans="1:16" ht="16.5" customHeight="1" thickBot="1" x14ac:dyDescent="0.25">
      <c r="O19" s="37" t="s">
        <v>462</v>
      </c>
      <c r="P19" s="37">
        <f>SUM(P9:P18)</f>
        <v>0</v>
      </c>
    </row>
    <row r="20" spans="1:16" ht="16.5" customHeight="1" x14ac:dyDescent="0.2"/>
    <row r="21" spans="1:16" ht="16.5" customHeight="1" x14ac:dyDescent="0.2"/>
    <row r="22" spans="1:16" ht="16.5" customHeight="1" x14ac:dyDescent="0.2"/>
    <row r="23" spans="1:16" ht="16.5" customHeight="1" x14ac:dyDescent="0.2"/>
    <row r="24" spans="1:16" ht="16.5" customHeight="1" x14ac:dyDescent="0.2"/>
    <row r="25" spans="1:16" ht="16.5" customHeight="1" x14ac:dyDescent="0.2"/>
    <row r="26" spans="1:16" ht="16.5" customHeight="1" x14ac:dyDescent="0.2"/>
    <row r="27" spans="1:16" ht="16.5" customHeight="1" x14ac:dyDescent="0.2"/>
    <row r="28" spans="1:16" ht="16.5" customHeight="1" x14ac:dyDescent="0.2"/>
    <row r="29" spans="1:16" ht="16.5" customHeight="1" x14ac:dyDescent="0.2"/>
    <row r="30" spans="1:16" ht="16.5" customHeight="1" x14ac:dyDescent="0.2"/>
    <row r="31" spans="1:16" ht="16.5" customHeight="1" x14ac:dyDescent="0.2"/>
    <row r="32" spans="1:16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</sheetData>
  <sheetProtection password="CC6D" sheet="1" objects="1" scenarios="1" selectLockedCells="1"/>
  <protectedRanges>
    <protectedRange sqref="O19:P19 A9:A18 P9:P18 B12:B18" name="Rango1" securityDescriptor="O:WDG:WDD:(A;;CC;;;WD)"/>
    <protectedRange sqref="C9:O18" name="Rango1_1" securityDescriptor="O:WDG:WDD:(A;;CC;;;WD)"/>
    <protectedRange sqref="B9:B11" name="Rango1_2" securityDescriptor="O:WDG:WDD:(A;;CC;;;WD)"/>
  </protectedRanges>
  <mergeCells count="4">
    <mergeCell ref="A2:O2"/>
    <mergeCell ref="A3:O3"/>
    <mergeCell ref="B4:C4"/>
    <mergeCell ref="E4:P4"/>
  </mergeCells>
  <phoneticPr fontId="9" type="noConversion"/>
  <conditionalFormatting sqref="B9:B18">
    <cfRule type="cellIs" dxfId="47" priority="1" stopIfTrue="1" operator="equal">
      <formula>0</formula>
    </cfRule>
  </conditionalFormatting>
  <printOptions horizontalCentered="1"/>
  <pageMargins left="0.31496062992125984" right="0.39370078740157483" top="0.74803149606299213" bottom="0.39370078740157483" header="0.51181102362204722" footer="0.19685039370078741"/>
  <pageSetup paperSize="9" scale="71" firstPageNumber="0" orientation="portrait" horizontalDpi="300" verticalDpi="300" r:id="rId1"/>
  <headerFooter alignWithMargins="0">
    <oddFooter>&amp;L&amp;"+,Normal"FGTM&amp;C&amp;"+,Normal"- DEPORTE GALEGO - DEPORTE PARA TODA A VIDA -&amp;R&amp;"+,Normal"Licenzas Galegas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0000FF"/>
  </sheetPr>
  <dimension ref="A1:AD97"/>
  <sheetViews>
    <sheetView zoomScaleNormal="100" workbookViewId="0">
      <selection activeCell="Q25" sqref="Q25"/>
    </sheetView>
  </sheetViews>
  <sheetFormatPr baseColWidth="10" defaultColWidth="32.140625" defaultRowHeight="12.75" x14ac:dyDescent="0.2"/>
  <cols>
    <col min="1" max="1" width="3.5703125" customWidth="1"/>
    <col min="2" max="2" width="7.5703125" bestFit="1" customWidth="1"/>
    <col min="3" max="3" width="18.28515625" customWidth="1"/>
    <col min="4" max="4" width="19.42578125" customWidth="1"/>
    <col min="5" max="5" width="17.7109375" customWidth="1"/>
    <col min="6" max="13" width="32.140625" hidden="1" customWidth="1"/>
    <col min="14" max="14" width="7.5703125" bestFit="1" customWidth="1"/>
    <col min="15" max="15" width="12.5703125" style="117" customWidth="1"/>
    <col min="16" max="16" width="11" bestFit="1" customWidth="1"/>
    <col min="17" max="17" width="32.140625" style="194"/>
  </cols>
  <sheetData>
    <row r="1" spans="1:30" ht="20.25" customHeight="1" x14ac:dyDescent="0.3">
      <c r="A1" s="296" t="s">
        <v>211</v>
      </c>
      <c r="B1" s="296"/>
      <c r="C1" s="296"/>
      <c r="D1" s="296"/>
      <c r="E1" s="296"/>
      <c r="F1" s="296"/>
      <c r="G1" s="296"/>
      <c r="H1" s="296"/>
      <c r="I1" s="296"/>
      <c r="J1" s="297"/>
      <c r="K1" s="297"/>
      <c r="L1" s="297"/>
      <c r="M1" s="297"/>
      <c r="N1" s="297"/>
      <c r="O1" s="297"/>
      <c r="P1" s="150"/>
    </row>
    <row r="2" spans="1:30" ht="16.5" customHeight="1" x14ac:dyDescent="0.25">
      <c r="A2" s="298" t="s">
        <v>1598</v>
      </c>
      <c r="B2" s="298"/>
      <c r="C2" s="298"/>
      <c r="D2" s="298"/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150"/>
      <c r="Q2" s="195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1:30" ht="16.5" x14ac:dyDescent="0.25">
      <c r="A3" s="298" t="s">
        <v>392</v>
      </c>
      <c r="B3" s="298"/>
      <c r="C3" s="298"/>
      <c r="D3" s="298"/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151"/>
      <c r="Q3" s="195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6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51"/>
      <c r="Q4" s="195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ht="15.75" x14ac:dyDescent="0.2">
      <c r="A5" s="292" t="s">
        <v>1589</v>
      </c>
      <c r="B5" s="293"/>
      <c r="C5" s="294"/>
      <c r="D5" s="172" t="s">
        <v>1522</v>
      </c>
      <c r="E5" s="287" t="str">
        <f>VLOOKUP(D5,'NÚMERO CLUB E EQUIPO'!A3:C44,2,0)</f>
        <v>AGRUPACIÓN DEPORTIVA XUVENIL MILAGROSA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195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1:30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3"/>
      <c r="P6" s="150"/>
      <c r="Q6" s="195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0" ht="22.5" x14ac:dyDescent="0.2">
      <c r="A7" s="150"/>
      <c r="B7" s="154" t="s">
        <v>914</v>
      </c>
      <c r="C7" s="155" t="s">
        <v>915</v>
      </c>
      <c r="D7" s="156" t="s">
        <v>916</v>
      </c>
      <c r="E7" s="156" t="s">
        <v>917</v>
      </c>
      <c r="F7" s="157"/>
      <c r="G7" s="157"/>
      <c r="H7" s="157"/>
      <c r="I7" s="157"/>
      <c r="J7" s="157"/>
      <c r="K7" s="157"/>
      <c r="L7" s="157"/>
      <c r="M7" s="157"/>
      <c r="N7" s="156" t="s">
        <v>223</v>
      </c>
      <c r="O7" s="158" t="s">
        <v>1723</v>
      </c>
      <c r="P7" s="159" t="s">
        <v>212</v>
      </c>
      <c r="Q7" s="195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5.75" x14ac:dyDescent="0.2">
      <c r="A8" s="150"/>
      <c r="B8" s="290"/>
      <c r="C8" s="290"/>
      <c r="D8" s="160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195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0" ht="15.75" x14ac:dyDescent="0.2">
      <c r="A9" s="284" t="s">
        <v>1590</v>
      </c>
      <c r="B9" s="285"/>
      <c r="C9" s="295"/>
      <c r="D9" s="172">
        <v>63</v>
      </c>
      <c r="E9" s="287" t="str">
        <f>VLOOKUP(D9,'NÚMERO CLUB E EQUIPO'!A47:C151,2,0)</f>
        <v>C.T.M. Milagrosa Promesas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161"/>
      <c r="Q9" s="195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5.75" x14ac:dyDescent="0.2">
      <c r="A10" s="162" t="str">
        <f>IF(B10="","",COUNT($B10:B$10))</f>
        <v/>
      </c>
      <c r="B10" s="198"/>
      <c r="C10" s="163" t="str">
        <f>IF(ISBLANK(B10),"",VLOOKUP(B10,'LICENZAS X-D-A'!$A$1:$B$17262,2,0))</f>
        <v/>
      </c>
      <c r="D10" s="164" t="str">
        <f>IF(ISBLANK(B10),"",VLOOKUP(B10,'LICENZAS X-D-A'!$A$1:$C$17262,3,0))</f>
        <v/>
      </c>
      <c r="E10" s="165" t="str">
        <f>IF(ISBLANK(B10),"",VLOOKUP(B10,'LICENZAS X-D-A'!$A$1:$D$17259,4,0))</f>
        <v/>
      </c>
      <c r="F10" s="166">
        <f t="shared" ref="F10:F73" si="0">$F$7</f>
        <v>0</v>
      </c>
      <c r="G10" s="167" t="e">
        <f>#REF!</f>
        <v>#REF!</v>
      </c>
      <c r="H10" s="167"/>
      <c r="I10" s="167"/>
      <c r="J10" s="167">
        <f>MAX(A10:A96)</f>
        <v>0</v>
      </c>
      <c r="K10" s="167"/>
      <c r="L10" s="167"/>
      <c r="M10" s="167"/>
      <c r="N10" s="168" t="str">
        <f>IF(ISBLANK(B10),"",VLOOKUP(B10,'LICENZAS X-D-A'!$A$1:$F$17259,6,0))</f>
        <v/>
      </c>
      <c r="O10" s="169" t="str">
        <f>IF(ISBLANK(B10),"",VLOOKUP(B10,'LICENZAS X-D-A'!$A$1:$E$17259,5,0))</f>
        <v/>
      </c>
      <c r="P10" s="170" t="str">
        <f>IF(ISBLANK(B10),"",VLOOKUP(B10,'LICENZAS X-D-A'!$A$1:$I$17266,9,0))</f>
        <v/>
      </c>
      <c r="Q10" s="195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ht="15.75" x14ac:dyDescent="0.2">
      <c r="A11" s="162" t="str">
        <f>IF(B11="","",COUNT($B$10:B11))</f>
        <v/>
      </c>
      <c r="B11" s="198"/>
      <c r="C11" s="163" t="str">
        <f>IF(ISBLANK(B11),"",VLOOKUP(B11,'LICENZAS X-D-A'!$A$1:$B$17262,2,0))</f>
        <v/>
      </c>
      <c r="D11" s="164" t="str">
        <f>IF(ISBLANK(B11),"",VLOOKUP(B11,'LICENZAS X-D-A'!$A$1:$C$17262,3,0))</f>
        <v/>
      </c>
      <c r="E11" s="165" t="str">
        <f>IF(ISBLANK(B11),"",VLOOKUP(B11,'LICENZAS X-D-A'!$A$1:$D$17259,4,0))</f>
        <v/>
      </c>
      <c r="F11" s="166">
        <f t="shared" si="0"/>
        <v>0</v>
      </c>
      <c r="G11" s="167" t="e">
        <f>#REF!</f>
        <v>#REF!</v>
      </c>
      <c r="H11" s="167"/>
      <c r="I11" s="167"/>
      <c r="J11" s="167">
        <f>MAX(A11:A96)</f>
        <v>0</v>
      </c>
      <c r="K11" s="167"/>
      <c r="L11" s="167"/>
      <c r="M11" s="167"/>
      <c r="N11" s="168" t="str">
        <f>IF(ISBLANK(B11),"",VLOOKUP(B11,'LICENZAS X-D-A'!$A$1:$F$17259,6,0))</f>
        <v/>
      </c>
      <c r="O11" s="169" t="str">
        <f>IF(ISBLANK(B11),"",VLOOKUP(B11,'LICENZAS X-D-A'!$A$1:$E$17259,5,0))</f>
        <v/>
      </c>
      <c r="P11" s="170" t="str">
        <f>IF(ISBLANK(B11),"",VLOOKUP(B11,'LICENZAS X-D-A'!$A$1:$I$17266,9,0))</f>
        <v/>
      </c>
      <c r="Q11" s="195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ht="15.75" x14ac:dyDescent="0.2">
      <c r="A12" s="162" t="str">
        <f>IF(B12="","",COUNT($B$10:B12))</f>
        <v/>
      </c>
      <c r="B12" s="198"/>
      <c r="C12" s="163" t="str">
        <f>IF(ISBLANK(B12),"",VLOOKUP(B12,'LICENZAS X-D-A'!$A$1:$B$17262,2,0))</f>
        <v/>
      </c>
      <c r="D12" s="164" t="str">
        <f>IF(ISBLANK(B12),"",VLOOKUP(B12,'LICENZAS X-D-A'!$A$1:$C$17262,3,0))</f>
        <v/>
      </c>
      <c r="E12" s="165" t="str">
        <f>IF(ISBLANK(B12),"",VLOOKUP(B12,'LICENZAS X-D-A'!$A$1:$D$17259,4,0))</f>
        <v/>
      </c>
      <c r="F12" s="166">
        <f t="shared" si="0"/>
        <v>0</v>
      </c>
      <c r="G12" s="167" t="e">
        <f>#REF!</f>
        <v>#REF!</v>
      </c>
      <c r="H12" s="167"/>
      <c r="I12" s="167"/>
      <c r="J12" s="167">
        <f>MAX(A12:A96)</f>
        <v>0</v>
      </c>
      <c r="K12" s="167"/>
      <c r="L12" s="167"/>
      <c r="M12" s="167"/>
      <c r="N12" s="168" t="str">
        <f>IF(ISBLANK(B12),"",VLOOKUP(B12,'LICENZAS X-D-A'!$A$1:$F$17259,6,0))</f>
        <v/>
      </c>
      <c r="O12" s="169" t="str">
        <f>IF(ISBLANK(B12),"",VLOOKUP(B12,'LICENZAS X-D-A'!$A$1:$E$17259,5,0))</f>
        <v/>
      </c>
      <c r="P12" s="170" t="str">
        <f>IF(ISBLANK(B12),"",VLOOKUP(B12,'LICENZAS X-D-A'!$A$1:$I$17266,9,0))</f>
        <v/>
      </c>
      <c r="Q12" s="195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0" ht="15.75" x14ac:dyDescent="0.2">
      <c r="A13" s="162" t="str">
        <f>IF(B13="","",COUNT($B$10:B13))</f>
        <v/>
      </c>
      <c r="B13" s="198"/>
      <c r="C13" s="163" t="str">
        <f>IF(ISBLANK(B13),"",VLOOKUP(B13,'LICENZAS X-D-A'!$A$1:$B$17262,2,0))</f>
        <v/>
      </c>
      <c r="D13" s="164" t="str">
        <f>IF(ISBLANK(B13),"",VLOOKUP(B13,'LICENZAS X-D-A'!$A$1:$C$17262,3,0))</f>
        <v/>
      </c>
      <c r="E13" s="165" t="str">
        <f>IF(ISBLANK(B13),"",VLOOKUP(B13,'LICENZAS X-D-A'!$A$1:$D$17259,4,0))</f>
        <v/>
      </c>
      <c r="F13" s="166">
        <f t="shared" si="0"/>
        <v>0</v>
      </c>
      <c r="G13" s="167" t="e">
        <f>#REF!</f>
        <v>#REF!</v>
      </c>
      <c r="H13" s="167"/>
      <c r="I13" s="167"/>
      <c r="J13" s="167">
        <f>MAX(A13:A96)</f>
        <v>0</v>
      </c>
      <c r="K13" s="167"/>
      <c r="L13" s="167"/>
      <c r="M13" s="167"/>
      <c r="N13" s="168" t="str">
        <f>IF(ISBLANK(B13),"",VLOOKUP(B13,'LICENZAS X-D-A'!$A$1:$F$17259,6,0))</f>
        <v/>
      </c>
      <c r="O13" s="169" t="str">
        <f>IF(ISBLANK(B13),"",VLOOKUP(B13,'LICENZAS X-D-A'!$A$1:$E$17259,5,0))</f>
        <v/>
      </c>
      <c r="P13" s="170" t="str">
        <f>IF(ISBLANK(B13),"",VLOOKUP(B13,'LICENZAS X-D-A'!$A$1:$I$17266,9,0))</f>
        <v/>
      </c>
      <c r="Q13" s="195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ht="15.75" x14ac:dyDescent="0.2">
      <c r="A14" s="162" t="str">
        <f>IF(B14="","",COUNT($B$10:B14))</f>
        <v/>
      </c>
      <c r="B14" s="173"/>
      <c r="C14" s="163" t="str">
        <f>IF(ISBLANK(B14),"",VLOOKUP(B14,'LICENZAS X-D-A'!$A$1:$B$17262,2,0))</f>
        <v/>
      </c>
      <c r="D14" s="164" t="str">
        <f>IF(ISBLANK(B14),"",VLOOKUP(B14,'LICENZAS X-D-A'!$A$1:$C$17262,3,0))</f>
        <v/>
      </c>
      <c r="E14" s="165" t="str">
        <f>IF(ISBLANK(B14),"",VLOOKUP(B14,'LICENZAS X-D-A'!$A$1:$D$17259,4,0))</f>
        <v/>
      </c>
      <c r="F14" s="166">
        <f t="shared" si="0"/>
        <v>0</v>
      </c>
      <c r="G14" s="167" t="e">
        <f>#REF!</f>
        <v>#REF!</v>
      </c>
      <c r="H14" s="167"/>
      <c r="I14" s="167"/>
      <c r="J14" s="167">
        <f>MAX(A14:A96)</f>
        <v>0</v>
      </c>
      <c r="K14" s="167"/>
      <c r="L14" s="167"/>
      <c r="M14" s="167"/>
      <c r="N14" s="168" t="str">
        <f>IF(ISBLANK(B14),"",VLOOKUP(B14,'LICENZAS X-D-A'!$A$1:$F$17259,6,0))</f>
        <v/>
      </c>
      <c r="O14" s="169" t="str">
        <f>IF(ISBLANK(B14),"",VLOOKUP(B14,'LICENZAS X-D-A'!$A$1:$E$17259,5,0))</f>
        <v/>
      </c>
      <c r="P14" s="170" t="str">
        <f>IF(ISBLANK(B14),"",VLOOKUP(B14,'LICENZAS X-D-A'!$A$1:$I$17266,9,0))</f>
        <v/>
      </c>
      <c r="Q14" s="195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0" ht="15.75" x14ac:dyDescent="0.2">
      <c r="A15" s="162" t="str">
        <f>IF(B15="","",COUNT($B$10:B15))</f>
        <v/>
      </c>
      <c r="B15" s="173"/>
      <c r="C15" s="163" t="str">
        <f>IF(ISBLANK(B15),"",VLOOKUP(B15,'LICENZAS X-D-A'!$A$1:$B$17262,2,0))</f>
        <v/>
      </c>
      <c r="D15" s="164" t="str">
        <f>IF(ISBLANK(B15),"",VLOOKUP(B15,'LICENZAS X-D-A'!$A$1:$C$17262,3,0))</f>
        <v/>
      </c>
      <c r="E15" s="165" t="str">
        <f>IF(ISBLANK(B15),"",VLOOKUP(B15,'LICENZAS X-D-A'!$A$1:$D$17259,4,0))</f>
        <v/>
      </c>
      <c r="F15" s="166">
        <f t="shared" si="0"/>
        <v>0</v>
      </c>
      <c r="G15" s="167" t="e">
        <f>#REF!</f>
        <v>#REF!</v>
      </c>
      <c r="H15" s="167"/>
      <c r="I15" s="167"/>
      <c r="J15" s="167">
        <f>MAX(A15:A96)</f>
        <v>0</v>
      </c>
      <c r="K15" s="167"/>
      <c r="L15" s="167"/>
      <c r="M15" s="167"/>
      <c r="N15" s="168" t="str">
        <f>IF(ISBLANK(B15),"",VLOOKUP(B15,'LICENZAS X-D-A'!$A$1:$F$17259,6,0))</f>
        <v/>
      </c>
      <c r="O15" s="169" t="str">
        <f>IF(ISBLANK(B15),"",VLOOKUP(B15,'LICENZAS X-D-A'!$A$1:$E$17259,5,0))</f>
        <v/>
      </c>
      <c r="P15" s="170" t="str">
        <f>IF(ISBLANK(B15),"",VLOOKUP(B15,'LICENZAS X-D-A'!$A$1:$I$17266,9,0))</f>
        <v/>
      </c>
      <c r="Q15" s="195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0" ht="15.75" x14ac:dyDescent="0.2">
      <c r="A16" s="162" t="str">
        <f>IF(B16="","",COUNT($B$10:B16))</f>
        <v/>
      </c>
      <c r="B16" s="173"/>
      <c r="C16" s="163" t="str">
        <f>IF(ISBLANK(B16),"",VLOOKUP(B16,'LICENZAS X-D-A'!$A$1:$B$17262,2,0))</f>
        <v/>
      </c>
      <c r="D16" s="164" t="str">
        <f>IF(ISBLANK(B16),"",VLOOKUP(B16,'LICENZAS X-D-A'!$A$1:$C$17262,3,0))</f>
        <v/>
      </c>
      <c r="E16" s="165" t="str">
        <f>IF(ISBLANK(B16),"",VLOOKUP(B16,'LICENZAS X-D-A'!$A$1:$D$17259,4,0))</f>
        <v/>
      </c>
      <c r="F16" s="166">
        <f t="shared" si="0"/>
        <v>0</v>
      </c>
      <c r="G16" s="167" t="e">
        <f>#REF!</f>
        <v>#REF!</v>
      </c>
      <c r="H16" s="167"/>
      <c r="I16" s="167"/>
      <c r="J16" s="167">
        <f>MAX(A16:A96)</f>
        <v>0</v>
      </c>
      <c r="K16" s="167"/>
      <c r="L16" s="167"/>
      <c r="M16" s="167"/>
      <c r="N16" s="168" t="str">
        <f>IF(ISBLANK(B16),"",VLOOKUP(B16,'LICENZAS X-D-A'!$A$1:$F$17259,6,0))</f>
        <v/>
      </c>
      <c r="O16" s="169" t="str">
        <f>IF(ISBLANK(B16),"",VLOOKUP(B16,'LICENZAS X-D-A'!$A$1:$E$17259,5,0))</f>
        <v/>
      </c>
      <c r="P16" s="170" t="str">
        <f>IF(ISBLANK(B16),"",VLOOKUP(B16,'LICENZAS X-D-A'!$A$1:$I$17266,9,0))</f>
        <v/>
      </c>
      <c r="Q16" s="195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</row>
    <row r="17" spans="1:30" ht="15.75" x14ac:dyDescent="0.2">
      <c r="A17" s="162" t="str">
        <f>IF(B17="","",COUNT($B$10:B17))</f>
        <v/>
      </c>
      <c r="B17" s="173"/>
      <c r="C17" s="163" t="str">
        <f>IF(ISBLANK(B17),"",VLOOKUP(B17,'LICENZAS X-D-A'!$A$1:$B$17262,2,0))</f>
        <v/>
      </c>
      <c r="D17" s="164" t="str">
        <f>IF(ISBLANK(B17),"",VLOOKUP(B17,'LICENZAS X-D-A'!$A$1:$C$17262,3,0))</f>
        <v/>
      </c>
      <c r="E17" s="165" t="str">
        <f>IF(ISBLANK(B17),"",VLOOKUP(B17,'LICENZAS X-D-A'!$A$1:$D$17259,4,0))</f>
        <v/>
      </c>
      <c r="F17" s="166">
        <f t="shared" si="0"/>
        <v>0</v>
      </c>
      <c r="G17" s="167" t="e">
        <f>#REF!</f>
        <v>#REF!</v>
      </c>
      <c r="H17" s="167"/>
      <c r="I17" s="167"/>
      <c r="J17" s="167">
        <f>MAX(A17:A96)</f>
        <v>0</v>
      </c>
      <c r="K17" s="167"/>
      <c r="L17" s="167"/>
      <c r="M17" s="167"/>
      <c r="N17" s="168" t="str">
        <f>IF(ISBLANK(B17),"",VLOOKUP(B17,'LICENZAS X-D-A'!$A$1:$F$17259,6,0))</f>
        <v/>
      </c>
      <c r="O17" s="169" t="str">
        <f>IF(ISBLANK(B17),"",VLOOKUP(B17,'LICENZAS X-D-A'!$A$1:$E$17259,5,0))</f>
        <v/>
      </c>
      <c r="P17" s="170" t="str">
        <f>IF(ISBLANK(B17),"",VLOOKUP(B17,'LICENZAS X-D-A'!$A$1:$I$17266,9,0))</f>
        <v/>
      </c>
      <c r="Q17" s="195"/>
      <c r="R17" s="149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spans="1:30" ht="15.75" x14ac:dyDescent="0.2">
      <c r="A18" s="162" t="str">
        <f>IF(B18="","",COUNT($B$10:B18))</f>
        <v/>
      </c>
      <c r="B18" s="173"/>
      <c r="C18" s="163" t="str">
        <f>IF(ISBLANK(B18),"",VLOOKUP(B18,'LICENZAS X-D-A'!$A$1:$B$17262,2,0))</f>
        <v/>
      </c>
      <c r="D18" s="164" t="str">
        <f>IF(ISBLANK(B18),"",VLOOKUP(B18,'LICENZAS X-D-A'!$A$1:$C$17262,3,0))</f>
        <v/>
      </c>
      <c r="E18" s="165" t="str">
        <f>IF(ISBLANK(B18),"",VLOOKUP(B18,'LICENZAS X-D-A'!$A$1:$D$17259,4,0))</f>
        <v/>
      </c>
      <c r="F18" s="166">
        <f t="shared" si="0"/>
        <v>0</v>
      </c>
      <c r="G18" s="167" t="e">
        <f>#REF!</f>
        <v>#REF!</v>
      </c>
      <c r="H18" s="167"/>
      <c r="I18" s="167"/>
      <c r="J18" s="167">
        <f>MAX(A18:A96)</f>
        <v>0</v>
      </c>
      <c r="K18" s="167"/>
      <c r="L18" s="167"/>
      <c r="M18" s="167"/>
      <c r="N18" s="168" t="str">
        <f>IF(ISBLANK(B18),"",VLOOKUP(B18,'LICENZAS X-D-A'!$A$1:$F$17259,6,0))</f>
        <v/>
      </c>
      <c r="O18" s="169" t="str">
        <f>IF(ISBLANK(B18),"",VLOOKUP(B18,'LICENZAS X-D-A'!$A$1:$E$17259,5,0))</f>
        <v/>
      </c>
      <c r="P18" s="170" t="str">
        <f>IF(ISBLANK(B18),"",VLOOKUP(B18,'LICENZAS X-D-A'!$A$1:$I$17266,9,0))</f>
        <v/>
      </c>
      <c r="Q18" s="195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</row>
    <row r="19" spans="1:30" ht="15.75" x14ac:dyDescent="0.2">
      <c r="A19" s="162" t="str">
        <f>IF(B19="","",COUNT($B$10:B19))</f>
        <v/>
      </c>
      <c r="B19" s="173"/>
      <c r="C19" s="163" t="str">
        <f>IF(ISBLANK(B19),"",VLOOKUP(B19,'LICENZAS X-D-A'!$A$1:$B$17262,2,0))</f>
        <v/>
      </c>
      <c r="D19" s="164" t="str">
        <f>IF(ISBLANK(B19),"",VLOOKUP(B19,'LICENZAS X-D-A'!$A$1:$C$17262,3,0))</f>
        <v/>
      </c>
      <c r="E19" s="165" t="str">
        <f>IF(ISBLANK(B19),"",VLOOKUP(B19,'LICENZAS X-D-A'!$A$1:$D$17259,4,0))</f>
        <v/>
      </c>
      <c r="F19" s="166">
        <f t="shared" si="0"/>
        <v>0</v>
      </c>
      <c r="G19" s="167" t="e">
        <f>#REF!</f>
        <v>#REF!</v>
      </c>
      <c r="H19" s="167"/>
      <c r="I19" s="167"/>
      <c r="J19" s="167">
        <f>MAX(A19:A96)</f>
        <v>0</v>
      </c>
      <c r="K19" s="167"/>
      <c r="L19" s="167"/>
      <c r="M19" s="167"/>
      <c r="N19" s="168" t="str">
        <f>IF(ISBLANK(B19),"",VLOOKUP(B19,'LICENZAS X-D-A'!$A$1:$F$17259,6,0))</f>
        <v/>
      </c>
      <c r="O19" s="169" t="str">
        <f>IF(ISBLANK(B19),"",VLOOKUP(B19,'LICENZAS X-D-A'!$A$1:$E$17259,5,0))</f>
        <v/>
      </c>
      <c r="P19" s="170" t="str">
        <f>IF(ISBLANK(B19),"",VLOOKUP(B19,'LICENZAS X-D-A'!$A$1:$I$17266,9,0))</f>
        <v/>
      </c>
      <c r="Q19" s="196">
        <f>SUM(P10:P19)</f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</row>
    <row r="20" spans="1:30" ht="15.75" x14ac:dyDescent="0.2">
      <c r="A20" s="284" t="s">
        <v>1590</v>
      </c>
      <c r="B20" s="285"/>
      <c r="C20" s="286"/>
      <c r="D20" s="172">
        <v>63</v>
      </c>
      <c r="E20" s="287" t="str">
        <f>VLOOKUP(D20,'NÚMERO CLUB E EQUIPO'!A58:C164,2,0)</f>
        <v>C.T.M. Milagrosa Promesas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161"/>
      <c r="Q20" s="195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ht="15.75" x14ac:dyDescent="0.2">
      <c r="A21" s="162" t="str">
        <f>IF(B21="","",COUNT($B$10:B21))</f>
        <v/>
      </c>
      <c r="B21" s="199"/>
      <c r="C21" s="163" t="str">
        <f>IF(ISBLANK(B21),"",VLOOKUP(B21,'LICENZAS X-D-A'!$A$1:$B$17262,2,0))</f>
        <v/>
      </c>
      <c r="D21" s="164" t="str">
        <f>IF(ISBLANK(B21),"",VLOOKUP(B21,'LICENZAS X-D-A'!$A$1:$C$17262,3,0))</f>
        <v/>
      </c>
      <c r="E21" s="165" t="str">
        <f>IF(ISBLANK(B21),"",VLOOKUP(B21,'LICENZAS X-D-A'!$A$1:$D$17259,4,0))</f>
        <v/>
      </c>
      <c r="F21" s="166">
        <f t="shared" si="0"/>
        <v>0</v>
      </c>
      <c r="G21" s="167" t="e">
        <f>#REF!</f>
        <v>#REF!</v>
      </c>
      <c r="H21" s="167"/>
      <c r="I21" s="167"/>
      <c r="J21" s="167">
        <f>MAX(A21:A96)</f>
        <v>0</v>
      </c>
      <c r="K21" s="167"/>
      <c r="L21" s="167"/>
      <c r="M21" s="167"/>
      <c r="N21" s="168" t="str">
        <f>IF(ISBLANK(B21),"",VLOOKUP(B21,'LICENZAS X-D-A'!$A$1:$F$17259,6,0))</f>
        <v/>
      </c>
      <c r="O21" s="169" t="str">
        <f>IF(ISBLANK(B21),"",VLOOKUP(B21,'LICENZAS X-D-A'!$A$1:$E$17259,5,0))</f>
        <v/>
      </c>
      <c r="P21" s="170" t="str">
        <f>IF(ISBLANK(B21),"",VLOOKUP(B21,'LICENZAS X-D-A'!$A$1:$I$17266,9,0))</f>
        <v/>
      </c>
      <c r="Q21" s="196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ht="15.75" x14ac:dyDescent="0.2">
      <c r="A22" s="162" t="str">
        <f>IF(B22="","",COUNT($B$10:B22))</f>
        <v/>
      </c>
      <c r="B22" s="199"/>
      <c r="C22" s="163" t="str">
        <f>IF(ISBLANK(B22),"",VLOOKUP(B22,'LICENZAS X-D-A'!$A$1:$B$17262,2,0))</f>
        <v/>
      </c>
      <c r="D22" s="164" t="str">
        <f>IF(ISBLANK(B22),"",VLOOKUP(B22,'LICENZAS X-D-A'!$A$1:$C$17262,3,0))</f>
        <v/>
      </c>
      <c r="E22" s="165" t="str">
        <f>IF(ISBLANK(B22),"",VLOOKUP(B22,'LICENZAS X-D-A'!$A$1:$D$17259,4,0))</f>
        <v/>
      </c>
      <c r="F22" s="166">
        <f t="shared" si="0"/>
        <v>0</v>
      </c>
      <c r="G22" s="167" t="e">
        <f>#REF!</f>
        <v>#REF!</v>
      </c>
      <c r="H22" s="167"/>
      <c r="I22" s="167"/>
      <c r="J22" s="167">
        <f>MAX(A22:A96)</f>
        <v>0</v>
      </c>
      <c r="K22" s="167"/>
      <c r="L22" s="167"/>
      <c r="M22" s="167"/>
      <c r="N22" s="168" t="str">
        <f>IF(ISBLANK(B22),"",VLOOKUP(B22,'LICENZAS X-D-A'!$A$1:$F$17259,6,0))</f>
        <v/>
      </c>
      <c r="O22" s="169" t="str">
        <f>IF(ISBLANK(B22),"",VLOOKUP(B22,'LICENZAS X-D-A'!$A$1:$E$17259,5,0))</f>
        <v/>
      </c>
      <c r="P22" s="170" t="str">
        <f>IF(ISBLANK(B22),"",VLOOKUP(B22,'LICENZAS X-D-A'!$A$1:$I$17266,9,0))</f>
        <v/>
      </c>
      <c r="Q22" s="195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ht="15.75" x14ac:dyDescent="0.2">
      <c r="A23" s="162" t="str">
        <f>IF(B23="","",COUNT($B$10:B23))</f>
        <v/>
      </c>
      <c r="B23" s="199"/>
      <c r="C23" s="163" t="str">
        <f>IF(ISBLANK(B23),"",VLOOKUP(B23,'LICENZAS X-D-A'!$A$1:$B$17262,2,0))</f>
        <v/>
      </c>
      <c r="D23" s="164" t="str">
        <f>IF(ISBLANK(B23),"",VLOOKUP(B23,'LICENZAS X-D-A'!$A$1:$C$17262,3,0))</f>
        <v/>
      </c>
      <c r="E23" s="165" t="str">
        <f>IF(ISBLANK(B23),"",VLOOKUP(B23,'LICENZAS X-D-A'!$A$1:$D$17259,4,0))</f>
        <v/>
      </c>
      <c r="F23" s="166">
        <f t="shared" si="0"/>
        <v>0</v>
      </c>
      <c r="G23" s="167" t="e">
        <f>#REF!</f>
        <v>#REF!</v>
      </c>
      <c r="H23" s="167"/>
      <c r="I23" s="167"/>
      <c r="J23" s="167">
        <f>MAX(A23:A96)</f>
        <v>0</v>
      </c>
      <c r="K23" s="167"/>
      <c r="L23" s="167"/>
      <c r="M23" s="167"/>
      <c r="N23" s="168" t="str">
        <f>IF(ISBLANK(B23),"",VLOOKUP(B23,'LICENZAS X-D-A'!$A$1:$F$17259,6,0))</f>
        <v/>
      </c>
      <c r="O23" s="169" t="str">
        <f>IF(ISBLANK(B23),"",VLOOKUP(B23,'LICENZAS X-D-A'!$A$1:$E$17259,5,0))</f>
        <v/>
      </c>
      <c r="P23" s="170" t="str">
        <f>IF(ISBLANK(B23),"",VLOOKUP(B23,'LICENZAS X-D-A'!$A$1:$I$17266,9,0))</f>
        <v/>
      </c>
      <c r="Q23" s="195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5.75" x14ac:dyDescent="0.2">
      <c r="A24" s="162" t="str">
        <f>IF(B24="","",COUNT($B$10:B24))</f>
        <v/>
      </c>
      <c r="B24" s="199"/>
      <c r="C24" s="163" t="str">
        <f>IF(ISBLANK(B24),"",VLOOKUP(B24,'LICENZAS X-D-A'!$A$1:$B$17262,2,0))</f>
        <v/>
      </c>
      <c r="D24" s="164" t="str">
        <f>IF(ISBLANK(B24),"",VLOOKUP(B24,'LICENZAS X-D-A'!$A$1:$C$17262,3,0))</f>
        <v/>
      </c>
      <c r="E24" s="165" t="str">
        <f>IF(ISBLANK(B24),"",VLOOKUP(B24,'LICENZAS X-D-A'!$A$1:$D$17259,4,0))</f>
        <v/>
      </c>
      <c r="F24" s="166">
        <f t="shared" si="0"/>
        <v>0</v>
      </c>
      <c r="G24" s="167" t="e">
        <f>#REF!</f>
        <v>#REF!</v>
      </c>
      <c r="H24" s="167"/>
      <c r="I24" s="167"/>
      <c r="J24" s="167">
        <f>MAX(A24:A96)</f>
        <v>0</v>
      </c>
      <c r="K24" s="167"/>
      <c r="L24" s="167"/>
      <c r="M24" s="167"/>
      <c r="N24" s="168" t="str">
        <f>IF(ISBLANK(B24),"",VLOOKUP(B24,'LICENZAS X-D-A'!$A$1:$F$17259,6,0))</f>
        <v/>
      </c>
      <c r="O24" s="169" t="str">
        <f>IF(ISBLANK(B24),"",VLOOKUP(B24,'LICENZAS X-D-A'!$A$1:$E$17259,5,0))</f>
        <v/>
      </c>
      <c r="P24" s="170" t="str">
        <f>IF(ISBLANK(B24),"",VLOOKUP(B24,'LICENZAS X-D-A'!$A$1:$I$17266,9,0))</f>
        <v/>
      </c>
      <c r="Q24" s="195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ht="15.75" x14ac:dyDescent="0.2">
      <c r="A25" s="162" t="str">
        <f>IF(B25="","",COUNT($B$10:B25))</f>
        <v/>
      </c>
      <c r="B25" s="199"/>
      <c r="C25" s="163" t="str">
        <f>IF(ISBLANK(B25),"",VLOOKUP(B25,'LICENZAS X-D-A'!$A$1:$B$17262,2,0))</f>
        <v/>
      </c>
      <c r="D25" s="164" t="str">
        <f>IF(ISBLANK(B25),"",VLOOKUP(B25,'LICENZAS X-D-A'!$A$1:$C$17262,3,0))</f>
        <v/>
      </c>
      <c r="E25" s="165" t="str">
        <f>IF(ISBLANK(B25),"",VLOOKUP(B25,'LICENZAS X-D-A'!$A$1:$D$17259,4,0))</f>
        <v/>
      </c>
      <c r="F25" s="166">
        <f t="shared" si="0"/>
        <v>0</v>
      </c>
      <c r="G25" s="167" t="e">
        <f>#REF!</f>
        <v>#REF!</v>
      </c>
      <c r="H25" s="167"/>
      <c r="I25" s="167"/>
      <c r="J25" s="167">
        <f>MAX(A25:A96)</f>
        <v>0</v>
      </c>
      <c r="K25" s="167"/>
      <c r="L25" s="167"/>
      <c r="M25" s="167"/>
      <c r="N25" s="168" t="str">
        <f>IF(ISBLANK(B25),"",VLOOKUP(B25,'LICENZAS X-D-A'!$A$1:$F$17259,6,0))</f>
        <v/>
      </c>
      <c r="O25" s="169" t="str">
        <f>IF(ISBLANK(B25),"",VLOOKUP(B25,'LICENZAS X-D-A'!$A$1:$E$17259,5,0))</f>
        <v/>
      </c>
      <c r="P25" s="170" t="str">
        <f>IF(ISBLANK(B25),"",VLOOKUP(B25,'LICENZAS X-D-A'!$A$1:$I$17266,9,0))</f>
        <v/>
      </c>
      <c r="Q25" s="195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30" ht="15.75" x14ac:dyDescent="0.2">
      <c r="A26" s="162" t="str">
        <f>IF(B26="","",COUNT($B$10:B26))</f>
        <v/>
      </c>
      <c r="B26" s="173"/>
      <c r="C26" s="163" t="str">
        <f>IF(ISBLANK(B26),"",VLOOKUP(B26,'LICENZAS X-D-A'!$A$1:$B$17262,2,0))</f>
        <v/>
      </c>
      <c r="D26" s="164" t="str">
        <f>IF(ISBLANK(B26),"",VLOOKUP(B26,'LICENZAS X-D-A'!$A$1:$C$17262,3,0))</f>
        <v/>
      </c>
      <c r="E26" s="165" t="str">
        <f>IF(ISBLANK(B26),"",VLOOKUP(B26,'LICENZAS X-D-A'!$A$1:$D$17259,4,0))</f>
        <v/>
      </c>
      <c r="F26" s="166">
        <f t="shared" si="0"/>
        <v>0</v>
      </c>
      <c r="G26" s="167" t="e">
        <f>#REF!</f>
        <v>#REF!</v>
      </c>
      <c r="H26" s="167"/>
      <c r="I26" s="167"/>
      <c r="J26" s="167">
        <f>MAX(A26:A96)</f>
        <v>0</v>
      </c>
      <c r="K26" s="167"/>
      <c r="L26" s="167"/>
      <c r="M26" s="167"/>
      <c r="N26" s="168" t="str">
        <f>IF(ISBLANK(B26),"",VLOOKUP(B26,'LICENZAS X-D-A'!$A$1:$F$17259,6,0))</f>
        <v/>
      </c>
      <c r="O26" s="169" t="str">
        <f>IF(ISBLANK(B26),"",VLOOKUP(B26,'LICENZAS X-D-A'!$A$1:$E$17259,5,0))</f>
        <v/>
      </c>
      <c r="P26" s="170" t="str">
        <f>IF(ISBLANK(B26),"",VLOOKUP(B26,'LICENZAS X-D-A'!$A$1:$I$17266,9,0))</f>
        <v/>
      </c>
      <c r="Q26" s="195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</row>
    <row r="27" spans="1:30" ht="15.75" x14ac:dyDescent="0.2">
      <c r="A27" s="162" t="str">
        <f>IF(B27="","",COUNT($B$10:B27))</f>
        <v/>
      </c>
      <c r="B27" s="173"/>
      <c r="C27" s="163" t="str">
        <f>IF(ISBLANK(B27),"",VLOOKUP(B27,'LICENZAS X-D-A'!$A$1:$B$17262,2,0))</f>
        <v/>
      </c>
      <c r="D27" s="164" t="str">
        <f>IF(ISBLANK(B27),"",VLOOKUP(B27,'LICENZAS X-D-A'!$A$1:$C$17262,3,0))</f>
        <v/>
      </c>
      <c r="E27" s="165" t="str">
        <f>IF(ISBLANK(B27),"",VLOOKUP(B27,'LICENZAS X-D-A'!$A$1:$D$17259,4,0))</f>
        <v/>
      </c>
      <c r="F27" s="166">
        <f t="shared" si="0"/>
        <v>0</v>
      </c>
      <c r="G27" s="167" t="e">
        <f>#REF!</f>
        <v>#REF!</v>
      </c>
      <c r="H27" s="167"/>
      <c r="I27" s="167"/>
      <c r="J27" s="167">
        <f>MAX(A27:A97)</f>
        <v>0</v>
      </c>
      <c r="K27" s="167"/>
      <c r="L27" s="167"/>
      <c r="M27" s="167"/>
      <c r="N27" s="168" t="str">
        <f>IF(ISBLANK(B27),"",VLOOKUP(B27,'LICENZAS X-D-A'!$A$1:$F$17259,6,0))</f>
        <v/>
      </c>
      <c r="O27" s="169" t="str">
        <f>IF(ISBLANK(B27),"",VLOOKUP(B27,'LICENZAS X-D-A'!$A$1:$E$17259,5,0))</f>
        <v/>
      </c>
      <c r="P27" s="170" t="str">
        <f>IF(ISBLANK(B27),"",VLOOKUP(B27,'LICENZAS X-D-A'!$A$1:$I$17266,9,0))</f>
        <v/>
      </c>
      <c r="Q27" s="195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</row>
    <row r="28" spans="1:30" ht="15.75" x14ac:dyDescent="0.2">
      <c r="A28" s="162" t="str">
        <f>IF(B28="","",COUNT($B$10:B28))</f>
        <v/>
      </c>
      <c r="B28" s="173"/>
      <c r="C28" s="163" t="str">
        <f>IF(ISBLANK(B28),"",VLOOKUP(B28,'LICENZAS X-D-A'!$A$1:$B$17262,2,0))</f>
        <v/>
      </c>
      <c r="D28" s="164" t="str">
        <f>IF(ISBLANK(B28),"",VLOOKUP(B28,'LICENZAS X-D-A'!$A$1:$C$17262,3,0))</f>
        <v/>
      </c>
      <c r="E28" s="165" t="str">
        <f>IF(ISBLANK(B28),"",VLOOKUP(B28,'LICENZAS X-D-A'!$A$1:$D$17259,4,0))</f>
        <v/>
      </c>
      <c r="F28" s="166">
        <f t="shared" si="0"/>
        <v>0</v>
      </c>
      <c r="G28" s="167" t="e">
        <f>#REF!</f>
        <v>#REF!</v>
      </c>
      <c r="H28" s="167"/>
      <c r="I28" s="167"/>
      <c r="J28" s="167">
        <f>MAX(A28:A98)</f>
        <v>0</v>
      </c>
      <c r="K28" s="167"/>
      <c r="L28" s="167"/>
      <c r="M28" s="167"/>
      <c r="N28" s="168" t="str">
        <f>IF(ISBLANK(B28),"",VLOOKUP(B28,'LICENZAS X-D-A'!$A$1:$F$17259,6,0))</f>
        <v/>
      </c>
      <c r="O28" s="169" t="str">
        <f>IF(ISBLANK(B28),"",VLOOKUP(B28,'LICENZAS X-D-A'!$A$1:$E$17259,5,0))</f>
        <v/>
      </c>
      <c r="P28" s="170" t="str">
        <f>IF(ISBLANK(B28),"",VLOOKUP(B28,'LICENZAS X-D-A'!$A$1:$I$17266,9,0))</f>
        <v/>
      </c>
      <c r="Q28" s="195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</row>
    <row r="29" spans="1:30" ht="15.75" x14ac:dyDescent="0.2">
      <c r="A29" s="162" t="str">
        <f>IF(B29="","",COUNT($B$10:B29))</f>
        <v/>
      </c>
      <c r="B29" s="173"/>
      <c r="C29" s="163" t="str">
        <f>IF(ISBLANK(B29),"",VLOOKUP(B29,'LICENZAS X-D-A'!$A$1:$B$17262,2,0))</f>
        <v/>
      </c>
      <c r="D29" s="164" t="str">
        <f>IF(ISBLANK(B29),"",VLOOKUP(B29,'LICENZAS X-D-A'!$A$1:$C$17262,3,0))</f>
        <v/>
      </c>
      <c r="E29" s="165" t="str">
        <f>IF(ISBLANK(B29),"",VLOOKUP(B29,'LICENZAS X-D-A'!$A$1:$D$17259,4,0))</f>
        <v/>
      </c>
      <c r="F29" s="166">
        <f t="shared" si="0"/>
        <v>0</v>
      </c>
      <c r="G29" s="167" t="e">
        <f>#REF!</f>
        <v>#REF!</v>
      </c>
      <c r="H29" s="167"/>
      <c r="I29" s="167"/>
      <c r="J29" s="167">
        <f>MAX(A29:A99)</f>
        <v>0</v>
      </c>
      <c r="K29" s="167"/>
      <c r="L29" s="167"/>
      <c r="M29" s="167"/>
      <c r="N29" s="168" t="str">
        <f>IF(ISBLANK(B29),"",VLOOKUP(B29,'LICENZAS X-D-A'!$A$1:$F$17259,6,0))</f>
        <v/>
      </c>
      <c r="O29" s="169" t="str">
        <f>IF(ISBLANK(B29),"",VLOOKUP(B29,'LICENZAS X-D-A'!$A$1:$E$17259,5,0))</f>
        <v/>
      </c>
      <c r="P29" s="170" t="str">
        <f>IF(ISBLANK(B29),"",VLOOKUP(B29,'LICENZAS X-D-A'!$A$1:$I$17266,9,0))</f>
        <v/>
      </c>
      <c r="Q29" s="195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1:30" ht="15.75" x14ac:dyDescent="0.2">
      <c r="A30" s="162" t="str">
        <f>IF(B30="","",COUNT($B$10:B30))</f>
        <v/>
      </c>
      <c r="B30" s="173"/>
      <c r="C30" s="163" t="str">
        <f>IF(ISBLANK(B30),"",VLOOKUP(B30,'LICENZAS X-D-A'!$A$1:$B$17262,2,0))</f>
        <v/>
      </c>
      <c r="D30" s="164" t="str">
        <f>IF(ISBLANK(B30),"",VLOOKUP(B30,'LICENZAS X-D-A'!$A$1:$C$17262,3,0))</f>
        <v/>
      </c>
      <c r="E30" s="165" t="str">
        <f>IF(ISBLANK(B30),"",VLOOKUP(B30,'LICENZAS X-D-A'!$A$1:$D$17259,4,0))</f>
        <v/>
      </c>
      <c r="F30" s="166">
        <f t="shared" si="0"/>
        <v>0</v>
      </c>
      <c r="G30" s="167" t="e">
        <f>#REF!</f>
        <v>#REF!</v>
      </c>
      <c r="H30" s="167"/>
      <c r="I30" s="167"/>
      <c r="J30" s="167">
        <f>MAX(A30:A100)</f>
        <v>0</v>
      </c>
      <c r="K30" s="167"/>
      <c r="L30" s="167"/>
      <c r="M30" s="167"/>
      <c r="N30" s="168" t="str">
        <f>IF(ISBLANK(B30),"",VLOOKUP(B30,'LICENZAS X-D-A'!$A$1:$F$17259,6,0))</f>
        <v/>
      </c>
      <c r="O30" s="169" t="str">
        <f>IF(ISBLANK(B30),"",VLOOKUP(B30,'LICENZAS X-D-A'!$A$1:$E$17259,5,0))</f>
        <v/>
      </c>
      <c r="P30" s="170" t="str">
        <f>IF(ISBLANK(B30),"",VLOOKUP(B30,'LICENZAS X-D-A'!$A$1:$I$17266,9,0))</f>
        <v/>
      </c>
      <c r="Q30" s="196">
        <f>SUM(P21:P30)</f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</row>
    <row r="31" spans="1:30" ht="15.75" x14ac:dyDescent="0.2">
      <c r="A31" s="284" t="s">
        <v>1590</v>
      </c>
      <c r="B31" s="285"/>
      <c r="C31" s="286"/>
      <c r="D31" s="172">
        <v>64</v>
      </c>
      <c r="E31" s="287" t="str">
        <f>VLOOKUP(D31,'NÚMERO CLUB E EQUIPO'!A69:C175,2,0)</f>
        <v>C.T.M. Milagrosa Sénior</v>
      </c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161"/>
      <c r="Q31" s="195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</row>
    <row r="32" spans="1:30" ht="15.75" x14ac:dyDescent="0.2">
      <c r="A32" s="162" t="str">
        <f>IF(B32="","",COUNT($B$10:B32))</f>
        <v/>
      </c>
      <c r="B32" s="204"/>
      <c r="C32" s="163" t="str">
        <f>IF(ISBLANK(B32),"",VLOOKUP(B32,'LICENZAS X-D-A'!$A$1:$B$17262,2,0))</f>
        <v/>
      </c>
      <c r="D32" s="164" t="str">
        <f>IF(ISBLANK(B32),"",VLOOKUP(B32,'LICENZAS X-D-A'!$A$1:$C$17262,3,0))</f>
        <v/>
      </c>
      <c r="E32" s="165" t="str">
        <f>IF(ISBLANK(B32),"",VLOOKUP(B32,'LICENZAS X-D-A'!$A$1:$D$17259,4,0))</f>
        <v/>
      </c>
      <c r="F32" s="166">
        <f t="shared" si="0"/>
        <v>0</v>
      </c>
      <c r="G32" s="167" t="e">
        <f>#REF!</f>
        <v>#REF!</v>
      </c>
      <c r="H32" s="167"/>
      <c r="I32" s="167"/>
      <c r="J32" s="167">
        <f t="shared" ref="J32:J41" si="1">MAX(A32:A102)</f>
        <v>0</v>
      </c>
      <c r="K32" s="167"/>
      <c r="L32" s="167"/>
      <c r="M32" s="167"/>
      <c r="N32" s="168" t="str">
        <f>IF(ISBLANK(B32),"",VLOOKUP(B32,'LICENZAS X-D-A'!$A$1:$F$17259,6,0))</f>
        <v/>
      </c>
      <c r="O32" s="169" t="str">
        <f>IF(ISBLANK(B32),"",VLOOKUP(B32,'LICENZAS X-D-A'!$A$1:$E$17259,5,0))</f>
        <v/>
      </c>
      <c r="P32" s="170" t="str">
        <f>IF(ISBLANK(B32),"",VLOOKUP(B32,'LICENZAS X-D-A'!$A$1:$I$17266,9,0))</f>
        <v/>
      </c>
      <c r="Q32" s="195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</row>
    <row r="33" spans="1:30" ht="15.75" x14ac:dyDescent="0.2">
      <c r="A33" s="162" t="str">
        <f>IF(B33="","",COUNT($B$10:B33))</f>
        <v/>
      </c>
      <c r="B33" s="204"/>
      <c r="C33" s="163" t="str">
        <f>IF(ISBLANK(B33),"",VLOOKUP(B33,'LICENZAS X-D-A'!$A$1:$B$17262,2,0))</f>
        <v/>
      </c>
      <c r="D33" s="164" t="str">
        <f>IF(ISBLANK(B33),"",VLOOKUP(B33,'LICENZAS X-D-A'!$A$1:$C$17262,3,0))</f>
        <v/>
      </c>
      <c r="E33" s="165" t="str">
        <f>IF(ISBLANK(B33),"",VLOOKUP(B33,'LICENZAS X-D-A'!$A$1:$D$17259,4,0))</f>
        <v/>
      </c>
      <c r="F33" s="166">
        <f t="shared" si="0"/>
        <v>0</v>
      </c>
      <c r="G33" s="167" t="e">
        <f>#REF!</f>
        <v>#REF!</v>
      </c>
      <c r="H33" s="167"/>
      <c r="I33" s="167"/>
      <c r="J33" s="167">
        <f t="shared" si="1"/>
        <v>0</v>
      </c>
      <c r="K33" s="167"/>
      <c r="L33" s="167"/>
      <c r="M33" s="167"/>
      <c r="N33" s="168" t="str">
        <f>IF(ISBLANK(B33),"",VLOOKUP(B33,'LICENZAS X-D-A'!$A$1:$F$17259,6,0))</f>
        <v/>
      </c>
      <c r="O33" s="169" t="str">
        <f>IF(ISBLANK(B33),"",VLOOKUP(B33,'LICENZAS X-D-A'!$A$1:$E$17259,5,0))</f>
        <v/>
      </c>
      <c r="P33" s="170" t="str">
        <f>IF(ISBLANK(B33),"",VLOOKUP(B33,'LICENZAS X-D-A'!$A$1:$I$17266,9,0))</f>
        <v/>
      </c>
      <c r="Q33" s="195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30" ht="15.75" x14ac:dyDescent="0.2">
      <c r="A34" s="162" t="str">
        <f>IF(B34="","",COUNT($B$10:B34))</f>
        <v/>
      </c>
      <c r="B34" s="204"/>
      <c r="C34" s="163" t="str">
        <f>IF(ISBLANK(B34),"",VLOOKUP(B34,'LICENZAS X-D-A'!$A$1:$B$17262,2,0))</f>
        <v/>
      </c>
      <c r="D34" s="164" t="str">
        <f>IF(ISBLANK(B34),"",VLOOKUP(B34,'LICENZAS X-D-A'!$A$1:$C$17262,3,0))</f>
        <v/>
      </c>
      <c r="E34" s="165" t="str">
        <f>IF(ISBLANK(B34),"",VLOOKUP(B34,'LICENZAS X-D-A'!$A$1:$D$17259,4,0))</f>
        <v/>
      </c>
      <c r="F34" s="166">
        <f t="shared" si="0"/>
        <v>0</v>
      </c>
      <c r="G34" s="167" t="e">
        <f>#REF!</f>
        <v>#REF!</v>
      </c>
      <c r="H34" s="167"/>
      <c r="I34" s="167"/>
      <c r="J34" s="167">
        <f t="shared" si="1"/>
        <v>0</v>
      </c>
      <c r="K34" s="167"/>
      <c r="L34" s="167"/>
      <c r="M34" s="167"/>
      <c r="N34" s="168" t="str">
        <f>IF(ISBLANK(B34),"",VLOOKUP(B34,'LICENZAS X-D-A'!$A$1:$F$17259,6,0))</f>
        <v/>
      </c>
      <c r="O34" s="169" t="str">
        <f>IF(ISBLANK(B34),"",VLOOKUP(B34,'LICENZAS X-D-A'!$A$1:$E$17259,5,0))</f>
        <v/>
      </c>
      <c r="P34" s="170" t="str">
        <f>IF(ISBLANK(B34),"",VLOOKUP(B34,'LICENZAS X-D-A'!$A$1:$I$17266,9,0))</f>
        <v/>
      </c>
      <c r="Q34" s="195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</row>
    <row r="35" spans="1:30" ht="15.75" x14ac:dyDescent="0.2">
      <c r="A35" s="162" t="str">
        <f>IF(B35="","",COUNT($B$10:B35))</f>
        <v/>
      </c>
      <c r="B35" s="173"/>
      <c r="C35" s="163" t="str">
        <f>IF(ISBLANK(B35),"",VLOOKUP(B35,'LICENZAS X-D-A'!$A$1:$B$17262,2,0))</f>
        <v/>
      </c>
      <c r="D35" s="164" t="str">
        <f>IF(ISBLANK(B35),"",VLOOKUP(B35,'LICENZAS X-D-A'!$A$1:$C$17262,3,0))</f>
        <v/>
      </c>
      <c r="E35" s="165" t="str">
        <f>IF(ISBLANK(B35),"",VLOOKUP(B35,'LICENZAS X-D-A'!$A$1:$D$17259,4,0))</f>
        <v/>
      </c>
      <c r="F35" s="166">
        <f t="shared" si="0"/>
        <v>0</v>
      </c>
      <c r="G35" s="167" t="e">
        <f>#REF!</f>
        <v>#REF!</v>
      </c>
      <c r="H35" s="167"/>
      <c r="I35" s="167"/>
      <c r="J35" s="167">
        <f t="shared" si="1"/>
        <v>0</v>
      </c>
      <c r="K35" s="167"/>
      <c r="L35" s="167"/>
      <c r="M35" s="167"/>
      <c r="N35" s="168" t="str">
        <f>IF(ISBLANK(B35),"",VLOOKUP(B35,'LICENZAS X-D-A'!$A$1:$F$17259,6,0))</f>
        <v/>
      </c>
      <c r="O35" s="169" t="str">
        <f>IF(ISBLANK(B35),"",VLOOKUP(B35,'LICENZAS X-D-A'!$A$1:$E$17259,5,0))</f>
        <v/>
      </c>
      <c r="P35" s="170" t="str">
        <f>IF(ISBLANK(B35),"",VLOOKUP(B35,'LICENZAS X-D-A'!$A$1:$I$17266,9,0))</f>
        <v/>
      </c>
      <c r="Q35" s="195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</row>
    <row r="36" spans="1:30" ht="15.75" x14ac:dyDescent="0.2">
      <c r="A36" s="162" t="str">
        <f>IF(B36="","",COUNT($B$10:B36))</f>
        <v/>
      </c>
      <c r="B36" s="173"/>
      <c r="C36" s="163" t="str">
        <f>IF(ISBLANK(B36),"",VLOOKUP(B36,'LICENZAS X-D-A'!$A$1:$B$17262,2,0))</f>
        <v/>
      </c>
      <c r="D36" s="164" t="str">
        <f>IF(ISBLANK(B36),"",VLOOKUP(B36,'LICENZAS X-D-A'!$A$1:$C$17262,3,0))</f>
        <v/>
      </c>
      <c r="E36" s="165" t="str">
        <f>IF(ISBLANK(B36),"",VLOOKUP(B36,'LICENZAS X-D-A'!$A$1:$D$17259,4,0))</f>
        <v/>
      </c>
      <c r="F36" s="166">
        <f t="shared" si="0"/>
        <v>0</v>
      </c>
      <c r="G36" s="167" t="e">
        <f>#REF!</f>
        <v>#REF!</v>
      </c>
      <c r="H36" s="167"/>
      <c r="I36" s="167"/>
      <c r="J36" s="167">
        <f t="shared" si="1"/>
        <v>0</v>
      </c>
      <c r="K36" s="167"/>
      <c r="L36" s="167"/>
      <c r="M36" s="167"/>
      <c r="N36" s="168" t="str">
        <f>IF(ISBLANK(B36),"",VLOOKUP(B36,'LICENZAS X-D-A'!$A$1:$F$17259,6,0))</f>
        <v/>
      </c>
      <c r="O36" s="169" t="str">
        <f>IF(ISBLANK(B36),"",VLOOKUP(B36,'LICENZAS X-D-A'!$A$1:$E$17259,5,0))</f>
        <v/>
      </c>
      <c r="P36" s="170" t="str">
        <f>IF(ISBLANK(B36),"",VLOOKUP(B36,'LICENZAS X-D-A'!$A$1:$I$17266,9,0))</f>
        <v/>
      </c>
      <c r="Q36" s="195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</row>
    <row r="37" spans="1:30" ht="15.75" x14ac:dyDescent="0.2">
      <c r="A37" s="162" t="str">
        <f>IF(B37="","",COUNT($B$10:B37))</f>
        <v/>
      </c>
      <c r="B37" s="173"/>
      <c r="C37" s="163" t="str">
        <f>IF(ISBLANK(B37),"",VLOOKUP(B37,'LICENZAS X-D-A'!$A$1:$B$17262,2,0))</f>
        <v/>
      </c>
      <c r="D37" s="164" t="str">
        <f>IF(ISBLANK(B37),"",VLOOKUP(B37,'LICENZAS X-D-A'!$A$1:$C$17262,3,0))</f>
        <v/>
      </c>
      <c r="E37" s="165" t="str">
        <f>IF(ISBLANK(B37),"",VLOOKUP(B37,'LICENZAS X-D-A'!$A$1:$D$17259,4,0))</f>
        <v/>
      </c>
      <c r="F37" s="166">
        <f t="shared" si="0"/>
        <v>0</v>
      </c>
      <c r="G37" s="167" t="e">
        <f>#REF!</f>
        <v>#REF!</v>
      </c>
      <c r="H37" s="167"/>
      <c r="I37" s="167"/>
      <c r="J37" s="167">
        <f t="shared" si="1"/>
        <v>0</v>
      </c>
      <c r="K37" s="167"/>
      <c r="L37" s="167"/>
      <c r="M37" s="167"/>
      <c r="N37" s="168" t="str">
        <f>IF(ISBLANK(B37),"",VLOOKUP(B37,'LICENZAS X-D-A'!$A$1:$F$17259,6,0))</f>
        <v/>
      </c>
      <c r="O37" s="169" t="str">
        <f>IF(ISBLANK(B37),"",VLOOKUP(B37,'LICENZAS X-D-A'!$A$1:$E$17259,5,0))</f>
        <v/>
      </c>
      <c r="P37" s="170" t="str">
        <f>IF(ISBLANK(B37),"",VLOOKUP(B37,'LICENZAS X-D-A'!$A$1:$I$17266,9,0))</f>
        <v/>
      </c>
      <c r="Q37" s="195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</row>
    <row r="38" spans="1:30" ht="15.75" x14ac:dyDescent="0.2">
      <c r="A38" s="162" t="str">
        <f>IF(B38="","",COUNT($B$10:B38))</f>
        <v/>
      </c>
      <c r="B38" s="173"/>
      <c r="C38" s="163" t="str">
        <f>IF(ISBLANK(B38),"",VLOOKUP(B38,'LICENZAS X-D-A'!$A$1:$B$17262,2,0))</f>
        <v/>
      </c>
      <c r="D38" s="164" t="str">
        <f>IF(ISBLANK(B38),"",VLOOKUP(B38,'LICENZAS X-D-A'!$A$1:$C$17262,3,0))</f>
        <v/>
      </c>
      <c r="E38" s="165" t="str">
        <f>IF(ISBLANK(B38),"",VLOOKUP(B38,'LICENZAS X-D-A'!$A$1:$D$17259,4,0))</f>
        <v/>
      </c>
      <c r="F38" s="166">
        <f t="shared" si="0"/>
        <v>0</v>
      </c>
      <c r="G38" s="167" t="e">
        <f>#REF!</f>
        <v>#REF!</v>
      </c>
      <c r="H38" s="167"/>
      <c r="I38" s="167"/>
      <c r="J38" s="167">
        <f t="shared" si="1"/>
        <v>0</v>
      </c>
      <c r="K38" s="167"/>
      <c r="L38" s="167"/>
      <c r="M38" s="167"/>
      <c r="N38" s="168" t="str">
        <f>IF(ISBLANK(B38),"",VLOOKUP(B38,'LICENZAS X-D-A'!$A$1:$F$17259,6,0))</f>
        <v/>
      </c>
      <c r="O38" s="169" t="str">
        <f>IF(ISBLANK(B38),"",VLOOKUP(B38,'LICENZAS X-D-A'!$A$1:$E$17259,5,0))</f>
        <v/>
      </c>
      <c r="P38" s="170" t="str">
        <f>IF(ISBLANK(B38),"",VLOOKUP(B38,'LICENZAS X-D-A'!$A$1:$I$17266,9,0))</f>
        <v/>
      </c>
      <c r="Q38" s="195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</row>
    <row r="39" spans="1:30" ht="15.75" x14ac:dyDescent="0.2">
      <c r="A39" s="162" t="str">
        <f>IF(B39="","",COUNT($B$10:B39))</f>
        <v/>
      </c>
      <c r="B39" s="173"/>
      <c r="C39" s="163" t="str">
        <f>IF(ISBLANK(B39),"",VLOOKUP(B39,'LICENZAS X-D-A'!$A$1:$B$17262,2,0))</f>
        <v/>
      </c>
      <c r="D39" s="164" t="str">
        <f>IF(ISBLANK(B39),"",VLOOKUP(B39,'LICENZAS X-D-A'!$A$1:$C$17262,3,0))</f>
        <v/>
      </c>
      <c r="E39" s="165" t="str">
        <f>IF(ISBLANK(B39),"",VLOOKUP(B39,'LICENZAS X-D-A'!$A$1:$D$17259,4,0))</f>
        <v/>
      </c>
      <c r="F39" s="166">
        <f t="shared" si="0"/>
        <v>0</v>
      </c>
      <c r="G39" s="167" t="e">
        <f>#REF!</f>
        <v>#REF!</v>
      </c>
      <c r="H39" s="167"/>
      <c r="I39" s="167"/>
      <c r="J39" s="167">
        <f t="shared" si="1"/>
        <v>0</v>
      </c>
      <c r="K39" s="167"/>
      <c r="L39" s="167"/>
      <c r="M39" s="167"/>
      <c r="N39" s="168" t="str">
        <f>IF(ISBLANK(B39),"",VLOOKUP(B39,'LICENZAS X-D-A'!$A$1:$F$17259,6,0))</f>
        <v/>
      </c>
      <c r="O39" s="169" t="str">
        <f>IF(ISBLANK(B39),"",VLOOKUP(B39,'LICENZAS X-D-A'!$A$1:$E$17259,5,0))</f>
        <v/>
      </c>
      <c r="P39" s="170" t="str">
        <f>IF(ISBLANK(B39),"",VLOOKUP(B39,'LICENZAS X-D-A'!$A$1:$I$17266,9,0))</f>
        <v/>
      </c>
      <c r="Q39" s="195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</row>
    <row r="40" spans="1:30" ht="15.75" x14ac:dyDescent="0.2">
      <c r="A40" s="162" t="str">
        <f>IF(B40="","",COUNT($B$10:B40))</f>
        <v/>
      </c>
      <c r="B40" s="173"/>
      <c r="C40" s="163" t="str">
        <f>IF(ISBLANK(B40),"",VLOOKUP(B40,'LICENZAS X-D-A'!$A$1:$B$17262,2,0))</f>
        <v/>
      </c>
      <c r="D40" s="164" t="str">
        <f>IF(ISBLANK(B40),"",VLOOKUP(B40,'LICENZAS X-D-A'!$A$1:$C$17262,3,0))</f>
        <v/>
      </c>
      <c r="E40" s="165" t="str">
        <f>IF(ISBLANK(B40),"",VLOOKUP(B40,'LICENZAS X-D-A'!$A$1:$D$17259,4,0))</f>
        <v/>
      </c>
      <c r="F40" s="166">
        <f t="shared" si="0"/>
        <v>0</v>
      </c>
      <c r="G40" s="167" t="e">
        <f>#REF!</f>
        <v>#REF!</v>
      </c>
      <c r="H40" s="167"/>
      <c r="I40" s="167"/>
      <c r="J40" s="167">
        <f t="shared" si="1"/>
        <v>0</v>
      </c>
      <c r="K40" s="167"/>
      <c r="L40" s="167"/>
      <c r="M40" s="167"/>
      <c r="N40" s="168" t="str">
        <f>IF(ISBLANK(B40),"",VLOOKUP(B40,'LICENZAS X-D-A'!$A$1:$F$17259,6,0))</f>
        <v/>
      </c>
      <c r="O40" s="169" t="str">
        <f>IF(ISBLANK(B40),"",VLOOKUP(B40,'LICENZAS X-D-A'!$A$1:$E$17259,5,0))</f>
        <v/>
      </c>
      <c r="P40" s="170" t="str">
        <f>IF(ISBLANK(B40),"",VLOOKUP(B40,'LICENZAS X-D-A'!$A$1:$I$17266,9,0))</f>
        <v/>
      </c>
      <c r="Q40" s="195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</row>
    <row r="41" spans="1:30" ht="15.75" x14ac:dyDescent="0.2">
      <c r="A41" s="162" t="str">
        <f>IF(B41="","",COUNT($B$10:B41))</f>
        <v/>
      </c>
      <c r="B41" s="173"/>
      <c r="C41" s="163" t="str">
        <f>IF(ISBLANK(B41),"",VLOOKUP(B41,'LICENZAS X-D-A'!$A$1:$B$17262,2,0))</f>
        <v/>
      </c>
      <c r="D41" s="164" t="str">
        <f>IF(ISBLANK(B41),"",VLOOKUP(B41,'LICENZAS X-D-A'!$A$1:$C$17262,3,0))</f>
        <v/>
      </c>
      <c r="E41" s="165" t="str">
        <f>IF(ISBLANK(B41),"",VLOOKUP(B41,'LICENZAS X-D-A'!$A$1:$D$17259,4,0))</f>
        <v/>
      </c>
      <c r="F41" s="166">
        <f t="shared" si="0"/>
        <v>0</v>
      </c>
      <c r="G41" s="167" t="e">
        <f>#REF!</f>
        <v>#REF!</v>
      </c>
      <c r="H41" s="167"/>
      <c r="I41" s="167"/>
      <c r="J41" s="167">
        <f t="shared" si="1"/>
        <v>0</v>
      </c>
      <c r="K41" s="167"/>
      <c r="L41" s="167"/>
      <c r="M41" s="167"/>
      <c r="N41" s="168" t="str">
        <f>IF(ISBLANK(B41),"",VLOOKUP(B41,'LICENZAS X-D-A'!$A$1:$F$17259,6,0))</f>
        <v/>
      </c>
      <c r="O41" s="169" t="str">
        <f>IF(ISBLANK(B41),"",VLOOKUP(B41,'LICENZAS X-D-A'!$A$1:$E$17259,5,0))</f>
        <v/>
      </c>
      <c r="P41" s="170" t="str">
        <f>IF(ISBLANK(B41),"",VLOOKUP(B41,'LICENZAS X-D-A'!$A$1:$I$17266,9,0))</f>
        <v/>
      </c>
      <c r="Q41" s="196">
        <f>SUM(P32:P41)</f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</row>
    <row r="42" spans="1:30" ht="15.75" x14ac:dyDescent="0.2">
      <c r="A42" s="284" t="s">
        <v>1590</v>
      </c>
      <c r="B42" s="285"/>
      <c r="C42" s="286"/>
      <c r="D42" s="172"/>
      <c r="E42" s="287" t="e">
        <f>VLOOKUP(D42,'NÚMERO CLUB E EQUIPO'!A80:C186,2,0)</f>
        <v>#N/A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161"/>
      <c r="Q42" s="195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</row>
    <row r="43" spans="1:30" ht="15.75" x14ac:dyDescent="0.2">
      <c r="A43" s="162" t="str">
        <f>IF(B43="","",COUNT($B$10:B43))</f>
        <v/>
      </c>
      <c r="B43" s="173"/>
      <c r="C43" s="163" t="str">
        <f>IF(ISBLANK(B43),"",VLOOKUP(B43,'LICENZAS X-D-A'!$A$1:$B$17262,2,0))</f>
        <v/>
      </c>
      <c r="D43" s="164" t="str">
        <f>IF(ISBLANK(B43),"",VLOOKUP(B43,'LICENZAS X-D-A'!$A$1:$C$17262,3,0))</f>
        <v/>
      </c>
      <c r="E43" s="165" t="str">
        <f>IF(ISBLANK(B43),"",VLOOKUP(B43,'LICENZAS X-D-A'!$A$1:$D$17259,4,0))</f>
        <v/>
      </c>
      <c r="F43" s="166">
        <f t="shared" si="0"/>
        <v>0</v>
      </c>
      <c r="G43" s="167" t="e">
        <f>#REF!</f>
        <v>#REF!</v>
      </c>
      <c r="H43" s="167"/>
      <c r="I43" s="167"/>
      <c r="J43" s="167">
        <f t="shared" ref="J43:J52" si="2">MAX(A43:A113)</f>
        <v>0</v>
      </c>
      <c r="K43" s="167"/>
      <c r="L43" s="167"/>
      <c r="M43" s="167"/>
      <c r="N43" s="168" t="str">
        <f>IF(ISBLANK(B43),"",VLOOKUP(B43,'LICENZAS X-D-A'!$A$1:$F$17259,6,0))</f>
        <v/>
      </c>
      <c r="O43" s="169" t="str">
        <f>IF(ISBLANK(B43),"",VLOOKUP(B43,'LICENZAS X-D-A'!$A$1:$E$17259,5,0))</f>
        <v/>
      </c>
      <c r="P43" s="170" t="str">
        <f>IF(ISBLANK(B43),"",VLOOKUP(B43,'LICENZAS X-D-A'!$A$1:$I$17266,9,0))</f>
        <v/>
      </c>
      <c r="Q43" s="195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</row>
    <row r="44" spans="1:30" ht="15.75" x14ac:dyDescent="0.2">
      <c r="A44" s="162" t="str">
        <f>IF(B44="","",COUNT($B$10:B44))</f>
        <v/>
      </c>
      <c r="B44" s="173"/>
      <c r="C44" s="163" t="str">
        <f>IF(ISBLANK(B44),"",VLOOKUP(B44,'LICENZAS X-D-A'!$A$1:$B$17262,2,0))</f>
        <v/>
      </c>
      <c r="D44" s="164" t="str">
        <f>IF(ISBLANK(B44),"",VLOOKUP(B44,'LICENZAS X-D-A'!$A$1:$C$17262,3,0))</f>
        <v/>
      </c>
      <c r="E44" s="165" t="str">
        <f>IF(ISBLANK(B44),"",VLOOKUP(B44,'LICENZAS X-D-A'!$A$1:$D$17259,4,0))</f>
        <v/>
      </c>
      <c r="F44" s="166">
        <f t="shared" si="0"/>
        <v>0</v>
      </c>
      <c r="G44" s="167" t="e">
        <f>#REF!</f>
        <v>#REF!</v>
      </c>
      <c r="H44" s="167"/>
      <c r="I44" s="167"/>
      <c r="J44" s="167">
        <f t="shared" si="2"/>
        <v>0</v>
      </c>
      <c r="K44" s="167"/>
      <c r="L44" s="167"/>
      <c r="M44" s="167"/>
      <c r="N44" s="168" t="str">
        <f>IF(ISBLANK(B44),"",VLOOKUP(B44,'LICENZAS X-D-A'!$A$1:$F$17259,6,0))</f>
        <v/>
      </c>
      <c r="O44" s="169" t="str">
        <f>IF(ISBLANK(B44),"",VLOOKUP(B44,'LICENZAS X-D-A'!$A$1:$E$17259,5,0))</f>
        <v/>
      </c>
      <c r="P44" s="170" t="str">
        <f>IF(ISBLANK(B44),"",VLOOKUP(B44,'LICENZAS X-D-A'!$A$1:$I$17266,9,0))</f>
        <v/>
      </c>
      <c r="Q44" s="195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</row>
    <row r="45" spans="1:30" ht="15.75" x14ac:dyDescent="0.2">
      <c r="A45" s="162" t="str">
        <f>IF(B45="","",COUNT($B$10:B45))</f>
        <v/>
      </c>
      <c r="B45" s="173"/>
      <c r="C45" s="163" t="str">
        <f>IF(ISBLANK(B45),"",VLOOKUP(B45,'LICENZAS X-D-A'!$A$1:$B$17262,2,0))</f>
        <v/>
      </c>
      <c r="D45" s="164" t="str">
        <f>IF(ISBLANK(B45),"",VLOOKUP(B45,'LICENZAS X-D-A'!$A$1:$C$17262,3,0))</f>
        <v/>
      </c>
      <c r="E45" s="165" t="str">
        <f>IF(ISBLANK(B45),"",VLOOKUP(B45,'LICENZAS X-D-A'!$A$1:$D$17259,4,0))</f>
        <v/>
      </c>
      <c r="F45" s="166">
        <f t="shared" si="0"/>
        <v>0</v>
      </c>
      <c r="G45" s="167" t="e">
        <f>#REF!</f>
        <v>#REF!</v>
      </c>
      <c r="H45" s="167"/>
      <c r="I45" s="167"/>
      <c r="J45" s="167">
        <f t="shared" si="2"/>
        <v>0</v>
      </c>
      <c r="K45" s="167"/>
      <c r="L45" s="167"/>
      <c r="M45" s="167"/>
      <c r="N45" s="168" t="str">
        <f>IF(ISBLANK(B45),"",VLOOKUP(B45,'LICENZAS X-D-A'!$A$1:$F$17259,6,0))</f>
        <v/>
      </c>
      <c r="O45" s="169" t="str">
        <f>IF(ISBLANK(B45),"",VLOOKUP(B45,'LICENZAS X-D-A'!$A$1:$E$17259,5,0))</f>
        <v/>
      </c>
      <c r="P45" s="170" t="str">
        <f>IF(ISBLANK(B45),"",VLOOKUP(B45,'LICENZAS X-D-A'!$A$1:$I$17266,9,0))</f>
        <v/>
      </c>
      <c r="Q45" s="195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</row>
    <row r="46" spans="1:30" ht="15.75" x14ac:dyDescent="0.2">
      <c r="A46" s="162" t="str">
        <f>IF(B46="","",COUNT($B$10:B46))</f>
        <v/>
      </c>
      <c r="B46" s="173"/>
      <c r="C46" s="163" t="str">
        <f>IF(ISBLANK(B46),"",VLOOKUP(B46,'LICENZAS X-D-A'!$A$1:$B$17262,2,0))</f>
        <v/>
      </c>
      <c r="D46" s="164" t="str">
        <f>IF(ISBLANK(B46),"",VLOOKUP(B46,'LICENZAS X-D-A'!$A$1:$C$17262,3,0))</f>
        <v/>
      </c>
      <c r="E46" s="165" t="str">
        <f>IF(ISBLANK(B46),"",VLOOKUP(B46,'LICENZAS X-D-A'!$A$1:$D$17259,4,0))</f>
        <v/>
      </c>
      <c r="F46" s="166">
        <f t="shared" si="0"/>
        <v>0</v>
      </c>
      <c r="G46" s="167" t="e">
        <f>#REF!</f>
        <v>#REF!</v>
      </c>
      <c r="H46" s="167"/>
      <c r="I46" s="167"/>
      <c r="J46" s="167">
        <f t="shared" si="2"/>
        <v>0</v>
      </c>
      <c r="K46" s="167"/>
      <c r="L46" s="167"/>
      <c r="M46" s="167"/>
      <c r="N46" s="168" t="str">
        <f>IF(ISBLANK(B46),"",VLOOKUP(B46,'LICENZAS X-D-A'!$A$1:$F$17259,6,0))</f>
        <v/>
      </c>
      <c r="O46" s="169" t="str">
        <f>IF(ISBLANK(B46),"",VLOOKUP(B46,'LICENZAS X-D-A'!$A$1:$E$17259,5,0))</f>
        <v/>
      </c>
      <c r="P46" s="170" t="str">
        <f>IF(ISBLANK(B46),"",VLOOKUP(B46,'LICENZAS X-D-A'!$A$1:$I$17266,9,0))</f>
        <v/>
      </c>
      <c r="Q46" s="195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</row>
    <row r="47" spans="1:30" ht="15.75" x14ac:dyDescent="0.2">
      <c r="A47" s="162" t="str">
        <f>IF(B47="","",COUNT($B$10:B47))</f>
        <v/>
      </c>
      <c r="B47" s="173"/>
      <c r="C47" s="163" t="str">
        <f>IF(ISBLANK(B47),"",VLOOKUP(B47,'LICENZAS X-D-A'!$A$1:$B$17262,2,0))</f>
        <v/>
      </c>
      <c r="D47" s="164" t="str">
        <f>IF(ISBLANK(B47),"",VLOOKUP(B47,'LICENZAS X-D-A'!$A$1:$C$17262,3,0))</f>
        <v/>
      </c>
      <c r="E47" s="165" t="str">
        <f>IF(ISBLANK(B47),"",VLOOKUP(B47,'LICENZAS X-D-A'!$A$1:$D$17259,4,0))</f>
        <v/>
      </c>
      <c r="F47" s="166">
        <f t="shared" si="0"/>
        <v>0</v>
      </c>
      <c r="G47" s="167" t="e">
        <f>#REF!</f>
        <v>#REF!</v>
      </c>
      <c r="H47" s="167"/>
      <c r="I47" s="167"/>
      <c r="J47" s="167">
        <f t="shared" si="2"/>
        <v>0</v>
      </c>
      <c r="K47" s="167"/>
      <c r="L47" s="167"/>
      <c r="M47" s="167"/>
      <c r="N47" s="168" t="str">
        <f>IF(ISBLANK(B47),"",VLOOKUP(B47,'LICENZAS X-D-A'!$A$1:$F$17259,6,0))</f>
        <v/>
      </c>
      <c r="O47" s="169" t="str">
        <f>IF(ISBLANK(B47),"",VLOOKUP(B47,'LICENZAS X-D-A'!$A$1:$E$17259,5,0))</f>
        <v/>
      </c>
      <c r="P47" s="170" t="str">
        <f>IF(ISBLANK(B47),"",VLOOKUP(B47,'LICENZAS X-D-A'!$A$1:$I$17266,9,0))</f>
        <v/>
      </c>
      <c r="Q47" s="195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</row>
    <row r="48" spans="1:30" ht="15.75" x14ac:dyDescent="0.2">
      <c r="A48" s="162" t="str">
        <f>IF(B48="","",COUNT($B$10:B48))</f>
        <v/>
      </c>
      <c r="B48" s="173"/>
      <c r="C48" s="163" t="str">
        <f>IF(ISBLANK(B48),"",VLOOKUP(B48,'LICENZAS X-D-A'!$A$1:$B$17262,2,0))</f>
        <v/>
      </c>
      <c r="D48" s="164" t="str">
        <f>IF(ISBLANK(B48),"",VLOOKUP(B48,'LICENZAS X-D-A'!$A$1:$C$17262,3,0))</f>
        <v/>
      </c>
      <c r="E48" s="165" t="str">
        <f>IF(ISBLANK(B48),"",VLOOKUP(B48,'LICENZAS X-D-A'!$A$1:$D$17259,4,0))</f>
        <v/>
      </c>
      <c r="F48" s="166">
        <f t="shared" si="0"/>
        <v>0</v>
      </c>
      <c r="G48" s="167" t="e">
        <f>#REF!</f>
        <v>#REF!</v>
      </c>
      <c r="H48" s="167"/>
      <c r="I48" s="167"/>
      <c r="J48" s="167">
        <f t="shared" si="2"/>
        <v>0</v>
      </c>
      <c r="K48" s="167"/>
      <c r="L48" s="167"/>
      <c r="M48" s="167"/>
      <c r="N48" s="168" t="str">
        <f>IF(ISBLANK(B48),"",VLOOKUP(B48,'LICENZAS X-D-A'!$A$1:$F$17259,6,0))</f>
        <v/>
      </c>
      <c r="O48" s="169" t="str">
        <f>IF(ISBLANK(B48),"",VLOOKUP(B48,'LICENZAS X-D-A'!$A$1:$E$17259,5,0))</f>
        <v/>
      </c>
      <c r="P48" s="170" t="str">
        <f>IF(ISBLANK(B48),"",VLOOKUP(B48,'LICENZAS X-D-A'!$A$1:$I$17266,9,0))</f>
        <v/>
      </c>
      <c r="Q48" s="195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</row>
    <row r="49" spans="1:30" ht="15.75" x14ac:dyDescent="0.2">
      <c r="A49" s="162" t="str">
        <f>IF(B49="","",COUNT($B$10:B49))</f>
        <v/>
      </c>
      <c r="B49" s="173"/>
      <c r="C49" s="163" t="str">
        <f>IF(ISBLANK(B49),"",VLOOKUP(B49,'LICENZAS X-D-A'!$A$1:$B$17262,2,0))</f>
        <v/>
      </c>
      <c r="D49" s="164" t="str">
        <f>IF(ISBLANK(B49),"",VLOOKUP(B49,'LICENZAS X-D-A'!$A$1:$C$17262,3,0))</f>
        <v/>
      </c>
      <c r="E49" s="165" t="str">
        <f>IF(ISBLANK(B49),"",VLOOKUP(B49,'LICENZAS X-D-A'!$A$1:$D$17259,4,0))</f>
        <v/>
      </c>
      <c r="F49" s="166">
        <f t="shared" si="0"/>
        <v>0</v>
      </c>
      <c r="G49" s="167" t="e">
        <f>#REF!</f>
        <v>#REF!</v>
      </c>
      <c r="H49" s="167"/>
      <c r="I49" s="167"/>
      <c r="J49" s="167">
        <f t="shared" si="2"/>
        <v>0</v>
      </c>
      <c r="K49" s="167"/>
      <c r="L49" s="167"/>
      <c r="M49" s="167"/>
      <c r="N49" s="168" t="str">
        <f>IF(ISBLANK(B49),"",VLOOKUP(B49,'LICENZAS X-D-A'!$A$1:$F$17259,6,0))</f>
        <v/>
      </c>
      <c r="O49" s="169" t="str">
        <f>IF(ISBLANK(B49),"",VLOOKUP(B49,'LICENZAS X-D-A'!$A$1:$E$17259,5,0))</f>
        <v/>
      </c>
      <c r="P49" s="170" t="str">
        <f>IF(ISBLANK(B49),"",VLOOKUP(B49,'LICENZAS X-D-A'!$A$1:$I$17266,9,0))</f>
        <v/>
      </c>
      <c r="Q49" s="195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</row>
    <row r="50" spans="1:30" ht="15.75" x14ac:dyDescent="0.2">
      <c r="A50" s="162" t="str">
        <f>IF(B50="","",COUNT($B$10:B50))</f>
        <v/>
      </c>
      <c r="B50" s="173"/>
      <c r="C50" s="163" t="str">
        <f>IF(ISBLANK(B50),"",VLOOKUP(B50,'LICENZAS X-D-A'!$A$1:$B$17262,2,0))</f>
        <v/>
      </c>
      <c r="D50" s="164" t="str">
        <f>IF(ISBLANK(B50),"",VLOOKUP(B50,'LICENZAS X-D-A'!$A$1:$C$17262,3,0))</f>
        <v/>
      </c>
      <c r="E50" s="165" t="str">
        <f>IF(ISBLANK(B50),"",VLOOKUP(B50,'LICENZAS X-D-A'!$A$1:$D$17259,4,0))</f>
        <v/>
      </c>
      <c r="F50" s="166">
        <f t="shared" si="0"/>
        <v>0</v>
      </c>
      <c r="G50" s="167" t="e">
        <f>#REF!</f>
        <v>#REF!</v>
      </c>
      <c r="H50" s="167"/>
      <c r="I50" s="167"/>
      <c r="J50" s="167">
        <f t="shared" si="2"/>
        <v>0</v>
      </c>
      <c r="K50" s="167"/>
      <c r="L50" s="167"/>
      <c r="M50" s="167"/>
      <c r="N50" s="168" t="str">
        <f>IF(ISBLANK(B50),"",VLOOKUP(B50,'LICENZAS X-D-A'!$A$1:$F$17259,6,0))</f>
        <v/>
      </c>
      <c r="O50" s="169" t="str">
        <f>IF(ISBLANK(B50),"",VLOOKUP(B50,'LICENZAS X-D-A'!$A$1:$E$17259,5,0))</f>
        <v/>
      </c>
      <c r="P50" s="170" t="str">
        <f>IF(ISBLANK(B50),"",VLOOKUP(B50,'LICENZAS X-D-A'!$A$1:$I$17266,9,0))</f>
        <v/>
      </c>
      <c r="Q50" s="195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</row>
    <row r="51" spans="1:30" ht="15.75" x14ac:dyDescent="0.2">
      <c r="A51" s="162" t="str">
        <f>IF(B51="","",COUNT($B$10:B51))</f>
        <v/>
      </c>
      <c r="B51" s="173"/>
      <c r="C51" s="163" t="str">
        <f>IF(ISBLANK(B51),"",VLOOKUP(B51,'LICENZAS X-D-A'!$A$1:$B$17262,2,0))</f>
        <v/>
      </c>
      <c r="D51" s="164" t="str">
        <f>IF(ISBLANK(B51),"",VLOOKUP(B51,'LICENZAS X-D-A'!$A$1:$C$17262,3,0))</f>
        <v/>
      </c>
      <c r="E51" s="165" t="str">
        <f>IF(ISBLANK(B51),"",VLOOKUP(B51,'LICENZAS X-D-A'!$A$1:$D$17259,4,0))</f>
        <v/>
      </c>
      <c r="F51" s="166">
        <f t="shared" si="0"/>
        <v>0</v>
      </c>
      <c r="G51" s="167" t="e">
        <f>#REF!</f>
        <v>#REF!</v>
      </c>
      <c r="H51" s="167"/>
      <c r="I51" s="167"/>
      <c r="J51" s="167">
        <f t="shared" si="2"/>
        <v>0</v>
      </c>
      <c r="K51" s="167"/>
      <c r="L51" s="167"/>
      <c r="M51" s="167"/>
      <c r="N51" s="168" t="str">
        <f>IF(ISBLANK(B51),"",VLOOKUP(B51,'LICENZAS X-D-A'!$A$1:$F$17259,6,0))</f>
        <v/>
      </c>
      <c r="O51" s="169" t="str">
        <f>IF(ISBLANK(B51),"",VLOOKUP(B51,'LICENZAS X-D-A'!$A$1:$E$17259,5,0))</f>
        <v/>
      </c>
      <c r="P51" s="170" t="str">
        <f>IF(ISBLANK(B51),"",VLOOKUP(B51,'LICENZAS X-D-A'!$A$1:$I$17266,9,0))</f>
        <v/>
      </c>
      <c r="Q51" s="195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</row>
    <row r="52" spans="1:30" ht="15.75" x14ac:dyDescent="0.2">
      <c r="A52" s="162" t="str">
        <f>IF(B52="","",COUNT($B$10:B52))</f>
        <v/>
      </c>
      <c r="B52" s="173"/>
      <c r="C52" s="163" t="str">
        <f>IF(ISBLANK(B52),"",VLOOKUP(B52,'LICENZAS X-D-A'!$A$1:$B$17262,2,0))</f>
        <v/>
      </c>
      <c r="D52" s="164" t="str">
        <f>IF(ISBLANK(B52),"",VLOOKUP(B52,'LICENZAS X-D-A'!$A$1:$C$17262,3,0))</f>
        <v/>
      </c>
      <c r="E52" s="165" t="str">
        <f>IF(ISBLANK(B52),"",VLOOKUP(B52,'LICENZAS X-D-A'!$A$1:$D$17259,4,0))</f>
        <v/>
      </c>
      <c r="F52" s="166">
        <f t="shared" si="0"/>
        <v>0</v>
      </c>
      <c r="G52" s="167" t="e">
        <f>#REF!</f>
        <v>#REF!</v>
      </c>
      <c r="H52" s="167"/>
      <c r="I52" s="167"/>
      <c r="J52" s="167">
        <f t="shared" si="2"/>
        <v>0</v>
      </c>
      <c r="K52" s="167"/>
      <c r="L52" s="167"/>
      <c r="M52" s="167"/>
      <c r="N52" s="168" t="str">
        <f>IF(ISBLANK(B52),"",VLOOKUP(B52,'LICENZAS X-D-A'!$A$1:$F$17259,6,0))</f>
        <v/>
      </c>
      <c r="O52" s="169" t="str">
        <f>IF(ISBLANK(B52),"",VLOOKUP(B52,'LICENZAS X-D-A'!$A$1:$E$17259,5,0))</f>
        <v/>
      </c>
      <c r="P52" s="170" t="str">
        <f>IF(ISBLANK(B52),"",VLOOKUP(B52,'LICENZAS X-D-A'!$A$1:$I$17266,9,0))</f>
        <v/>
      </c>
      <c r="Q52" s="196">
        <f>SUM(P43:P52)</f>
        <v>0</v>
      </c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</row>
    <row r="53" spans="1:30" ht="15.75" x14ac:dyDescent="0.2">
      <c r="A53" s="284" t="s">
        <v>1590</v>
      </c>
      <c r="B53" s="285"/>
      <c r="C53" s="286"/>
      <c r="D53" s="172"/>
      <c r="E53" s="287" t="e">
        <f>VLOOKUP(D53,'NÚMERO CLUB E EQUIPO'!A91:C197,2,0)</f>
        <v>#N/A</v>
      </c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161"/>
      <c r="Q53" s="195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</row>
    <row r="54" spans="1:30" ht="15.75" x14ac:dyDescent="0.2">
      <c r="A54" s="162" t="str">
        <f>IF(B54="","",COUNT($B$10:B54))</f>
        <v/>
      </c>
      <c r="B54" s="173"/>
      <c r="C54" s="163" t="str">
        <f>IF(ISBLANK(B54),"",VLOOKUP(B54,'LICENZAS X-D-A'!$A$1:$B$17262,2,0))</f>
        <v/>
      </c>
      <c r="D54" s="164" t="str">
        <f>IF(ISBLANK(B54),"",VLOOKUP(B54,'LICENZAS X-D-A'!$A$1:$C$17262,3,0))</f>
        <v/>
      </c>
      <c r="E54" s="165" t="str">
        <f>IF(ISBLANK(B54),"",VLOOKUP(B54,'LICENZAS X-D-A'!$A$1:$D$17259,4,0))</f>
        <v/>
      </c>
      <c r="F54" s="166">
        <f t="shared" si="0"/>
        <v>0</v>
      </c>
      <c r="G54" s="167" t="e">
        <f>#REF!</f>
        <v>#REF!</v>
      </c>
      <c r="H54" s="167"/>
      <c r="I54" s="167"/>
      <c r="J54" s="167">
        <f t="shared" ref="J54:J63" si="3">MAX(A54:A124)</f>
        <v>0</v>
      </c>
      <c r="K54" s="167"/>
      <c r="L54" s="167"/>
      <c r="M54" s="167"/>
      <c r="N54" s="168" t="str">
        <f>IF(ISBLANK(B54),"",VLOOKUP(B54,'LICENZAS X-D-A'!$A$1:$F$17259,6,0))</f>
        <v/>
      </c>
      <c r="O54" s="169" t="str">
        <f>IF(ISBLANK(B54),"",VLOOKUP(B54,'LICENZAS X-D-A'!$A$1:$E$17259,5,0))</f>
        <v/>
      </c>
      <c r="P54" s="170" t="str">
        <f>IF(ISBLANK(B54),"",VLOOKUP(B54,'LICENZAS X-D-A'!$A$1:$I$17266,9,0))</f>
        <v/>
      </c>
      <c r="Q54" s="195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</row>
    <row r="55" spans="1:30" ht="15.75" x14ac:dyDescent="0.2">
      <c r="A55" s="162" t="str">
        <f>IF(B55="","",COUNT($B$10:B55))</f>
        <v/>
      </c>
      <c r="B55" s="173"/>
      <c r="C55" s="163" t="str">
        <f>IF(ISBLANK(B55),"",VLOOKUP(B55,'LICENZAS X-D-A'!$A$1:$B$17262,2,0))</f>
        <v/>
      </c>
      <c r="D55" s="164" t="str">
        <f>IF(ISBLANK(B55),"",VLOOKUP(B55,'LICENZAS X-D-A'!$A$1:$C$17262,3,0))</f>
        <v/>
      </c>
      <c r="E55" s="165" t="str">
        <f>IF(ISBLANK(B55),"",VLOOKUP(B55,'LICENZAS X-D-A'!$A$1:$D$17259,4,0))</f>
        <v/>
      </c>
      <c r="F55" s="166">
        <f t="shared" si="0"/>
        <v>0</v>
      </c>
      <c r="G55" s="167" t="e">
        <f>#REF!</f>
        <v>#REF!</v>
      </c>
      <c r="H55" s="167"/>
      <c r="I55" s="167"/>
      <c r="J55" s="167">
        <f t="shared" si="3"/>
        <v>0</v>
      </c>
      <c r="K55" s="167"/>
      <c r="L55" s="167"/>
      <c r="M55" s="167"/>
      <c r="N55" s="168" t="str">
        <f>IF(ISBLANK(B55),"",VLOOKUP(B55,'LICENZAS X-D-A'!$A$1:$F$17259,6,0))</f>
        <v/>
      </c>
      <c r="O55" s="169" t="str">
        <f>IF(ISBLANK(B55),"",VLOOKUP(B55,'LICENZAS X-D-A'!$A$1:$E$17259,5,0))</f>
        <v/>
      </c>
      <c r="P55" s="170" t="str">
        <f>IF(ISBLANK(B55),"",VLOOKUP(B55,'LICENZAS X-D-A'!$A$1:$I$17266,9,0))</f>
        <v/>
      </c>
      <c r="Q55" s="195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1:30" ht="15.75" x14ac:dyDescent="0.2">
      <c r="A56" s="162" t="str">
        <f>IF(B56="","",COUNT($B$10:B56))</f>
        <v/>
      </c>
      <c r="B56" s="173"/>
      <c r="C56" s="163" t="str">
        <f>IF(ISBLANK(B56),"",VLOOKUP(B56,'LICENZAS X-D-A'!$A$1:$B$17262,2,0))</f>
        <v/>
      </c>
      <c r="D56" s="164" t="str">
        <f>IF(ISBLANK(B56),"",VLOOKUP(B56,'LICENZAS X-D-A'!$A$1:$C$17262,3,0))</f>
        <v/>
      </c>
      <c r="E56" s="165" t="str">
        <f>IF(ISBLANK(B56),"",VLOOKUP(B56,'LICENZAS X-D-A'!$A$1:$D$17259,4,0))</f>
        <v/>
      </c>
      <c r="F56" s="166">
        <f t="shared" si="0"/>
        <v>0</v>
      </c>
      <c r="G56" s="167" t="e">
        <f>#REF!</f>
        <v>#REF!</v>
      </c>
      <c r="H56" s="167"/>
      <c r="I56" s="167"/>
      <c r="J56" s="167">
        <f t="shared" si="3"/>
        <v>0</v>
      </c>
      <c r="K56" s="167"/>
      <c r="L56" s="167"/>
      <c r="M56" s="167"/>
      <c r="N56" s="168" t="str">
        <f>IF(ISBLANK(B56),"",VLOOKUP(B56,'LICENZAS X-D-A'!$A$1:$F$17259,6,0))</f>
        <v/>
      </c>
      <c r="O56" s="169" t="str">
        <f>IF(ISBLANK(B56),"",VLOOKUP(B56,'LICENZAS X-D-A'!$A$1:$E$17259,5,0))</f>
        <v/>
      </c>
      <c r="P56" s="170" t="str">
        <f>IF(ISBLANK(B56),"",VLOOKUP(B56,'LICENZAS X-D-A'!$A$1:$I$17266,9,0))</f>
        <v/>
      </c>
      <c r="Q56" s="195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</row>
    <row r="57" spans="1:30" ht="15.75" x14ac:dyDescent="0.2">
      <c r="A57" s="162" t="str">
        <f>IF(B57="","",COUNT($B$10:B57))</f>
        <v/>
      </c>
      <c r="B57" s="173"/>
      <c r="C57" s="163" t="str">
        <f>IF(ISBLANK(B57),"",VLOOKUP(B57,'LICENZAS X-D-A'!$A$1:$B$17262,2,0))</f>
        <v/>
      </c>
      <c r="D57" s="164" t="str">
        <f>IF(ISBLANK(B57),"",VLOOKUP(B57,'LICENZAS X-D-A'!$A$1:$C$17262,3,0))</f>
        <v/>
      </c>
      <c r="E57" s="165" t="str">
        <f>IF(ISBLANK(B57),"",VLOOKUP(B57,'LICENZAS X-D-A'!$A$1:$D$17259,4,0))</f>
        <v/>
      </c>
      <c r="F57" s="166">
        <f t="shared" si="0"/>
        <v>0</v>
      </c>
      <c r="G57" s="167" t="e">
        <f>#REF!</f>
        <v>#REF!</v>
      </c>
      <c r="H57" s="167"/>
      <c r="I57" s="167"/>
      <c r="J57" s="167">
        <f t="shared" si="3"/>
        <v>0</v>
      </c>
      <c r="K57" s="167"/>
      <c r="L57" s="167"/>
      <c r="M57" s="167"/>
      <c r="N57" s="168" t="str">
        <f>IF(ISBLANK(B57),"",VLOOKUP(B57,'LICENZAS X-D-A'!$A$1:$F$17259,6,0))</f>
        <v/>
      </c>
      <c r="O57" s="169" t="str">
        <f>IF(ISBLANK(B57),"",VLOOKUP(B57,'LICENZAS X-D-A'!$A$1:$E$17259,5,0))</f>
        <v/>
      </c>
      <c r="P57" s="170" t="str">
        <f>IF(ISBLANK(B57),"",VLOOKUP(B57,'LICENZAS X-D-A'!$A$1:$I$17266,9,0))</f>
        <v/>
      </c>
      <c r="Q57" s="195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</row>
    <row r="58" spans="1:30" ht="15.75" x14ac:dyDescent="0.2">
      <c r="A58" s="162" t="str">
        <f>IF(B58="","",COUNT($B$10:B58))</f>
        <v/>
      </c>
      <c r="B58" s="173"/>
      <c r="C58" s="163" t="str">
        <f>IF(ISBLANK(B58),"",VLOOKUP(B58,'LICENZAS X-D-A'!$A$1:$B$17262,2,0))</f>
        <v/>
      </c>
      <c r="D58" s="164" t="str">
        <f>IF(ISBLANK(B58),"",VLOOKUP(B58,'LICENZAS X-D-A'!$A$1:$C$17262,3,0))</f>
        <v/>
      </c>
      <c r="E58" s="165" t="str">
        <f>IF(ISBLANK(B58),"",VLOOKUP(B58,'LICENZAS X-D-A'!$A$1:$D$17259,4,0))</f>
        <v/>
      </c>
      <c r="F58" s="166">
        <f t="shared" si="0"/>
        <v>0</v>
      </c>
      <c r="G58" s="167" t="e">
        <f>#REF!</f>
        <v>#REF!</v>
      </c>
      <c r="H58" s="167"/>
      <c r="I58" s="167"/>
      <c r="J58" s="167">
        <f t="shared" si="3"/>
        <v>0</v>
      </c>
      <c r="K58" s="167"/>
      <c r="L58" s="167"/>
      <c r="M58" s="167"/>
      <c r="N58" s="168" t="str">
        <f>IF(ISBLANK(B58),"",VLOOKUP(B58,'LICENZAS X-D-A'!$A$1:$F$17259,6,0))</f>
        <v/>
      </c>
      <c r="O58" s="169" t="str">
        <f>IF(ISBLANK(B58),"",VLOOKUP(B58,'LICENZAS X-D-A'!$A$1:$E$17259,5,0))</f>
        <v/>
      </c>
      <c r="P58" s="170" t="str">
        <f>IF(ISBLANK(B58),"",VLOOKUP(B58,'LICENZAS X-D-A'!$A$1:$I$17266,9,0))</f>
        <v/>
      </c>
      <c r="Q58" s="195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</row>
    <row r="59" spans="1:30" ht="15.75" x14ac:dyDescent="0.2">
      <c r="A59" s="162" t="str">
        <f>IF(B59="","",COUNT($B$10:B59))</f>
        <v/>
      </c>
      <c r="B59" s="173"/>
      <c r="C59" s="163" t="str">
        <f>IF(ISBLANK(B59),"",VLOOKUP(B59,'LICENZAS X-D-A'!$A$1:$B$17262,2,0))</f>
        <v/>
      </c>
      <c r="D59" s="164" t="str">
        <f>IF(ISBLANK(B59),"",VLOOKUP(B59,'LICENZAS X-D-A'!$A$1:$C$17262,3,0))</f>
        <v/>
      </c>
      <c r="E59" s="165" t="str">
        <f>IF(ISBLANK(B59),"",VLOOKUP(B59,'LICENZAS X-D-A'!$A$1:$D$17259,4,0))</f>
        <v/>
      </c>
      <c r="F59" s="166">
        <f t="shared" si="0"/>
        <v>0</v>
      </c>
      <c r="G59" s="167" t="e">
        <f>#REF!</f>
        <v>#REF!</v>
      </c>
      <c r="H59" s="167"/>
      <c r="I59" s="167"/>
      <c r="J59" s="167">
        <f t="shared" si="3"/>
        <v>0</v>
      </c>
      <c r="K59" s="167"/>
      <c r="L59" s="167"/>
      <c r="M59" s="167"/>
      <c r="N59" s="168" t="str">
        <f>IF(ISBLANK(B59),"",VLOOKUP(B59,'LICENZAS X-D-A'!$A$1:$F$17259,6,0))</f>
        <v/>
      </c>
      <c r="O59" s="169" t="str">
        <f>IF(ISBLANK(B59),"",VLOOKUP(B59,'LICENZAS X-D-A'!$A$1:$E$17259,5,0))</f>
        <v/>
      </c>
      <c r="P59" s="170" t="str">
        <f>IF(ISBLANK(B59),"",VLOOKUP(B59,'LICENZAS X-D-A'!$A$1:$I$17266,9,0))</f>
        <v/>
      </c>
      <c r="Q59" s="195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</row>
    <row r="60" spans="1:30" ht="15.75" x14ac:dyDescent="0.2">
      <c r="A60" s="162" t="str">
        <f>IF(B60="","",COUNT($B$10:B60))</f>
        <v/>
      </c>
      <c r="B60" s="173"/>
      <c r="C60" s="163" t="str">
        <f>IF(ISBLANK(B60),"",VLOOKUP(B60,'LICENZAS X-D-A'!$A$1:$B$17262,2,0))</f>
        <v/>
      </c>
      <c r="D60" s="164" t="str">
        <f>IF(ISBLANK(B60),"",VLOOKUP(B60,'LICENZAS X-D-A'!$A$1:$C$17262,3,0))</f>
        <v/>
      </c>
      <c r="E60" s="165" t="str">
        <f>IF(ISBLANK(B60),"",VLOOKUP(B60,'LICENZAS X-D-A'!$A$1:$D$17259,4,0))</f>
        <v/>
      </c>
      <c r="F60" s="166">
        <f t="shared" si="0"/>
        <v>0</v>
      </c>
      <c r="G60" s="167" t="e">
        <f>#REF!</f>
        <v>#REF!</v>
      </c>
      <c r="H60" s="167"/>
      <c r="I60" s="167"/>
      <c r="J60" s="167">
        <f t="shared" si="3"/>
        <v>0</v>
      </c>
      <c r="K60" s="167"/>
      <c r="L60" s="167"/>
      <c r="M60" s="167"/>
      <c r="N60" s="168" t="str">
        <f>IF(ISBLANK(B60),"",VLOOKUP(B60,'LICENZAS X-D-A'!$A$1:$F$17259,6,0))</f>
        <v/>
      </c>
      <c r="O60" s="169" t="str">
        <f>IF(ISBLANK(B60),"",VLOOKUP(B60,'LICENZAS X-D-A'!$A$1:$E$17259,5,0))</f>
        <v/>
      </c>
      <c r="P60" s="170" t="str">
        <f>IF(ISBLANK(B60),"",VLOOKUP(B60,'LICENZAS X-D-A'!$A$1:$I$17266,9,0))</f>
        <v/>
      </c>
      <c r="Q60" s="195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</row>
    <row r="61" spans="1:30" ht="15.75" x14ac:dyDescent="0.2">
      <c r="A61" s="162" t="str">
        <f>IF(B61="","",COUNT($B$10:B61))</f>
        <v/>
      </c>
      <c r="B61" s="173"/>
      <c r="C61" s="163" t="str">
        <f>IF(ISBLANK(B61),"",VLOOKUP(B61,'LICENZAS X-D-A'!$A$1:$B$17262,2,0))</f>
        <v/>
      </c>
      <c r="D61" s="164" t="str">
        <f>IF(ISBLANK(B61),"",VLOOKUP(B61,'LICENZAS X-D-A'!$A$1:$C$17262,3,0))</f>
        <v/>
      </c>
      <c r="E61" s="165" t="str">
        <f>IF(ISBLANK(B61),"",VLOOKUP(B61,'LICENZAS X-D-A'!$A$1:$D$17259,4,0))</f>
        <v/>
      </c>
      <c r="F61" s="166">
        <f t="shared" si="0"/>
        <v>0</v>
      </c>
      <c r="G61" s="167" t="e">
        <f>#REF!</f>
        <v>#REF!</v>
      </c>
      <c r="H61" s="167"/>
      <c r="I61" s="167"/>
      <c r="J61" s="167">
        <f t="shared" si="3"/>
        <v>0</v>
      </c>
      <c r="K61" s="167"/>
      <c r="L61" s="167"/>
      <c r="M61" s="167"/>
      <c r="N61" s="168" t="str">
        <f>IF(ISBLANK(B61),"",VLOOKUP(B61,'LICENZAS X-D-A'!$A$1:$F$17259,6,0))</f>
        <v/>
      </c>
      <c r="O61" s="169" t="str">
        <f>IF(ISBLANK(B61),"",VLOOKUP(B61,'LICENZAS X-D-A'!$A$1:$E$17259,5,0))</f>
        <v/>
      </c>
      <c r="P61" s="170" t="str">
        <f>IF(ISBLANK(B61),"",VLOOKUP(B61,'LICENZAS X-D-A'!$A$1:$I$17266,9,0))</f>
        <v/>
      </c>
      <c r="Q61" s="195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</row>
    <row r="62" spans="1:30" ht="15.75" x14ac:dyDescent="0.2">
      <c r="A62" s="162" t="str">
        <f>IF(B62="","",COUNT($B$10:B62))</f>
        <v/>
      </c>
      <c r="B62" s="173"/>
      <c r="C62" s="163" t="str">
        <f>IF(ISBLANK(B62),"",VLOOKUP(B62,'LICENZAS X-D-A'!$A$1:$B$17262,2,0))</f>
        <v/>
      </c>
      <c r="D62" s="164" t="str">
        <f>IF(ISBLANK(B62),"",VLOOKUP(B62,'LICENZAS X-D-A'!$A$1:$C$17262,3,0))</f>
        <v/>
      </c>
      <c r="E62" s="165" t="str">
        <f>IF(ISBLANK(B62),"",VLOOKUP(B62,'LICENZAS X-D-A'!$A$1:$D$17259,4,0))</f>
        <v/>
      </c>
      <c r="F62" s="166">
        <f t="shared" si="0"/>
        <v>0</v>
      </c>
      <c r="G62" s="167" t="e">
        <f>#REF!</f>
        <v>#REF!</v>
      </c>
      <c r="H62" s="167"/>
      <c r="I62" s="167"/>
      <c r="J62" s="167">
        <f t="shared" si="3"/>
        <v>0</v>
      </c>
      <c r="K62" s="167"/>
      <c r="L62" s="167"/>
      <c r="M62" s="167"/>
      <c r="N62" s="168" t="str">
        <f>IF(ISBLANK(B62),"",VLOOKUP(B62,'LICENZAS X-D-A'!$A$1:$F$17259,6,0))</f>
        <v/>
      </c>
      <c r="O62" s="169" t="str">
        <f>IF(ISBLANK(B62),"",VLOOKUP(B62,'LICENZAS X-D-A'!$A$1:$E$17259,5,0))</f>
        <v/>
      </c>
      <c r="P62" s="170" t="str">
        <f>IF(ISBLANK(B62),"",VLOOKUP(B62,'LICENZAS X-D-A'!$A$1:$I$17266,9,0))</f>
        <v/>
      </c>
      <c r="Q62" s="195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</row>
    <row r="63" spans="1:30" ht="15.75" x14ac:dyDescent="0.2">
      <c r="A63" s="162" t="str">
        <f>IF(B63="","",COUNT($B$10:B63))</f>
        <v/>
      </c>
      <c r="B63" s="173"/>
      <c r="C63" s="163" t="str">
        <f>IF(ISBLANK(B63),"",VLOOKUP(B63,'LICENZAS X-D-A'!$A$1:$B$17262,2,0))</f>
        <v/>
      </c>
      <c r="D63" s="164" t="str">
        <f>IF(ISBLANK(B63),"",VLOOKUP(B63,'LICENZAS X-D-A'!$A$1:$C$17262,3,0))</f>
        <v/>
      </c>
      <c r="E63" s="165" t="str">
        <f>IF(ISBLANK(B63),"",VLOOKUP(B63,'LICENZAS X-D-A'!$A$1:$D$17259,4,0))</f>
        <v/>
      </c>
      <c r="F63" s="166">
        <f t="shared" si="0"/>
        <v>0</v>
      </c>
      <c r="G63" s="167" t="e">
        <f>#REF!</f>
        <v>#REF!</v>
      </c>
      <c r="H63" s="167"/>
      <c r="I63" s="167"/>
      <c r="J63" s="167">
        <f t="shared" si="3"/>
        <v>0</v>
      </c>
      <c r="K63" s="167"/>
      <c r="L63" s="167"/>
      <c r="M63" s="167"/>
      <c r="N63" s="168" t="str">
        <f>IF(ISBLANK(B63),"",VLOOKUP(B63,'LICENZAS X-D-A'!$A$1:$F$17259,6,0))</f>
        <v/>
      </c>
      <c r="O63" s="169" t="str">
        <f>IF(ISBLANK(B63),"",VLOOKUP(B63,'LICENZAS X-D-A'!$A$1:$E$17259,5,0))</f>
        <v/>
      </c>
      <c r="P63" s="170" t="str">
        <f>IF(ISBLANK(B63),"",VLOOKUP(B63,'LICENZAS X-D-A'!$A$1:$I$17266,9,0))</f>
        <v/>
      </c>
      <c r="Q63" s="196">
        <f>SUM(P54:P63)</f>
        <v>0</v>
      </c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</row>
    <row r="64" spans="1:30" ht="15.75" x14ac:dyDescent="0.2">
      <c r="A64" s="284" t="s">
        <v>1590</v>
      </c>
      <c r="B64" s="285"/>
      <c r="C64" s="286"/>
      <c r="D64" s="172"/>
      <c r="E64" s="287" t="e">
        <f>VLOOKUP(D64,'NÚMERO CLUB E EQUIPO'!A102:C208,2,0)</f>
        <v>#N/A</v>
      </c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161"/>
      <c r="Q64" s="195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</row>
    <row r="65" spans="1:30" ht="15.75" x14ac:dyDescent="0.2">
      <c r="A65" s="162" t="str">
        <f>IF(B65="","",COUNT($B$10:B65))</f>
        <v/>
      </c>
      <c r="B65" s="173"/>
      <c r="C65" s="163" t="str">
        <f>IF(ISBLANK(B65),"",VLOOKUP(B65,'LICENZAS X-D-A'!$A$1:$B$17262,2,0))</f>
        <v/>
      </c>
      <c r="D65" s="164" t="str">
        <f>IF(ISBLANK(B65),"",VLOOKUP(B65,'LICENZAS X-D-A'!$A$1:$C$17262,3,0))</f>
        <v/>
      </c>
      <c r="E65" s="165" t="str">
        <f>IF(ISBLANK(B65),"",VLOOKUP(B65,'LICENZAS X-D-A'!$A$1:$D$17259,4,0))</f>
        <v/>
      </c>
      <c r="F65" s="166">
        <f t="shared" si="0"/>
        <v>0</v>
      </c>
      <c r="G65" s="167" t="e">
        <f>#REF!</f>
        <v>#REF!</v>
      </c>
      <c r="H65" s="167"/>
      <c r="I65" s="167"/>
      <c r="J65" s="167">
        <f t="shared" ref="J65:J74" si="4">MAX(A65:A135)</f>
        <v>0</v>
      </c>
      <c r="K65" s="167"/>
      <c r="L65" s="167"/>
      <c r="M65" s="167"/>
      <c r="N65" s="168" t="str">
        <f>IF(ISBLANK(B65),"",VLOOKUP(B65,'LICENZAS X-D-A'!$A$1:$F$17259,6,0))</f>
        <v/>
      </c>
      <c r="O65" s="169" t="str">
        <f>IF(ISBLANK(B65),"",VLOOKUP(B65,'LICENZAS X-D-A'!$A$1:$E$17259,5,0))</f>
        <v/>
      </c>
      <c r="P65" s="170" t="str">
        <f>IF(ISBLANK(B65),"",VLOOKUP(B65,'LICENZAS X-D-A'!$A$1:$I$17266,9,0))</f>
        <v/>
      </c>
      <c r="Q65" s="195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</row>
    <row r="66" spans="1:30" ht="15.75" x14ac:dyDescent="0.2">
      <c r="A66" s="162" t="str">
        <f>IF(B66="","",COUNT($B$10:B66))</f>
        <v/>
      </c>
      <c r="B66" s="173"/>
      <c r="C66" s="163" t="str">
        <f>IF(ISBLANK(B66),"",VLOOKUP(B66,'LICENZAS X-D-A'!$A$1:$B$17262,2,0))</f>
        <v/>
      </c>
      <c r="D66" s="164" t="str">
        <f>IF(ISBLANK(B66),"",VLOOKUP(B66,'LICENZAS X-D-A'!$A$1:$C$17262,3,0))</f>
        <v/>
      </c>
      <c r="E66" s="165" t="str">
        <f>IF(ISBLANK(B66),"",VLOOKUP(B66,'LICENZAS X-D-A'!$A$1:$D$17259,4,0))</f>
        <v/>
      </c>
      <c r="F66" s="166">
        <f t="shared" si="0"/>
        <v>0</v>
      </c>
      <c r="G66" s="167" t="e">
        <f>#REF!</f>
        <v>#REF!</v>
      </c>
      <c r="H66" s="167"/>
      <c r="I66" s="167"/>
      <c r="J66" s="167">
        <f t="shared" si="4"/>
        <v>0</v>
      </c>
      <c r="K66" s="167"/>
      <c r="L66" s="167"/>
      <c r="M66" s="167"/>
      <c r="N66" s="168" t="str">
        <f>IF(ISBLANK(B66),"",VLOOKUP(B66,'LICENZAS X-D-A'!$A$1:$F$17259,6,0))</f>
        <v/>
      </c>
      <c r="O66" s="169" t="str">
        <f>IF(ISBLANK(B66),"",VLOOKUP(B66,'LICENZAS X-D-A'!$A$1:$E$17259,5,0))</f>
        <v/>
      </c>
      <c r="P66" s="170" t="str">
        <f>IF(ISBLANK(B66),"",VLOOKUP(B66,'LICENZAS X-D-A'!$A$1:$I$17266,9,0))</f>
        <v/>
      </c>
      <c r="Q66" s="195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</row>
    <row r="67" spans="1:30" ht="15.75" x14ac:dyDescent="0.2">
      <c r="A67" s="162" t="str">
        <f>IF(B67="","",COUNT($B$10:B67))</f>
        <v/>
      </c>
      <c r="B67" s="173"/>
      <c r="C67" s="163" t="str">
        <f>IF(ISBLANK(B67),"",VLOOKUP(B67,'LICENZAS X-D-A'!$A$1:$B$17262,2,0))</f>
        <v/>
      </c>
      <c r="D67" s="164" t="str">
        <f>IF(ISBLANK(B67),"",VLOOKUP(B67,'LICENZAS X-D-A'!$A$1:$C$17262,3,0))</f>
        <v/>
      </c>
      <c r="E67" s="165" t="str">
        <f>IF(ISBLANK(B67),"",VLOOKUP(B67,'LICENZAS X-D-A'!$A$1:$D$17259,4,0))</f>
        <v/>
      </c>
      <c r="F67" s="166">
        <f t="shared" si="0"/>
        <v>0</v>
      </c>
      <c r="G67" s="167" t="e">
        <f>#REF!</f>
        <v>#REF!</v>
      </c>
      <c r="H67" s="167"/>
      <c r="I67" s="167"/>
      <c r="J67" s="167">
        <f t="shared" si="4"/>
        <v>0</v>
      </c>
      <c r="K67" s="167"/>
      <c r="L67" s="167"/>
      <c r="M67" s="167"/>
      <c r="N67" s="168" t="str">
        <f>IF(ISBLANK(B67),"",VLOOKUP(B67,'LICENZAS X-D-A'!$A$1:$F$17259,6,0))</f>
        <v/>
      </c>
      <c r="O67" s="169" t="str">
        <f>IF(ISBLANK(B67),"",VLOOKUP(B67,'LICENZAS X-D-A'!$A$1:$E$17259,5,0))</f>
        <v/>
      </c>
      <c r="P67" s="170" t="str">
        <f>IF(ISBLANK(B67),"",VLOOKUP(B67,'LICENZAS X-D-A'!$A$1:$I$17266,9,0))</f>
        <v/>
      </c>
      <c r="Q67" s="195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</row>
    <row r="68" spans="1:30" ht="15.75" x14ac:dyDescent="0.2">
      <c r="A68" s="162" t="str">
        <f>IF(B68="","",COUNT($B$10:B68))</f>
        <v/>
      </c>
      <c r="B68" s="173"/>
      <c r="C68" s="163" t="str">
        <f>IF(ISBLANK(B68),"",VLOOKUP(B68,'LICENZAS X-D-A'!$A$1:$B$17262,2,0))</f>
        <v/>
      </c>
      <c r="D68" s="164" t="str">
        <f>IF(ISBLANK(B68),"",VLOOKUP(B68,'LICENZAS X-D-A'!$A$1:$C$17262,3,0))</f>
        <v/>
      </c>
      <c r="E68" s="165" t="str">
        <f>IF(ISBLANK(B68),"",VLOOKUP(B68,'LICENZAS X-D-A'!$A$1:$D$17259,4,0))</f>
        <v/>
      </c>
      <c r="F68" s="166">
        <f t="shared" si="0"/>
        <v>0</v>
      </c>
      <c r="G68" s="167" t="e">
        <f>#REF!</f>
        <v>#REF!</v>
      </c>
      <c r="H68" s="167"/>
      <c r="I68" s="167"/>
      <c r="J68" s="167">
        <f t="shared" si="4"/>
        <v>0</v>
      </c>
      <c r="K68" s="167"/>
      <c r="L68" s="167"/>
      <c r="M68" s="167"/>
      <c r="N68" s="168" t="str">
        <f>IF(ISBLANK(B68),"",VLOOKUP(B68,'LICENZAS X-D-A'!$A$1:$F$17259,6,0))</f>
        <v/>
      </c>
      <c r="O68" s="169" t="str">
        <f>IF(ISBLANK(B68),"",VLOOKUP(B68,'LICENZAS X-D-A'!$A$1:$E$17259,5,0))</f>
        <v/>
      </c>
      <c r="P68" s="170" t="str">
        <f>IF(ISBLANK(B68),"",VLOOKUP(B68,'LICENZAS X-D-A'!$A$1:$I$17266,9,0))</f>
        <v/>
      </c>
      <c r="Q68" s="195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</row>
    <row r="69" spans="1:30" ht="15.75" x14ac:dyDescent="0.2">
      <c r="A69" s="162" t="str">
        <f>IF(B69="","",COUNT($B$10:B69))</f>
        <v/>
      </c>
      <c r="B69" s="173"/>
      <c r="C69" s="163" t="str">
        <f>IF(ISBLANK(B69),"",VLOOKUP(B69,'LICENZAS X-D-A'!$A$1:$B$17262,2,0))</f>
        <v/>
      </c>
      <c r="D69" s="164" t="str">
        <f>IF(ISBLANK(B69),"",VLOOKUP(B69,'LICENZAS X-D-A'!$A$1:$C$17262,3,0))</f>
        <v/>
      </c>
      <c r="E69" s="165" t="str">
        <f>IF(ISBLANK(B69),"",VLOOKUP(B69,'LICENZAS X-D-A'!$A$1:$D$17259,4,0))</f>
        <v/>
      </c>
      <c r="F69" s="166">
        <f t="shared" si="0"/>
        <v>0</v>
      </c>
      <c r="G69" s="167" t="e">
        <f>#REF!</f>
        <v>#REF!</v>
      </c>
      <c r="H69" s="167"/>
      <c r="I69" s="167"/>
      <c r="J69" s="167">
        <f t="shared" si="4"/>
        <v>0</v>
      </c>
      <c r="K69" s="167"/>
      <c r="L69" s="167"/>
      <c r="M69" s="167"/>
      <c r="N69" s="168" t="str">
        <f>IF(ISBLANK(B69),"",VLOOKUP(B69,'LICENZAS X-D-A'!$A$1:$F$17259,6,0))</f>
        <v/>
      </c>
      <c r="O69" s="169" t="str">
        <f>IF(ISBLANK(B69),"",VLOOKUP(B69,'LICENZAS X-D-A'!$A$1:$E$17259,5,0))</f>
        <v/>
      </c>
      <c r="P69" s="170" t="str">
        <f>IF(ISBLANK(B69),"",VLOOKUP(B69,'LICENZAS X-D-A'!$A$1:$I$17266,9,0))</f>
        <v/>
      </c>
      <c r="Q69" s="195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</row>
    <row r="70" spans="1:30" ht="15.75" x14ac:dyDescent="0.2">
      <c r="A70" s="162" t="str">
        <f>IF(B70="","",COUNT($B$10:B70))</f>
        <v/>
      </c>
      <c r="B70" s="173"/>
      <c r="C70" s="163" t="str">
        <f>IF(ISBLANK(B70),"",VLOOKUP(B70,'LICENZAS X-D-A'!$A$1:$B$17262,2,0))</f>
        <v/>
      </c>
      <c r="D70" s="164" t="str">
        <f>IF(ISBLANK(B70),"",VLOOKUP(B70,'LICENZAS X-D-A'!$A$1:$C$17262,3,0))</f>
        <v/>
      </c>
      <c r="E70" s="165" t="str">
        <f>IF(ISBLANK(B70),"",VLOOKUP(B70,'LICENZAS X-D-A'!$A$1:$D$17259,4,0))</f>
        <v/>
      </c>
      <c r="F70" s="166">
        <f t="shared" si="0"/>
        <v>0</v>
      </c>
      <c r="G70" s="167" t="e">
        <f>#REF!</f>
        <v>#REF!</v>
      </c>
      <c r="H70" s="167"/>
      <c r="I70" s="167"/>
      <c r="J70" s="167">
        <f t="shared" si="4"/>
        <v>0</v>
      </c>
      <c r="K70" s="167"/>
      <c r="L70" s="167"/>
      <c r="M70" s="167"/>
      <c r="N70" s="168" t="str">
        <f>IF(ISBLANK(B70),"",VLOOKUP(B70,'LICENZAS X-D-A'!$A$1:$F$17259,6,0))</f>
        <v/>
      </c>
      <c r="O70" s="169" t="str">
        <f>IF(ISBLANK(B70),"",VLOOKUP(B70,'LICENZAS X-D-A'!$A$1:$E$17259,5,0))</f>
        <v/>
      </c>
      <c r="P70" s="170" t="str">
        <f>IF(ISBLANK(B70),"",VLOOKUP(B70,'LICENZAS X-D-A'!$A$1:$I$17266,9,0))</f>
        <v/>
      </c>
      <c r="Q70" s="195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</row>
    <row r="71" spans="1:30" ht="15.75" x14ac:dyDescent="0.2">
      <c r="A71" s="162" t="str">
        <f>IF(B71="","",COUNT($B$10:B71))</f>
        <v/>
      </c>
      <c r="B71" s="173"/>
      <c r="C71" s="163" t="str">
        <f>IF(ISBLANK(B71),"",VLOOKUP(B71,'LICENZAS X-D-A'!$A$1:$B$17262,2,0))</f>
        <v/>
      </c>
      <c r="D71" s="164" t="str">
        <f>IF(ISBLANK(B71),"",VLOOKUP(B71,'LICENZAS X-D-A'!$A$1:$C$17262,3,0))</f>
        <v/>
      </c>
      <c r="E71" s="165" t="str">
        <f>IF(ISBLANK(B71),"",VLOOKUP(B71,'LICENZAS X-D-A'!$A$1:$D$17259,4,0))</f>
        <v/>
      </c>
      <c r="F71" s="166">
        <f t="shared" si="0"/>
        <v>0</v>
      </c>
      <c r="G71" s="167" t="e">
        <f>#REF!</f>
        <v>#REF!</v>
      </c>
      <c r="H71" s="167"/>
      <c r="I71" s="167"/>
      <c r="J71" s="167">
        <f t="shared" si="4"/>
        <v>0</v>
      </c>
      <c r="K71" s="167"/>
      <c r="L71" s="167"/>
      <c r="M71" s="167"/>
      <c r="N71" s="168" t="str">
        <f>IF(ISBLANK(B71),"",VLOOKUP(B71,'LICENZAS X-D-A'!$A$1:$F$17259,6,0))</f>
        <v/>
      </c>
      <c r="O71" s="169" t="str">
        <f>IF(ISBLANK(B71),"",VLOOKUP(B71,'LICENZAS X-D-A'!$A$1:$E$17259,5,0))</f>
        <v/>
      </c>
      <c r="P71" s="170" t="str">
        <f>IF(ISBLANK(B71),"",VLOOKUP(B71,'LICENZAS X-D-A'!$A$1:$I$17266,9,0))</f>
        <v/>
      </c>
      <c r="Q71" s="195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</row>
    <row r="72" spans="1:30" ht="15.75" x14ac:dyDescent="0.2">
      <c r="A72" s="162" t="str">
        <f>IF(B72="","",COUNT($B$10:B72))</f>
        <v/>
      </c>
      <c r="B72" s="173"/>
      <c r="C72" s="163" t="str">
        <f>IF(ISBLANK(B72),"",VLOOKUP(B72,'LICENZAS X-D-A'!$A$1:$B$17262,2,0))</f>
        <v/>
      </c>
      <c r="D72" s="164" t="str">
        <f>IF(ISBLANK(B72),"",VLOOKUP(B72,'LICENZAS X-D-A'!$A$1:$C$17262,3,0))</f>
        <v/>
      </c>
      <c r="E72" s="165" t="str">
        <f>IF(ISBLANK(B72),"",VLOOKUP(B72,'LICENZAS X-D-A'!$A$1:$D$17259,4,0))</f>
        <v/>
      </c>
      <c r="F72" s="166">
        <f t="shared" si="0"/>
        <v>0</v>
      </c>
      <c r="G72" s="167" t="e">
        <f>#REF!</f>
        <v>#REF!</v>
      </c>
      <c r="H72" s="167"/>
      <c r="I72" s="167"/>
      <c r="J72" s="167">
        <f t="shared" si="4"/>
        <v>0</v>
      </c>
      <c r="K72" s="167"/>
      <c r="L72" s="167"/>
      <c r="M72" s="167"/>
      <c r="N72" s="168" t="str">
        <f>IF(ISBLANK(B72),"",VLOOKUP(B72,'LICENZAS X-D-A'!$A$1:$F$17259,6,0))</f>
        <v/>
      </c>
      <c r="O72" s="169" t="str">
        <f>IF(ISBLANK(B72),"",VLOOKUP(B72,'LICENZAS X-D-A'!$A$1:$E$17259,5,0))</f>
        <v/>
      </c>
      <c r="P72" s="170" t="str">
        <f>IF(ISBLANK(B72),"",VLOOKUP(B72,'LICENZAS X-D-A'!$A$1:$I$17266,9,0))</f>
        <v/>
      </c>
      <c r="Q72" s="195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</row>
    <row r="73" spans="1:30" ht="15.75" x14ac:dyDescent="0.2">
      <c r="A73" s="162" t="str">
        <f>IF(B73="","",COUNT($B$10:B73))</f>
        <v/>
      </c>
      <c r="B73" s="173"/>
      <c r="C73" s="163" t="str">
        <f>IF(ISBLANK(B73),"",VLOOKUP(B73,'LICENZAS X-D-A'!$A$1:$B$17262,2,0))</f>
        <v/>
      </c>
      <c r="D73" s="164" t="str">
        <f>IF(ISBLANK(B73),"",VLOOKUP(B73,'LICENZAS X-D-A'!$A$1:$C$17262,3,0))</f>
        <v/>
      </c>
      <c r="E73" s="165" t="str">
        <f>IF(ISBLANK(B73),"",VLOOKUP(B73,'LICENZAS X-D-A'!$A$1:$D$17259,4,0))</f>
        <v/>
      </c>
      <c r="F73" s="166">
        <f t="shared" si="0"/>
        <v>0</v>
      </c>
      <c r="G73" s="167" t="e">
        <f>#REF!</f>
        <v>#REF!</v>
      </c>
      <c r="H73" s="167"/>
      <c r="I73" s="167"/>
      <c r="J73" s="167">
        <f t="shared" si="4"/>
        <v>0</v>
      </c>
      <c r="K73" s="167"/>
      <c r="L73" s="167"/>
      <c r="M73" s="167"/>
      <c r="N73" s="168" t="str">
        <f>IF(ISBLANK(B73),"",VLOOKUP(B73,'LICENZAS X-D-A'!$A$1:$F$17259,6,0))</f>
        <v/>
      </c>
      <c r="O73" s="169" t="str">
        <f>IF(ISBLANK(B73),"",VLOOKUP(B73,'LICENZAS X-D-A'!$A$1:$E$17259,5,0))</f>
        <v/>
      </c>
      <c r="P73" s="170" t="str">
        <f>IF(ISBLANK(B73),"",VLOOKUP(B73,'LICENZAS X-D-A'!$A$1:$I$17266,9,0))</f>
        <v/>
      </c>
      <c r="Q73" s="195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</row>
    <row r="74" spans="1:30" ht="15.75" x14ac:dyDescent="0.2">
      <c r="A74" s="162" t="str">
        <f>IF(B74="","",COUNT($B$10:B74))</f>
        <v/>
      </c>
      <c r="B74" s="173"/>
      <c r="C74" s="163" t="str">
        <f>IF(ISBLANK(B74),"",VLOOKUP(B74,'LICENZAS X-D-A'!$A$1:$B$17262,2,0))</f>
        <v/>
      </c>
      <c r="D74" s="164" t="str">
        <f>IF(ISBLANK(B74),"",VLOOKUP(B74,'LICENZAS X-D-A'!$A$1:$C$17262,3,0))</f>
        <v/>
      </c>
      <c r="E74" s="165" t="str">
        <f>IF(ISBLANK(B74),"",VLOOKUP(B74,'LICENZAS X-D-A'!$A$1:$D$17259,4,0))</f>
        <v/>
      </c>
      <c r="F74" s="166">
        <f>$F$7</f>
        <v>0</v>
      </c>
      <c r="G74" s="167" t="e">
        <f>#REF!</f>
        <v>#REF!</v>
      </c>
      <c r="H74" s="167"/>
      <c r="I74" s="167"/>
      <c r="J74" s="167">
        <f t="shared" si="4"/>
        <v>0</v>
      </c>
      <c r="K74" s="167"/>
      <c r="L74" s="167"/>
      <c r="M74" s="167"/>
      <c r="N74" s="168" t="str">
        <f>IF(ISBLANK(B74),"",VLOOKUP(B74,'LICENZAS X-D-A'!$A$1:$F$17259,6,0))</f>
        <v/>
      </c>
      <c r="O74" s="169" t="str">
        <f>IF(ISBLANK(B74),"",VLOOKUP(B74,'LICENZAS X-D-A'!$A$1:$E$17259,5,0))</f>
        <v/>
      </c>
      <c r="P74" s="170" t="str">
        <f>IF(ISBLANK(B74),"",VLOOKUP(B74,'LICENZAS X-D-A'!$A$1:$I$17266,9,0))</f>
        <v/>
      </c>
      <c r="Q74" s="196">
        <f>SUM(P65:P74)</f>
        <v>0</v>
      </c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</row>
    <row r="75" spans="1:30" ht="15.75" x14ac:dyDescent="0.2">
      <c r="A75" s="284" t="s">
        <v>1590</v>
      </c>
      <c r="B75" s="285"/>
      <c r="C75" s="286"/>
      <c r="D75" s="172"/>
      <c r="E75" s="287" t="e">
        <f>VLOOKUP(D75,'NÚMERO CLUB E EQUIPO'!A113:C219,2,0)</f>
        <v>#N/A</v>
      </c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161"/>
      <c r="Q75" s="195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</row>
    <row r="76" spans="1:30" ht="15.75" x14ac:dyDescent="0.2">
      <c r="A76" s="162" t="str">
        <f>IF(B76="","",COUNT($B$10:B76))</f>
        <v/>
      </c>
      <c r="B76" s="173"/>
      <c r="C76" s="163" t="str">
        <f>IF(ISBLANK(B76),"",VLOOKUP(B76,'LICENZAS X-D-A'!$A$1:$B$17262,2,0))</f>
        <v/>
      </c>
      <c r="D76" s="164" t="str">
        <f>IF(ISBLANK(B76),"",VLOOKUP(B76,'LICENZAS X-D-A'!$A$1:$C$17262,3,0))</f>
        <v/>
      </c>
      <c r="E76" s="165" t="str">
        <f>IF(ISBLANK(B76),"",VLOOKUP(B76,'LICENZAS X-D-A'!$A$1:$D$17259,4,0))</f>
        <v/>
      </c>
      <c r="F76" s="166">
        <f t="shared" ref="F76:F85" si="5">$F$7</f>
        <v>0</v>
      </c>
      <c r="G76" s="167" t="e">
        <f>#REF!</f>
        <v>#REF!</v>
      </c>
      <c r="H76" s="167"/>
      <c r="I76" s="167"/>
      <c r="J76" s="167">
        <f t="shared" ref="J76:J85" si="6">MAX(A76:A146)</f>
        <v>0</v>
      </c>
      <c r="K76" s="167"/>
      <c r="L76" s="167"/>
      <c r="M76" s="167"/>
      <c r="N76" s="168" t="str">
        <f>IF(ISBLANK(B76),"",VLOOKUP(B76,'LICENZAS X-D-A'!$A$1:$F$17259,6,0))</f>
        <v/>
      </c>
      <c r="O76" s="169" t="str">
        <f>IF(ISBLANK(B76),"",VLOOKUP(B76,'LICENZAS X-D-A'!$A$1:$E$17259,5,0))</f>
        <v/>
      </c>
      <c r="P76" s="170" t="str">
        <f>IF(ISBLANK(B76),"",VLOOKUP(B76,'LICENZAS X-D-A'!$A$1:$I$17266,9,0))</f>
        <v/>
      </c>
      <c r="Q76" s="195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</row>
    <row r="77" spans="1:30" ht="15.75" x14ac:dyDescent="0.2">
      <c r="A77" s="162" t="str">
        <f>IF(B77="","",COUNT($B$10:B77))</f>
        <v/>
      </c>
      <c r="B77" s="173"/>
      <c r="C77" s="163" t="str">
        <f>IF(ISBLANK(B77),"",VLOOKUP(B77,'LICENZAS X-D-A'!$A$1:$B$17262,2,0))</f>
        <v/>
      </c>
      <c r="D77" s="164" t="str">
        <f>IF(ISBLANK(B77),"",VLOOKUP(B77,'LICENZAS X-D-A'!$A$1:$C$17262,3,0))</f>
        <v/>
      </c>
      <c r="E77" s="165" t="str">
        <f>IF(ISBLANK(B77),"",VLOOKUP(B77,'LICENZAS X-D-A'!$A$1:$D$17259,4,0))</f>
        <v/>
      </c>
      <c r="F77" s="166">
        <f t="shared" si="5"/>
        <v>0</v>
      </c>
      <c r="G77" s="167" t="e">
        <f>#REF!</f>
        <v>#REF!</v>
      </c>
      <c r="H77" s="167"/>
      <c r="I77" s="167"/>
      <c r="J77" s="167">
        <f t="shared" si="6"/>
        <v>0</v>
      </c>
      <c r="K77" s="167"/>
      <c r="L77" s="167"/>
      <c r="M77" s="167"/>
      <c r="N77" s="168" t="str">
        <f>IF(ISBLANK(B77),"",VLOOKUP(B77,'LICENZAS X-D-A'!$A$1:$F$17259,6,0))</f>
        <v/>
      </c>
      <c r="O77" s="169" t="str">
        <f>IF(ISBLANK(B77),"",VLOOKUP(B77,'LICENZAS X-D-A'!$A$1:$E$17259,5,0))</f>
        <v/>
      </c>
      <c r="P77" s="170" t="str">
        <f>IF(ISBLANK(B77),"",VLOOKUP(B77,'LICENZAS X-D-A'!$A$1:$I$17266,9,0))</f>
        <v/>
      </c>
      <c r="Q77" s="195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</row>
    <row r="78" spans="1:30" ht="15.75" x14ac:dyDescent="0.2">
      <c r="A78" s="162" t="str">
        <f>IF(B78="","",COUNT($B$10:B78))</f>
        <v/>
      </c>
      <c r="B78" s="173"/>
      <c r="C78" s="163" t="str">
        <f>IF(ISBLANK(B78),"",VLOOKUP(B78,'LICENZAS X-D-A'!$A$1:$B$17262,2,0))</f>
        <v/>
      </c>
      <c r="D78" s="164" t="str">
        <f>IF(ISBLANK(B78),"",VLOOKUP(B78,'LICENZAS X-D-A'!$A$1:$C$17262,3,0))</f>
        <v/>
      </c>
      <c r="E78" s="165" t="str">
        <f>IF(ISBLANK(B78),"",VLOOKUP(B78,'LICENZAS X-D-A'!$A$1:$D$17259,4,0))</f>
        <v/>
      </c>
      <c r="F78" s="166">
        <f t="shared" si="5"/>
        <v>0</v>
      </c>
      <c r="G78" s="167" t="e">
        <f>#REF!</f>
        <v>#REF!</v>
      </c>
      <c r="H78" s="167"/>
      <c r="I78" s="167"/>
      <c r="J78" s="167">
        <f t="shared" si="6"/>
        <v>0</v>
      </c>
      <c r="K78" s="167"/>
      <c r="L78" s="167"/>
      <c r="M78" s="167"/>
      <c r="N78" s="168" t="str">
        <f>IF(ISBLANK(B78),"",VLOOKUP(B78,'LICENZAS X-D-A'!$A$1:$F$17259,6,0))</f>
        <v/>
      </c>
      <c r="O78" s="169" t="str">
        <f>IF(ISBLANK(B78),"",VLOOKUP(B78,'LICENZAS X-D-A'!$A$1:$E$17259,5,0))</f>
        <v/>
      </c>
      <c r="P78" s="170" t="str">
        <f>IF(ISBLANK(B78),"",VLOOKUP(B78,'LICENZAS X-D-A'!$A$1:$I$17266,9,0))</f>
        <v/>
      </c>
      <c r="Q78" s="195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</row>
    <row r="79" spans="1:30" ht="15.75" x14ac:dyDescent="0.2">
      <c r="A79" s="162" t="str">
        <f>IF(B79="","",COUNT($B$10:B79))</f>
        <v/>
      </c>
      <c r="B79" s="173"/>
      <c r="C79" s="163" t="str">
        <f>IF(ISBLANK(B79),"",VLOOKUP(B79,'LICENZAS X-D-A'!$A$1:$B$17262,2,0))</f>
        <v/>
      </c>
      <c r="D79" s="164" t="str">
        <f>IF(ISBLANK(B79),"",VLOOKUP(B79,'LICENZAS X-D-A'!$A$1:$C$17262,3,0))</f>
        <v/>
      </c>
      <c r="E79" s="165" t="str">
        <f>IF(ISBLANK(B79),"",VLOOKUP(B79,'LICENZAS X-D-A'!$A$1:$D$17259,4,0))</f>
        <v/>
      </c>
      <c r="F79" s="166">
        <f t="shared" si="5"/>
        <v>0</v>
      </c>
      <c r="G79" s="167" t="e">
        <f>#REF!</f>
        <v>#REF!</v>
      </c>
      <c r="H79" s="167"/>
      <c r="I79" s="167"/>
      <c r="J79" s="167">
        <f t="shared" si="6"/>
        <v>0</v>
      </c>
      <c r="K79" s="167"/>
      <c r="L79" s="167"/>
      <c r="M79" s="167"/>
      <c r="N79" s="168" t="str">
        <f>IF(ISBLANK(B79),"",VLOOKUP(B79,'LICENZAS X-D-A'!$A$1:$F$17259,6,0))</f>
        <v/>
      </c>
      <c r="O79" s="169" t="str">
        <f>IF(ISBLANK(B79),"",VLOOKUP(B79,'LICENZAS X-D-A'!$A$1:$E$17259,5,0))</f>
        <v/>
      </c>
      <c r="P79" s="170" t="str">
        <f>IF(ISBLANK(B79),"",VLOOKUP(B79,'LICENZAS X-D-A'!$A$1:$I$17266,9,0))</f>
        <v/>
      </c>
      <c r="Q79" s="195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</row>
    <row r="80" spans="1:30" ht="15.75" x14ac:dyDescent="0.2">
      <c r="A80" s="162" t="str">
        <f>IF(B80="","",COUNT($B$10:B80))</f>
        <v/>
      </c>
      <c r="B80" s="173"/>
      <c r="C80" s="163" t="str">
        <f>IF(ISBLANK(B80),"",VLOOKUP(B80,'LICENZAS X-D-A'!$A$1:$B$17262,2,0))</f>
        <v/>
      </c>
      <c r="D80" s="164" t="str">
        <f>IF(ISBLANK(B80),"",VLOOKUP(B80,'LICENZAS X-D-A'!$A$1:$C$17262,3,0))</f>
        <v/>
      </c>
      <c r="E80" s="165" t="str">
        <f>IF(ISBLANK(B80),"",VLOOKUP(B80,'LICENZAS X-D-A'!$A$1:$D$17259,4,0))</f>
        <v/>
      </c>
      <c r="F80" s="166">
        <f t="shared" si="5"/>
        <v>0</v>
      </c>
      <c r="G80" s="167" t="e">
        <f>#REF!</f>
        <v>#REF!</v>
      </c>
      <c r="H80" s="167"/>
      <c r="I80" s="167"/>
      <c r="J80" s="167">
        <f t="shared" si="6"/>
        <v>0</v>
      </c>
      <c r="K80" s="167"/>
      <c r="L80" s="167"/>
      <c r="M80" s="167"/>
      <c r="N80" s="168" t="str">
        <f>IF(ISBLANK(B80),"",VLOOKUP(B80,'LICENZAS X-D-A'!$A$1:$F$17259,6,0))</f>
        <v/>
      </c>
      <c r="O80" s="169" t="str">
        <f>IF(ISBLANK(B80),"",VLOOKUP(B80,'LICENZAS X-D-A'!$A$1:$E$17259,5,0))</f>
        <v/>
      </c>
      <c r="P80" s="170" t="str">
        <f>IF(ISBLANK(B80),"",VLOOKUP(B80,'LICENZAS X-D-A'!$A$1:$I$17266,9,0))</f>
        <v/>
      </c>
      <c r="Q80" s="195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</row>
    <row r="81" spans="1:30" ht="15.75" x14ac:dyDescent="0.2">
      <c r="A81" s="162" t="str">
        <f>IF(B81="","",COUNT($B$10:B81))</f>
        <v/>
      </c>
      <c r="B81" s="173"/>
      <c r="C81" s="163" t="str">
        <f>IF(ISBLANK(B81),"",VLOOKUP(B81,'LICENZAS X-D-A'!$A$1:$B$17262,2,0))</f>
        <v/>
      </c>
      <c r="D81" s="164" t="str">
        <f>IF(ISBLANK(B81),"",VLOOKUP(B81,'LICENZAS X-D-A'!$A$1:$C$17262,3,0))</f>
        <v/>
      </c>
      <c r="E81" s="165" t="str">
        <f>IF(ISBLANK(B81),"",VLOOKUP(B81,'LICENZAS X-D-A'!$A$1:$D$17259,4,0))</f>
        <v/>
      </c>
      <c r="F81" s="166">
        <f t="shared" si="5"/>
        <v>0</v>
      </c>
      <c r="G81" s="167" t="e">
        <f>#REF!</f>
        <v>#REF!</v>
      </c>
      <c r="H81" s="167"/>
      <c r="I81" s="167"/>
      <c r="J81" s="167">
        <f t="shared" si="6"/>
        <v>0</v>
      </c>
      <c r="K81" s="167"/>
      <c r="L81" s="167"/>
      <c r="M81" s="167"/>
      <c r="N81" s="168" t="str">
        <f>IF(ISBLANK(B81),"",VLOOKUP(B81,'LICENZAS X-D-A'!$A$1:$F$17259,6,0))</f>
        <v/>
      </c>
      <c r="O81" s="169" t="str">
        <f>IF(ISBLANK(B81),"",VLOOKUP(B81,'LICENZAS X-D-A'!$A$1:$E$17259,5,0))</f>
        <v/>
      </c>
      <c r="P81" s="170" t="str">
        <f>IF(ISBLANK(B81),"",VLOOKUP(B81,'LICENZAS X-D-A'!$A$1:$I$17266,9,0))</f>
        <v/>
      </c>
      <c r="Q81" s="195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</row>
    <row r="82" spans="1:30" ht="15.75" x14ac:dyDescent="0.2">
      <c r="A82" s="162" t="str">
        <f>IF(B82="","",COUNT($B$10:B82))</f>
        <v/>
      </c>
      <c r="B82" s="173"/>
      <c r="C82" s="163" t="str">
        <f>IF(ISBLANK(B82),"",VLOOKUP(B82,'LICENZAS X-D-A'!$A$1:$B$17262,2,0))</f>
        <v/>
      </c>
      <c r="D82" s="164" t="str">
        <f>IF(ISBLANK(B82),"",VLOOKUP(B82,'LICENZAS X-D-A'!$A$1:$C$17262,3,0))</f>
        <v/>
      </c>
      <c r="E82" s="165" t="str">
        <f>IF(ISBLANK(B82),"",VLOOKUP(B82,'LICENZAS X-D-A'!$A$1:$D$17259,4,0))</f>
        <v/>
      </c>
      <c r="F82" s="166">
        <f t="shared" si="5"/>
        <v>0</v>
      </c>
      <c r="G82" s="167" t="e">
        <f>#REF!</f>
        <v>#REF!</v>
      </c>
      <c r="H82" s="167"/>
      <c r="I82" s="167"/>
      <c r="J82" s="167">
        <f t="shared" si="6"/>
        <v>0</v>
      </c>
      <c r="K82" s="167"/>
      <c r="L82" s="167"/>
      <c r="M82" s="167"/>
      <c r="N82" s="168" t="str">
        <f>IF(ISBLANK(B82),"",VLOOKUP(B82,'LICENZAS X-D-A'!$A$1:$F$17259,6,0))</f>
        <v/>
      </c>
      <c r="O82" s="169" t="str">
        <f>IF(ISBLANK(B82),"",VLOOKUP(B82,'LICENZAS X-D-A'!$A$1:$E$17259,5,0))</f>
        <v/>
      </c>
      <c r="P82" s="170" t="str">
        <f>IF(ISBLANK(B82),"",VLOOKUP(B82,'LICENZAS X-D-A'!$A$1:$I$17266,9,0))</f>
        <v/>
      </c>
      <c r="Q82" s="195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</row>
    <row r="83" spans="1:30" ht="15.75" x14ac:dyDescent="0.2">
      <c r="A83" s="162" t="str">
        <f>IF(B83="","",COUNT($B$10:B83))</f>
        <v/>
      </c>
      <c r="B83" s="173"/>
      <c r="C83" s="163" t="str">
        <f>IF(ISBLANK(B83),"",VLOOKUP(B83,'LICENZAS X-D-A'!$A$1:$B$17262,2,0))</f>
        <v/>
      </c>
      <c r="D83" s="164" t="str">
        <f>IF(ISBLANK(B83),"",VLOOKUP(B83,'LICENZAS X-D-A'!$A$1:$C$17262,3,0))</f>
        <v/>
      </c>
      <c r="E83" s="165" t="str">
        <f>IF(ISBLANK(B83),"",VLOOKUP(B83,'LICENZAS X-D-A'!$A$1:$D$17259,4,0))</f>
        <v/>
      </c>
      <c r="F83" s="166">
        <f t="shared" si="5"/>
        <v>0</v>
      </c>
      <c r="G83" s="167" t="e">
        <f>#REF!</f>
        <v>#REF!</v>
      </c>
      <c r="H83" s="167"/>
      <c r="I83" s="167"/>
      <c r="J83" s="167">
        <f t="shared" si="6"/>
        <v>0</v>
      </c>
      <c r="K83" s="167"/>
      <c r="L83" s="167"/>
      <c r="M83" s="167"/>
      <c r="N83" s="168" t="str">
        <f>IF(ISBLANK(B83),"",VLOOKUP(B83,'LICENZAS X-D-A'!$A$1:$F$17259,6,0))</f>
        <v/>
      </c>
      <c r="O83" s="169" t="str">
        <f>IF(ISBLANK(B83),"",VLOOKUP(B83,'LICENZAS X-D-A'!$A$1:$E$17259,5,0))</f>
        <v/>
      </c>
      <c r="P83" s="170" t="str">
        <f>IF(ISBLANK(B83),"",VLOOKUP(B83,'LICENZAS X-D-A'!$A$1:$I$17266,9,0))</f>
        <v/>
      </c>
      <c r="Q83" s="195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</row>
    <row r="84" spans="1:30" ht="15.75" x14ac:dyDescent="0.2">
      <c r="A84" s="162" t="str">
        <f>IF(B84="","",COUNT($B$10:B84))</f>
        <v/>
      </c>
      <c r="B84" s="173"/>
      <c r="C84" s="163" t="str">
        <f>IF(ISBLANK(B84),"",VLOOKUP(B84,'LICENZAS X-D-A'!$A$1:$B$17262,2,0))</f>
        <v/>
      </c>
      <c r="D84" s="164" t="str">
        <f>IF(ISBLANK(B84),"",VLOOKUP(B84,'LICENZAS X-D-A'!$A$1:$C$17262,3,0))</f>
        <v/>
      </c>
      <c r="E84" s="165" t="str">
        <f>IF(ISBLANK(B84),"",VLOOKUP(B84,'LICENZAS X-D-A'!$A$1:$D$17259,4,0))</f>
        <v/>
      </c>
      <c r="F84" s="166">
        <f t="shared" si="5"/>
        <v>0</v>
      </c>
      <c r="G84" s="167" t="e">
        <f>#REF!</f>
        <v>#REF!</v>
      </c>
      <c r="H84" s="167"/>
      <c r="I84" s="167"/>
      <c r="J84" s="167">
        <f t="shared" si="6"/>
        <v>0</v>
      </c>
      <c r="K84" s="167"/>
      <c r="L84" s="167"/>
      <c r="M84" s="167"/>
      <c r="N84" s="168" t="str">
        <f>IF(ISBLANK(B84),"",VLOOKUP(B84,'LICENZAS X-D-A'!$A$1:$F$17259,6,0))</f>
        <v/>
      </c>
      <c r="O84" s="169" t="str">
        <f>IF(ISBLANK(B84),"",VLOOKUP(B84,'LICENZAS X-D-A'!$A$1:$E$17259,5,0))</f>
        <v/>
      </c>
      <c r="P84" s="170" t="str">
        <f>IF(ISBLANK(B84),"",VLOOKUP(B84,'LICENZAS X-D-A'!$A$1:$I$17266,9,0))</f>
        <v/>
      </c>
      <c r="Q84" s="195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</row>
    <row r="85" spans="1:30" ht="15.75" x14ac:dyDescent="0.2">
      <c r="A85" s="162" t="str">
        <f>IF(B85="","",COUNT($B$10:B85))</f>
        <v/>
      </c>
      <c r="B85" s="173"/>
      <c r="C85" s="163" t="str">
        <f>IF(ISBLANK(B85),"",VLOOKUP(B85,'LICENZAS X-D-A'!$A$1:$B$17262,2,0))</f>
        <v/>
      </c>
      <c r="D85" s="164" t="str">
        <f>IF(ISBLANK(B85),"",VLOOKUP(B85,'LICENZAS X-D-A'!$A$1:$C$17262,3,0))</f>
        <v/>
      </c>
      <c r="E85" s="165" t="str">
        <f>IF(ISBLANK(B85),"",VLOOKUP(B85,'LICENZAS X-D-A'!$A$1:$D$17259,4,0))</f>
        <v/>
      </c>
      <c r="F85" s="166">
        <f t="shared" si="5"/>
        <v>0</v>
      </c>
      <c r="G85" s="167" t="e">
        <f>#REF!</f>
        <v>#REF!</v>
      </c>
      <c r="H85" s="167"/>
      <c r="I85" s="167"/>
      <c r="J85" s="167">
        <f t="shared" si="6"/>
        <v>0</v>
      </c>
      <c r="K85" s="167"/>
      <c r="L85" s="167"/>
      <c r="M85" s="167"/>
      <c r="N85" s="168" t="str">
        <f>IF(ISBLANK(B85),"",VLOOKUP(B85,'LICENZAS X-D-A'!$A$1:$F$17259,6,0))</f>
        <v/>
      </c>
      <c r="O85" s="169" t="str">
        <f>IF(ISBLANK(B85),"",VLOOKUP(B85,'LICENZAS X-D-A'!$A$1:$E$17259,5,0))</f>
        <v/>
      </c>
      <c r="P85" s="170" t="str">
        <f>IF(ISBLANK(B85),"",VLOOKUP(B85,'LICENZAS X-D-A'!$A$1:$I$17266,9,0))</f>
        <v/>
      </c>
      <c r="Q85" s="196">
        <f>SUM(P76:P85)</f>
        <v>0</v>
      </c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</row>
    <row r="86" spans="1:30" ht="15.75" x14ac:dyDescent="0.2">
      <c r="A86" s="284" t="s">
        <v>1590</v>
      </c>
      <c r="B86" s="285"/>
      <c r="C86" s="286"/>
      <c r="D86" s="172"/>
      <c r="E86" s="287" t="e">
        <f>VLOOKUP(D86,'NÚMERO CLUB E EQUIPO'!A124:C230,2,0)</f>
        <v>#N/A</v>
      </c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161"/>
      <c r="Q86" s="195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</row>
    <row r="87" spans="1:30" ht="15.75" x14ac:dyDescent="0.2">
      <c r="A87" s="162" t="str">
        <f>IF(B87="","",COUNT($B$10:B87))</f>
        <v/>
      </c>
      <c r="B87" s="173"/>
      <c r="C87" s="163" t="str">
        <f>IF(ISBLANK(B87),"",VLOOKUP(B87,'LICENZAS X-D-A'!$A$1:$B$17262,2,0))</f>
        <v/>
      </c>
      <c r="D87" s="164" t="str">
        <f>IF(ISBLANK(B87),"",VLOOKUP(B87,'LICENZAS X-D-A'!$A$1:$C$17262,3,0))</f>
        <v/>
      </c>
      <c r="E87" s="165" t="str">
        <f>IF(ISBLANK(B87),"",VLOOKUP(B87,'LICENZAS X-D-A'!$A$1:$D$17259,4,0))</f>
        <v/>
      </c>
      <c r="F87" s="166">
        <f t="shared" ref="F87:F96" si="7">$F$7</f>
        <v>0</v>
      </c>
      <c r="G87" s="167" t="e">
        <f>#REF!</f>
        <v>#REF!</v>
      </c>
      <c r="H87" s="167"/>
      <c r="I87" s="167"/>
      <c r="J87" s="167">
        <f t="shared" ref="J87:J96" si="8">MAX(A87:A157)</f>
        <v>0</v>
      </c>
      <c r="K87" s="167"/>
      <c r="L87" s="167"/>
      <c r="M87" s="167"/>
      <c r="N87" s="168" t="str">
        <f>IF(ISBLANK(B87),"",VLOOKUP(B87,'LICENZAS X-D-A'!$A$1:$F$17259,6,0))</f>
        <v/>
      </c>
      <c r="O87" s="169" t="str">
        <f>IF(ISBLANK(B87),"",VLOOKUP(B87,'LICENZAS X-D-A'!$A$1:$E$17259,5,0))</f>
        <v/>
      </c>
      <c r="P87" s="170" t="str">
        <f>IF(ISBLANK(B87),"",VLOOKUP(B87,'LICENZAS X-D-A'!$A$1:$I$17266,9,0))</f>
        <v/>
      </c>
      <c r="Q87" s="195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</row>
    <row r="88" spans="1:30" ht="15.75" x14ac:dyDescent="0.2">
      <c r="A88" s="162" t="str">
        <f>IF(B88="","",COUNT($B$10:B88))</f>
        <v/>
      </c>
      <c r="B88" s="173"/>
      <c r="C88" s="163" t="str">
        <f>IF(ISBLANK(B88),"",VLOOKUP(B88,'LICENZAS X-D-A'!$A$1:$B$17262,2,0))</f>
        <v/>
      </c>
      <c r="D88" s="164" t="str">
        <f>IF(ISBLANK(B88),"",VLOOKUP(B88,'LICENZAS X-D-A'!$A$1:$C$17262,3,0))</f>
        <v/>
      </c>
      <c r="E88" s="165" t="str">
        <f>IF(ISBLANK(B88),"",VLOOKUP(B88,'LICENZAS X-D-A'!$A$1:$D$17259,4,0))</f>
        <v/>
      </c>
      <c r="F88" s="166">
        <f t="shared" si="7"/>
        <v>0</v>
      </c>
      <c r="G88" s="167" t="e">
        <f>#REF!</f>
        <v>#REF!</v>
      </c>
      <c r="H88" s="167"/>
      <c r="I88" s="167"/>
      <c r="J88" s="167">
        <f t="shared" si="8"/>
        <v>0</v>
      </c>
      <c r="K88" s="167"/>
      <c r="L88" s="167"/>
      <c r="M88" s="167"/>
      <c r="N88" s="168" t="str">
        <f>IF(ISBLANK(B88),"",VLOOKUP(B88,'LICENZAS X-D-A'!$A$1:$F$17259,6,0))</f>
        <v/>
      </c>
      <c r="O88" s="169" t="str">
        <f>IF(ISBLANK(B88),"",VLOOKUP(B88,'LICENZAS X-D-A'!$A$1:$E$17259,5,0))</f>
        <v/>
      </c>
      <c r="P88" s="170" t="str">
        <f>IF(ISBLANK(B88),"",VLOOKUP(B88,'LICENZAS X-D-A'!$A$1:$I$17266,9,0))</f>
        <v/>
      </c>
      <c r="Q88" s="195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</row>
    <row r="89" spans="1:30" ht="15.75" x14ac:dyDescent="0.2">
      <c r="A89" s="162" t="str">
        <f>IF(B89="","",COUNT($B$10:B89))</f>
        <v/>
      </c>
      <c r="B89" s="173"/>
      <c r="C89" s="163" t="str">
        <f>IF(ISBLANK(B89),"",VLOOKUP(B89,'LICENZAS X-D-A'!$A$1:$B$17262,2,0))</f>
        <v/>
      </c>
      <c r="D89" s="164" t="str">
        <f>IF(ISBLANK(B89),"",VLOOKUP(B89,'LICENZAS X-D-A'!$A$1:$C$17262,3,0))</f>
        <v/>
      </c>
      <c r="E89" s="165" t="str">
        <f>IF(ISBLANK(B89),"",VLOOKUP(B89,'LICENZAS X-D-A'!$A$1:$D$17259,4,0))</f>
        <v/>
      </c>
      <c r="F89" s="166">
        <f t="shared" si="7"/>
        <v>0</v>
      </c>
      <c r="G89" s="167" t="e">
        <f>#REF!</f>
        <v>#REF!</v>
      </c>
      <c r="H89" s="167"/>
      <c r="I89" s="167"/>
      <c r="J89" s="167">
        <f t="shared" si="8"/>
        <v>0</v>
      </c>
      <c r="K89" s="167"/>
      <c r="L89" s="167"/>
      <c r="M89" s="167"/>
      <c r="N89" s="168" t="str">
        <f>IF(ISBLANK(B89),"",VLOOKUP(B89,'LICENZAS X-D-A'!$A$1:$F$17259,6,0))</f>
        <v/>
      </c>
      <c r="O89" s="169" t="str">
        <f>IF(ISBLANK(B89),"",VLOOKUP(B89,'LICENZAS X-D-A'!$A$1:$E$17259,5,0))</f>
        <v/>
      </c>
      <c r="P89" s="170" t="str">
        <f>IF(ISBLANK(B89),"",VLOOKUP(B89,'LICENZAS X-D-A'!$A$1:$I$17266,9,0))</f>
        <v/>
      </c>
      <c r="Q89" s="195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</row>
    <row r="90" spans="1:30" ht="15.75" x14ac:dyDescent="0.2">
      <c r="A90" s="162" t="str">
        <f>IF(B90="","",COUNT($B$10:B90))</f>
        <v/>
      </c>
      <c r="B90" s="173"/>
      <c r="C90" s="163" t="str">
        <f>IF(ISBLANK(B90),"",VLOOKUP(B90,'LICENZAS X-D-A'!$A$1:$B$17262,2,0))</f>
        <v/>
      </c>
      <c r="D90" s="164" t="str">
        <f>IF(ISBLANK(B90),"",VLOOKUP(B90,'LICENZAS X-D-A'!$A$1:$C$17262,3,0))</f>
        <v/>
      </c>
      <c r="E90" s="165" t="str">
        <f>IF(ISBLANK(B90),"",VLOOKUP(B90,'LICENZAS X-D-A'!$A$1:$D$17259,4,0))</f>
        <v/>
      </c>
      <c r="F90" s="166">
        <f t="shared" si="7"/>
        <v>0</v>
      </c>
      <c r="G90" s="167" t="e">
        <f>#REF!</f>
        <v>#REF!</v>
      </c>
      <c r="H90" s="167"/>
      <c r="I90" s="167"/>
      <c r="J90" s="167">
        <f t="shared" si="8"/>
        <v>0</v>
      </c>
      <c r="K90" s="167"/>
      <c r="L90" s="167"/>
      <c r="M90" s="167"/>
      <c r="N90" s="168" t="str">
        <f>IF(ISBLANK(B90),"",VLOOKUP(B90,'LICENZAS X-D-A'!$A$1:$F$17259,6,0))</f>
        <v/>
      </c>
      <c r="O90" s="169" t="str">
        <f>IF(ISBLANK(B90),"",VLOOKUP(B90,'LICENZAS X-D-A'!$A$1:$E$17259,5,0))</f>
        <v/>
      </c>
      <c r="P90" s="170" t="str">
        <f>IF(ISBLANK(B90),"",VLOOKUP(B90,'LICENZAS X-D-A'!$A$1:$I$17266,9,0))</f>
        <v/>
      </c>
      <c r="Q90" s="195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</row>
    <row r="91" spans="1:30" ht="15.75" x14ac:dyDescent="0.2">
      <c r="A91" s="162" t="str">
        <f>IF(B91="","",COUNT($B$10:B91))</f>
        <v/>
      </c>
      <c r="B91" s="173"/>
      <c r="C91" s="163" t="str">
        <f>IF(ISBLANK(B91),"",VLOOKUP(B91,'LICENZAS X-D-A'!$A$1:$B$17262,2,0))</f>
        <v/>
      </c>
      <c r="D91" s="164" t="str">
        <f>IF(ISBLANK(B91),"",VLOOKUP(B91,'LICENZAS X-D-A'!$A$1:$C$17262,3,0))</f>
        <v/>
      </c>
      <c r="E91" s="165" t="str">
        <f>IF(ISBLANK(B91),"",VLOOKUP(B91,'LICENZAS X-D-A'!$A$1:$D$17259,4,0))</f>
        <v/>
      </c>
      <c r="F91" s="166">
        <f t="shared" si="7"/>
        <v>0</v>
      </c>
      <c r="G91" s="167" t="e">
        <f>#REF!</f>
        <v>#REF!</v>
      </c>
      <c r="H91" s="167"/>
      <c r="I91" s="167"/>
      <c r="J91" s="167">
        <f t="shared" si="8"/>
        <v>0</v>
      </c>
      <c r="K91" s="167"/>
      <c r="L91" s="167"/>
      <c r="M91" s="167"/>
      <c r="N91" s="168" t="str">
        <f>IF(ISBLANK(B91),"",VLOOKUP(B91,'LICENZAS X-D-A'!$A$1:$F$17259,6,0))</f>
        <v/>
      </c>
      <c r="O91" s="169" t="str">
        <f>IF(ISBLANK(B91),"",VLOOKUP(B91,'LICENZAS X-D-A'!$A$1:$E$17259,5,0))</f>
        <v/>
      </c>
      <c r="P91" s="170" t="str">
        <f>IF(ISBLANK(B91),"",VLOOKUP(B91,'LICENZAS X-D-A'!$A$1:$I$17266,9,0))</f>
        <v/>
      </c>
      <c r="Q91" s="195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</row>
    <row r="92" spans="1:30" ht="15.75" x14ac:dyDescent="0.2">
      <c r="A92" s="162" t="str">
        <f>IF(B92="","",COUNT($B$10:B92))</f>
        <v/>
      </c>
      <c r="B92" s="173"/>
      <c r="C92" s="163" t="str">
        <f>IF(ISBLANK(B92),"",VLOOKUP(B92,'LICENZAS X-D-A'!$A$1:$B$17262,2,0))</f>
        <v/>
      </c>
      <c r="D92" s="164" t="str">
        <f>IF(ISBLANK(B92),"",VLOOKUP(B92,'LICENZAS X-D-A'!$A$1:$C$17262,3,0))</f>
        <v/>
      </c>
      <c r="E92" s="165" t="str">
        <f>IF(ISBLANK(B92),"",VLOOKUP(B92,'LICENZAS X-D-A'!$A$1:$D$17259,4,0))</f>
        <v/>
      </c>
      <c r="F92" s="166">
        <f t="shared" si="7"/>
        <v>0</v>
      </c>
      <c r="G92" s="167" t="e">
        <f>#REF!</f>
        <v>#REF!</v>
      </c>
      <c r="H92" s="167"/>
      <c r="I92" s="167"/>
      <c r="J92" s="167">
        <f t="shared" si="8"/>
        <v>0</v>
      </c>
      <c r="K92" s="167"/>
      <c r="L92" s="167"/>
      <c r="M92" s="167"/>
      <c r="N92" s="168" t="str">
        <f>IF(ISBLANK(B92),"",VLOOKUP(B92,'LICENZAS X-D-A'!$A$1:$F$17259,6,0))</f>
        <v/>
      </c>
      <c r="O92" s="169" t="str">
        <f>IF(ISBLANK(B92),"",VLOOKUP(B92,'LICENZAS X-D-A'!$A$1:$E$17259,5,0))</f>
        <v/>
      </c>
      <c r="P92" s="170" t="str">
        <f>IF(ISBLANK(B92),"",VLOOKUP(B92,'LICENZAS X-D-A'!$A$1:$I$17266,9,0))</f>
        <v/>
      </c>
      <c r="Q92" s="195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</row>
    <row r="93" spans="1:30" ht="15.75" x14ac:dyDescent="0.2">
      <c r="A93" s="162" t="str">
        <f>IF(B93="","",COUNT($B$10:B93))</f>
        <v/>
      </c>
      <c r="B93" s="173"/>
      <c r="C93" s="163" t="str">
        <f>IF(ISBLANK(B93),"",VLOOKUP(B93,'LICENZAS X-D-A'!$A$1:$B$17262,2,0))</f>
        <v/>
      </c>
      <c r="D93" s="164" t="str">
        <f>IF(ISBLANK(B93),"",VLOOKUP(B93,'LICENZAS X-D-A'!$A$1:$C$17262,3,0))</f>
        <v/>
      </c>
      <c r="E93" s="165" t="str">
        <f>IF(ISBLANK(B93),"",VLOOKUP(B93,'LICENZAS X-D-A'!$A$1:$D$17259,4,0))</f>
        <v/>
      </c>
      <c r="F93" s="166">
        <f t="shared" si="7"/>
        <v>0</v>
      </c>
      <c r="G93" s="167" t="e">
        <f>#REF!</f>
        <v>#REF!</v>
      </c>
      <c r="H93" s="167"/>
      <c r="I93" s="167"/>
      <c r="J93" s="167">
        <f t="shared" si="8"/>
        <v>0</v>
      </c>
      <c r="K93" s="167"/>
      <c r="L93" s="167"/>
      <c r="M93" s="167"/>
      <c r="N93" s="168" t="str">
        <f>IF(ISBLANK(B93),"",VLOOKUP(B93,'LICENZAS X-D-A'!$A$1:$F$17259,6,0))</f>
        <v/>
      </c>
      <c r="O93" s="169" t="str">
        <f>IF(ISBLANK(B93),"",VLOOKUP(B93,'LICENZAS X-D-A'!$A$1:$E$17259,5,0))</f>
        <v/>
      </c>
      <c r="P93" s="170" t="str">
        <f>IF(ISBLANK(B93),"",VLOOKUP(B93,'LICENZAS X-D-A'!$A$1:$I$17266,9,0))</f>
        <v/>
      </c>
      <c r="Q93" s="195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</row>
    <row r="94" spans="1:30" ht="15.75" x14ac:dyDescent="0.2">
      <c r="A94" s="162" t="str">
        <f>IF(B94="","",COUNT($B$10:B94))</f>
        <v/>
      </c>
      <c r="B94" s="173"/>
      <c r="C94" s="163" t="str">
        <f>IF(ISBLANK(B94),"",VLOOKUP(B94,'LICENZAS X-D-A'!$A$1:$B$17262,2,0))</f>
        <v/>
      </c>
      <c r="D94" s="164" t="str">
        <f>IF(ISBLANK(B94),"",VLOOKUP(B94,'LICENZAS X-D-A'!$A$1:$C$17262,3,0))</f>
        <v/>
      </c>
      <c r="E94" s="165" t="str">
        <f>IF(ISBLANK(B94),"",VLOOKUP(B94,'LICENZAS X-D-A'!$A$1:$D$17259,4,0))</f>
        <v/>
      </c>
      <c r="F94" s="166">
        <f t="shared" si="7"/>
        <v>0</v>
      </c>
      <c r="G94" s="167" t="e">
        <f>#REF!</f>
        <v>#REF!</v>
      </c>
      <c r="H94" s="167"/>
      <c r="I94" s="167"/>
      <c r="J94" s="167">
        <f t="shared" si="8"/>
        <v>0</v>
      </c>
      <c r="K94" s="167"/>
      <c r="L94" s="167"/>
      <c r="M94" s="167"/>
      <c r="N94" s="168" t="str">
        <f>IF(ISBLANK(B94),"",VLOOKUP(B94,'LICENZAS X-D-A'!$A$1:$F$17259,6,0))</f>
        <v/>
      </c>
      <c r="O94" s="169" t="str">
        <f>IF(ISBLANK(B94),"",VLOOKUP(B94,'LICENZAS X-D-A'!$A$1:$E$17259,5,0))</f>
        <v/>
      </c>
      <c r="P94" s="170" t="str">
        <f>IF(ISBLANK(B94),"",VLOOKUP(B94,'LICENZAS X-D-A'!$A$1:$I$17266,9,0))</f>
        <v/>
      </c>
      <c r="Q94" s="195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</row>
    <row r="95" spans="1:30" ht="15.75" x14ac:dyDescent="0.2">
      <c r="A95" s="162" t="str">
        <f>IF(B95="","",COUNT($B$10:B95))</f>
        <v/>
      </c>
      <c r="B95" s="173"/>
      <c r="C95" s="163" t="str">
        <f>IF(ISBLANK(B95),"",VLOOKUP(B95,'LICENZAS X-D-A'!$A$1:$B$17262,2,0))</f>
        <v/>
      </c>
      <c r="D95" s="164" t="str">
        <f>IF(ISBLANK(B95),"",VLOOKUP(B95,'LICENZAS X-D-A'!$A$1:$C$17262,3,0))</f>
        <v/>
      </c>
      <c r="E95" s="165" t="str">
        <f>IF(ISBLANK(B95),"",VLOOKUP(B95,'LICENZAS X-D-A'!$A$1:$D$17259,4,0))</f>
        <v/>
      </c>
      <c r="F95" s="166">
        <f t="shared" si="7"/>
        <v>0</v>
      </c>
      <c r="G95" s="167" t="e">
        <f>#REF!</f>
        <v>#REF!</v>
      </c>
      <c r="H95" s="167"/>
      <c r="I95" s="167"/>
      <c r="J95" s="167">
        <f t="shared" si="8"/>
        <v>0</v>
      </c>
      <c r="K95" s="167"/>
      <c r="L95" s="167"/>
      <c r="M95" s="167"/>
      <c r="N95" s="168" t="str">
        <f>IF(ISBLANK(B95),"",VLOOKUP(B95,'LICENZAS X-D-A'!$A$1:$F$17259,6,0))</f>
        <v/>
      </c>
      <c r="O95" s="169" t="str">
        <f>IF(ISBLANK(B95),"",VLOOKUP(B95,'LICENZAS X-D-A'!$A$1:$E$17259,5,0))</f>
        <v/>
      </c>
      <c r="P95" s="170" t="str">
        <f>IF(ISBLANK(B95),"",VLOOKUP(B95,'LICENZAS X-D-A'!$A$1:$I$17266,9,0))</f>
        <v/>
      </c>
      <c r="Q95" s="195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</row>
    <row r="96" spans="1:30" ht="16.5" thickBot="1" x14ac:dyDescent="0.25">
      <c r="A96" s="162" t="str">
        <f>IF(B96="","",COUNT($B$10:B96))</f>
        <v/>
      </c>
      <c r="B96" s="173"/>
      <c r="C96" s="163" t="str">
        <f>IF(ISBLANK(B96),"",VLOOKUP(B96,'LICENZAS X-D-A'!$A$1:$B$17262,2,0))</f>
        <v/>
      </c>
      <c r="D96" s="164" t="str">
        <f>IF(ISBLANK(B96),"",VLOOKUP(B96,'LICENZAS X-D-A'!$A$1:$C$17262,3,0))</f>
        <v/>
      </c>
      <c r="E96" s="165" t="str">
        <f>IF(ISBLANK(B96),"",VLOOKUP(B96,'LICENZAS X-D-A'!$A$1:$D$17259,4,0))</f>
        <v/>
      </c>
      <c r="F96" s="166">
        <f t="shared" si="7"/>
        <v>0</v>
      </c>
      <c r="G96" s="167" t="e">
        <f>#REF!</f>
        <v>#REF!</v>
      </c>
      <c r="H96" s="167"/>
      <c r="I96" s="167"/>
      <c r="J96" s="167">
        <f t="shared" si="8"/>
        <v>0</v>
      </c>
      <c r="K96" s="167"/>
      <c r="L96" s="167"/>
      <c r="M96" s="167"/>
      <c r="N96" s="168" t="str">
        <f>IF(ISBLANK(B96),"",VLOOKUP(B96,'LICENZAS X-D-A'!$A$1:$F$17259,6,0))</f>
        <v/>
      </c>
      <c r="O96" s="169" t="str">
        <f>IF(ISBLANK(B96),"",VLOOKUP(B96,'LICENZAS X-D-A'!$A$1:$E$17259,5,0))</f>
        <v/>
      </c>
      <c r="P96" s="170" t="str">
        <f>IF(ISBLANK(B96),"",VLOOKUP(B96,'LICENZAS X-D-A'!$A$1:$I$17266,9,0))</f>
        <v/>
      </c>
      <c r="Q96" s="196">
        <f>SUM(P87:P96)</f>
        <v>0</v>
      </c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</row>
    <row r="97" spans="1:17" ht="16.5" thickBot="1" x14ac:dyDescent="0.2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71" t="s">
        <v>462</v>
      </c>
      <c r="P97" s="171">
        <f>SUM(P10:P96)</f>
        <v>0</v>
      </c>
      <c r="Q97" s="197">
        <f>SUM(Q10:Q96)</f>
        <v>0</v>
      </c>
    </row>
  </sheetData>
  <sheetProtection password="CC6D" sheet="1" objects="1" scenarios="1" selectLockedCells="1"/>
  <protectedRanges>
    <protectedRange sqref="C32:P41 C10:P19 C21:P30 C43:P52 C54:P63 C65:P74 C76:P85 C87:P96 A87:A96 A54:A63 A10:A19 A21:A30 A32:A41 A43:A52 A65:A74 A76:A85" name="Rango1" securityDescriptor="O:WDG:WDD:(A;;CC;;;WD)"/>
    <protectedRange sqref="B65:B74 B76:B85 B87:B96 B10:B19 B21:B30 B32:B41 B43:B52 B54:B63" name="Rango1_2" securityDescriptor="O:WDG:WDD:(A;;CC;;;WD)"/>
    <protectedRange sqref="O97" name="Rango1_4" securityDescriptor="O:WDG:WDD:(A;;CC;;;WD)"/>
    <protectedRange sqref="P97" name="Rango1_5" securityDescriptor="O:WDG:WDD:(A;;CC;;;WD)"/>
  </protectedRanges>
  <mergeCells count="23">
    <mergeCell ref="A53:C53"/>
    <mergeCell ref="A64:C64"/>
    <mergeCell ref="A1:O1"/>
    <mergeCell ref="A2:O2"/>
    <mergeCell ref="A3:O3"/>
    <mergeCell ref="E9:O9"/>
    <mergeCell ref="E20:O20"/>
    <mergeCell ref="A86:C86"/>
    <mergeCell ref="E86:O86"/>
    <mergeCell ref="A75:C75"/>
    <mergeCell ref="E75:O75"/>
    <mergeCell ref="E5:P5"/>
    <mergeCell ref="B8:C8"/>
    <mergeCell ref="E8:P8"/>
    <mergeCell ref="A5:C5"/>
    <mergeCell ref="E31:O31"/>
    <mergeCell ref="E42:O42"/>
    <mergeCell ref="E53:O53"/>
    <mergeCell ref="E64:O64"/>
    <mergeCell ref="A9:C9"/>
    <mergeCell ref="A20:C20"/>
    <mergeCell ref="A31:C31"/>
    <mergeCell ref="A42:C42"/>
  </mergeCells>
  <conditionalFormatting sqref="B87">
    <cfRule type="cellIs" dxfId="46" priority="58" stopIfTrue="1" operator="equal">
      <formula>0</formula>
    </cfRule>
  </conditionalFormatting>
  <conditionalFormatting sqref="B88:B96">
    <cfRule type="cellIs" dxfId="45" priority="55" stopIfTrue="1" operator="equal">
      <formula>0</formula>
    </cfRule>
  </conditionalFormatting>
  <conditionalFormatting sqref="B76">
    <cfRule type="cellIs" dxfId="44" priority="54" stopIfTrue="1" operator="equal">
      <formula>0</formula>
    </cfRule>
  </conditionalFormatting>
  <conditionalFormatting sqref="B77:B85">
    <cfRule type="cellIs" dxfId="43" priority="53" stopIfTrue="1" operator="equal">
      <formula>0</formula>
    </cfRule>
  </conditionalFormatting>
  <conditionalFormatting sqref="B65">
    <cfRule type="cellIs" dxfId="42" priority="52" stopIfTrue="1" operator="equal">
      <formula>0</formula>
    </cfRule>
  </conditionalFormatting>
  <conditionalFormatting sqref="B66:B74">
    <cfRule type="cellIs" dxfId="41" priority="51" stopIfTrue="1" operator="equal">
      <formula>0</formula>
    </cfRule>
  </conditionalFormatting>
  <conditionalFormatting sqref="B10">
    <cfRule type="cellIs" dxfId="40" priority="42" stopIfTrue="1" operator="equal">
      <formula>0</formula>
    </cfRule>
  </conditionalFormatting>
  <conditionalFormatting sqref="B11">
    <cfRule type="cellIs" dxfId="39" priority="40" stopIfTrue="1" operator="equal">
      <formula>0</formula>
    </cfRule>
  </conditionalFormatting>
  <conditionalFormatting sqref="B12">
    <cfRule type="cellIs" dxfId="38" priority="39" stopIfTrue="1" operator="equal">
      <formula>0</formula>
    </cfRule>
  </conditionalFormatting>
  <conditionalFormatting sqref="B13">
    <cfRule type="cellIs" dxfId="37" priority="38" stopIfTrue="1" operator="equal">
      <formula>0</formula>
    </cfRule>
  </conditionalFormatting>
  <conditionalFormatting sqref="B14">
    <cfRule type="cellIs" dxfId="36" priority="37" stopIfTrue="1" operator="equal">
      <formula>0</formula>
    </cfRule>
  </conditionalFormatting>
  <conditionalFormatting sqref="B15">
    <cfRule type="cellIs" dxfId="35" priority="36" stopIfTrue="1" operator="equal">
      <formula>0</formula>
    </cfRule>
  </conditionalFormatting>
  <conditionalFormatting sqref="B16">
    <cfRule type="cellIs" dxfId="34" priority="35" stopIfTrue="1" operator="equal">
      <formula>0</formula>
    </cfRule>
  </conditionalFormatting>
  <conditionalFormatting sqref="B17:B19">
    <cfRule type="cellIs" dxfId="33" priority="34" stopIfTrue="1" operator="equal">
      <formula>0</formula>
    </cfRule>
  </conditionalFormatting>
  <conditionalFormatting sqref="B21">
    <cfRule type="cellIs" dxfId="32" priority="32" stopIfTrue="1" operator="equal">
      <formula>0</formula>
    </cfRule>
  </conditionalFormatting>
  <conditionalFormatting sqref="B22">
    <cfRule type="cellIs" dxfId="31" priority="31" stopIfTrue="1" operator="equal">
      <formula>0</formula>
    </cfRule>
  </conditionalFormatting>
  <conditionalFormatting sqref="B23">
    <cfRule type="cellIs" dxfId="30" priority="30" stopIfTrue="1" operator="equal">
      <formula>0</formula>
    </cfRule>
  </conditionalFormatting>
  <conditionalFormatting sqref="B24">
    <cfRule type="cellIs" dxfId="29" priority="29" stopIfTrue="1" operator="equal">
      <formula>0</formula>
    </cfRule>
  </conditionalFormatting>
  <conditionalFormatting sqref="B25">
    <cfRule type="cellIs" dxfId="28" priority="28" stopIfTrue="1" operator="equal">
      <formula>0</formula>
    </cfRule>
  </conditionalFormatting>
  <conditionalFormatting sqref="B26">
    <cfRule type="cellIs" dxfId="27" priority="27" stopIfTrue="1" operator="equal">
      <formula>0</formula>
    </cfRule>
  </conditionalFormatting>
  <conditionalFormatting sqref="B27">
    <cfRule type="cellIs" dxfId="26" priority="26" stopIfTrue="1" operator="equal">
      <formula>0</formula>
    </cfRule>
  </conditionalFormatting>
  <conditionalFormatting sqref="B28:B30">
    <cfRule type="cellIs" dxfId="25" priority="25" stopIfTrue="1" operator="equal">
      <formula>0</formula>
    </cfRule>
  </conditionalFormatting>
  <conditionalFormatting sqref="B32">
    <cfRule type="cellIs" dxfId="24" priority="24" stopIfTrue="1" operator="equal">
      <formula>0</formula>
    </cfRule>
  </conditionalFormatting>
  <conditionalFormatting sqref="B33">
    <cfRule type="cellIs" dxfId="23" priority="23" stopIfTrue="1" operator="equal">
      <formula>0</formula>
    </cfRule>
  </conditionalFormatting>
  <conditionalFormatting sqref="B34">
    <cfRule type="cellIs" dxfId="22" priority="22" stopIfTrue="1" operator="equal">
      <formula>0</formula>
    </cfRule>
  </conditionalFormatting>
  <conditionalFormatting sqref="B35">
    <cfRule type="cellIs" dxfId="21" priority="21" stopIfTrue="1" operator="equal">
      <formula>0</formula>
    </cfRule>
  </conditionalFormatting>
  <conditionalFormatting sqref="B36">
    <cfRule type="cellIs" dxfId="20" priority="20" stopIfTrue="1" operator="equal">
      <formula>0</formula>
    </cfRule>
  </conditionalFormatting>
  <conditionalFormatting sqref="B37">
    <cfRule type="cellIs" dxfId="19" priority="19" stopIfTrue="1" operator="equal">
      <formula>0</formula>
    </cfRule>
  </conditionalFormatting>
  <conditionalFormatting sqref="B38">
    <cfRule type="cellIs" dxfId="18" priority="18" stopIfTrue="1" operator="equal">
      <formula>0</formula>
    </cfRule>
  </conditionalFormatting>
  <conditionalFormatting sqref="B39:B41">
    <cfRule type="cellIs" dxfId="17" priority="17" stopIfTrue="1" operator="equal">
      <formula>0</formula>
    </cfRule>
  </conditionalFormatting>
  <conditionalFormatting sqref="B43">
    <cfRule type="cellIs" dxfId="16" priority="16" stopIfTrue="1" operator="equal">
      <formula>0</formula>
    </cfRule>
  </conditionalFormatting>
  <conditionalFormatting sqref="B44">
    <cfRule type="cellIs" dxfId="15" priority="15" stopIfTrue="1" operator="equal">
      <formula>0</formula>
    </cfRule>
  </conditionalFormatting>
  <conditionalFormatting sqref="B45">
    <cfRule type="cellIs" dxfId="14" priority="14" stopIfTrue="1" operator="equal">
      <formula>0</formula>
    </cfRule>
  </conditionalFormatting>
  <conditionalFormatting sqref="B46">
    <cfRule type="cellIs" dxfId="13" priority="13" stopIfTrue="1" operator="equal">
      <formula>0</formula>
    </cfRule>
  </conditionalFormatting>
  <conditionalFormatting sqref="B47">
    <cfRule type="cellIs" dxfId="12" priority="12" stopIfTrue="1" operator="equal">
      <formula>0</formula>
    </cfRule>
  </conditionalFormatting>
  <conditionalFormatting sqref="B48">
    <cfRule type="cellIs" dxfId="11" priority="11" stopIfTrue="1" operator="equal">
      <formula>0</formula>
    </cfRule>
  </conditionalFormatting>
  <conditionalFormatting sqref="B49">
    <cfRule type="cellIs" dxfId="10" priority="10" stopIfTrue="1" operator="equal">
      <formula>0</formula>
    </cfRule>
  </conditionalFormatting>
  <conditionalFormatting sqref="B50:B52">
    <cfRule type="cellIs" dxfId="9" priority="9" stopIfTrue="1" operator="equal">
      <formula>0</formula>
    </cfRule>
  </conditionalFormatting>
  <conditionalFormatting sqref="B54">
    <cfRule type="cellIs" dxfId="8" priority="8" stopIfTrue="1" operator="equal">
      <formula>0</formula>
    </cfRule>
  </conditionalFormatting>
  <conditionalFormatting sqref="B55">
    <cfRule type="cellIs" dxfId="7" priority="7" stopIfTrue="1" operator="equal">
      <formula>0</formula>
    </cfRule>
  </conditionalFormatting>
  <conditionalFormatting sqref="B56">
    <cfRule type="cellIs" dxfId="6" priority="6" stopIfTrue="1" operator="equal">
      <formula>0</formula>
    </cfRule>
  </conditionalFormatting>
  <conditionalFormatting sqref="B57">
    <cfRule type="cellIs" dxfId="5" priority="5" stopIfTrue="1" operator="equal">
      <formula>0</formula>
    </cfRule>
  </conditionalFormatting>
  <conditionalFormatting sqref="B58">
    <cfRule type="cellIs" dxfId="4" priority="4" stopIfTrue="1" operator="equal">
      <formula>0</formula>
    </cfRule>
  </conditionalFormatting>
  <conditionalFormatting sqref="B59">
    <cfRule type="cellIs" dxfId="3" priority="3" stopIfTrue="1" operator="equal">
      <formula>0</formula>
    </cfRule>
  </conditionalFormatting>
  <conditionalFormatting sqref="B60">
    <cfRule type="cellIs" dxfId="2" priority="2" stopIfTrue="1" operator="equal">
      <formula>0</formula>
    </cfRule>
  </conditionalFormatting>
  <conditionalFormatting sqref="B61:B63">
    <cfRule type="cellIs" dxfId="1" priority="1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130" fitToWidth="0" fitToHeight="0" orientation="landscape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IMPRIMIR LICENZA</vt:lpstr>
      <vt:lpstr>INSTRUCCIONS</vt:lpstr>
      <vt:lpstr>RESUMO</vt:lpstr>
      <vt:lpstr>NÚMERO CLUB E EQUIPO</vt:lpstr>
      <vt:lpstr>LICENZAS X-D-A</vt:lpstr>
      <vt:lpstr>EQUIPOS</vt:lpstr>
      <vt:lpstr>DELEGADOS</vt:lpstr>
      <vt:lpstr>ADESTRADORES</vt:lpstr>
      <vt:lpstr>XOGADORES</vt:lpstr>
      <vt:lpstr>ÁRBITROS</vt:lpstr>
      <vt:lpstr>Hoja1</vt:lpstr>
      <vt:lpstr>ADESTRADORES!Área_de_impresión</vt:lpstr>
      <vt:lpstr>DELEGADOS!Área_de_impresión</vt:lpstr>
      <vt:lpstr>EQUIPOS!Área_de_impresión</vt:lpstr>
      <vt:lpstr>'IMPRIMIR LICENZA'!Área_de_impresión</vt:lpstr>
      <vt:lpstr>INSTRUCCIONS!Área_de_impresión</vt:lpstr>
      <vt:lpstr>'LICENZAS X-D-A'!Área_de_impresión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BlackCrystal™ v8</dc:creator>
  <cp:lastModifiedBy>Usuario</cp:lastModifiedBy>
  <cp:lastPrinted>2015-01-18T11:02:31Z</cp:lastPrinted>
  <dcterms:created xsi:type="dcterms:W3CDTF">2013-08-15T12:12:30Z</dcterms:created>
  <dcterms:modified xsi:type="dcterms:W3CDTF">2015-01-29T20:11:46Z</dcterms:modified>
</cp:coreProperties>
</file>