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_\Ping-pong\Ranking\Historico\"/>
    </mc:Choice>
  </mc:AlternateContent>
  <xr:revisionPtr revIDLastSave="0" documentId="13_ncr:1_{9B678BF3-3A3F-49AD-BD39-92F64B5D176D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CIR_22-23" sheetId="155" r:id="rId1"/>
    <sheet name="MED_22-23" sheetId="165" r:id="rId2"/>
    <sheet name="ABS_22-23" sheetId="143" r:id="rId3"/>
    <sheet name="CAT_22-23" sheetId="154" r:id="rId4"/>
  </sheets>
  <externalReferences>
    <externalReference r:id="rId5"/>
    <externalReference r:id="rId6"/>
  </externalReferences>
  <definedNames>
    <definedName name="_xlnm._FilterDatabase" localSheetId="2" hidden="1">'ABS_22-23'!$I$2:$M$136</definedName>
    <definedName name="_xlnm._FilterDatabase" localSheetId="3" hidden="1">'CAT_22-23'!$I$2:$M$430</definedName>
    <definedName name="_xlnm._FilterDatabase" localSheetId="0" hidden="1">'CIR_22-23'!$I$2:$J$44</definedName>
    <definedName name="_xlnm._FilterDatabase" localSheetId="1" hidden="1">'MED_22-23'!$I$2:$J$44</definedName>
    <definedName name="_xlnm.Print_Area" localSheetId="2">'ABS_22-23'!$A$1:$AA$215</definedName>
    <definedName name="_xlnm.Print_Area" localSheetId="3">'CAT_22-23'!$A$1:$AK$580</definedName>
    <definedName name="_xlnm.Print_Area" localSheetId="0">'CIR_22-23'!$A$1:$BA$49</definedName>
    <definedName name="_xlnm.Print_Area" localSheetId="1">'MED_22-23'!$A$1:$BA$49</definedName>
    <definedName name="Clubes">[1]Clubes!$G:$G</definedName>
    <definedName name="Jugadores">[1]Jugadores!$B:$R</definedName>
    <definedName name="_xlnm.Print_Titles" localSheetId="2">'ABS_22-23'!$1:$2</definedName>
    <definedName name="_xlnm.Print_Titles" localSheetId="3">'CAT_22-23'!$1:$2</definedName>
    <definedName name="_xlnm.Print_Titles" localSheetId="0">'CIR_22-23'!$1:$2</definedName>
    <definedName name="_xlnm.Print_Titles" localSheetId="1">'MED_22-23'!$1:$2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80" i="154" l="1"/>
  <c r="O580" i="154"/>
  <c r="M580" i="154"/>
  <c r="L580" i="154"/>
  <c r="K580" i="154"/>
  <c r="I580" i="154"/>
  <c r="J580" i="154" s="1"/>
  <c r="H580" i="154"/>
  <c r="F580" i="154"/>
  <c r="C580" i="154"/>
  <c r="A580" i="154"/>
  <c r="P579" i="154"/>
  <c r="O579" i="154"/>
  <c r="M579" i="154"/>
  <c r="L579" i="154"/>
  <c r="K579" i="154"/>
  <c r="I579" i="154"/>
  <c r="J579" i="154" s="1"/>
  <c r="H579" i="154"/>
  <c r="F579" i="154"/>
  <c r="C579" i="154"/>
  <c r="A579" i="154"/>
  <c r="P578" i="154"/>
  <c r="O578" i="154"/>
  <c r="M578" i="154"/>
  <c r="L578" i="154"/>
  <c r="K578" i="154"/>
  <c r="I578" i="154"/>
  <c r="J578" i="154" s="1"/>
  <c r="H578" i="154"/>
  <c r="C578" i="154"/>
  <c r="A578" i="154"/>
  <c r="P577" i="154"/>
  <c r="O577" i="154"/>
  <c r="M577" i="154"/>
  <c r="L577" i="154"/>
  <c r="K577" i="154"/>
  <c r="I577" i="154"/>
  <c r="J577" i="154" s="1"/>
  <c r="H577" i="154"/>
  <c r="A577" i="154"/>
  <c r="C577" i="154" s="1"/>
  <c r="P576" i="154"/>
  <c r="O576" i="154"/>
  <c r="M576" i="154"/>
  <c r="L576" i="154"/>
  <c r="K576" i="154"/>
  <c r="I576" i="154"/>
  <c r="J576" i="154" s="1"/>
  <c r="H576" i="154"/>
  <c r="C576" i="154"/>
  <c r="A576" i="154"/>
  <c r="P575" i="154"/>
  <c r="O575" i="154"/>
  <c r="M575" i="154"/>
  <c r="L575" i="154"/>
  <c r="K575" i="154"/>
  <c r="I575" i="154"/>
  <c r="J575" i="154" s="1"/>
  <c r="H575" i="154"/>
  <c r="A575" i="154"/>
  <c r="C575" i="154" s="1"/>
  <c r="P574" i="154"/>
  <c r="O574" i="154"/>
  <c r="M574" i="154"/>
  <c r="L574" i="154"/>
  <c r="K574" i="154"/>
  <c r="I574" i="154"/>
  <c r="J574" i="154" s="1"/>
  <c r="H574" i="154"/>
  <c r="A574" i="154"/>
  <c r="C574" i="154" s="1"/>
  <c r="P573" i="154"/>
  <c r="O573" i="154"/>
  <c r="M573" i="154"/>
  <c r="L573" i="154"/>
  <c r="K573" i="154"/>
  <c r="I573" i="154"/>
  <c r="J573" i="154" s="1"/>
  <c r="H573" i="154"/>
  <c r="A573" i="154"/>
  <c r="C573" i="154" s="1"/>
  <c r="P572" i="154"/>
  <c r="O572" i="154"/>
  <c r="M572" i="154"/>
  <c r="L572" i="154"/>
  <c r="K572" i="154"/>
  <c r="J572" i="154"/>
  <c r="I572" i="154"/>
  <c r="H572" i="154"/>
  <c r="A572" i="154"/>
  <c r="C572" i="154" s="1"/>
  <c r="P571" i="154"/>
  <c r="O571" i="154"/>
  <c r="M571" i="154"/>
  <c r="L571" i="154"/>
  <c r="K571" i="154"/>
  <c r="I571" i="154"/>
  <c r="J571" i="154" s="1"/>
  <c r="H571" i="154"/>
  <c r="A571" i="154"/>
  <c r="C571" i="154" s="1"/>
  <c r="P570" i="154"/>
  <c r="O570" i="154"/>
  <c r="M570" i="154"/>
  <c r="L570" i="154"/>
  <c r="K570" i="154"/>
  <c r="I570" i="154"/>
  <c r="J570" i="154" s="1"/>
  <c r="H570" i="154"/>
  <c r="F570" i="154"/>
  <c r="C570" i="154"/>
  <c r="A570" i="154"/>
  <c r="P569" i="154"/>
  <c r="O569" i="154"/>
  <c r="M569" i="154"/>
  <c r="L569" i="154"/>
  <c r="K569" i="154"/>
  <c r="I569" i="154"/>
  <c r="J569" i="154" s="1"/>
  <c r="H569" i="154"/>
  <c r="F569" i="154"/>
  <c r="C569" i="154"/>
  <c r="A569" i="154"/>
  <c r="P568" i="154"/>
  <c r="O568" i="154"/>
  <c r="M568" i="154"/>
  <c r="L568" i="154"/>
  <c r="K568" i="154"/>
  <c r="I568" i="154"/>
  <c r="J568" i="154" s="1"/>
  <c r="H568" i="154"/>
  <c r="A568" i="154"/>
  <c r="C568" i="154" s="1"/>
  <c r="P567" i="154"/>
  <c r="O567" i="154"/>
  <c r="M567" i="154"/>
  <c r="L567" i="154"/>
  <c r="K567" i="154"/>
  <c r="I567" i="154"/>
  <c r="J567" i="154" s="1"/>
  <c r="H567" i="154"/>
  <c r="A567" i="154"/>
  <c r="C567" i="154" s="1"/>
  <c r="P566" i="154"/>
  <c r="O566" i="154"/>
  <c r="M566" i="154"/>
  <c r="L566" i="154"/>
  <c r="K566" i="154"/>
  <c r="J566" i="154"/>
  <c r="I566" i="154"/>
  <c r="H566" i="154"/>
  <c r="A566" i="154"/>
  <c r="C566" i="154" s="1"/>
  <c r="P565" i="154"/>
  <c r="O565" i="154"/>
  <c r="M565" i="154"/>
  <c r="L565" i="154"/>
  <c r="K565" i="154"/>
  <c r="I565" i="154"/>
  <c r="J565" i="154" s="1"/>
  <c r="H565" i="154"/>
  <c r="A565" i="154"/>
  <c r="C565" i="154" s="1"/>
  <c r="P564" i="154"/>
  <c r="O564" i="154"/>
  <c r="M564" i="154"/>
  <c r="L564" i="154"/>
  <c r="K564" i="154"/>
  <c r="I564" i="154"/>
  <c r="J564" i="154" s="1"/>
  <c r="H564" i="154"/>
  <c r="A564" i="154"/>
  <c r="C564" i="154" s="1"/>
  <c r="P563" i="154"/>
  <c r="O563" i="154"/>
  <c r="M563" i="154"/>
  <c r="L563" i="154"/>
  <c r="K563" i="154"/>
  <c r="I563" i="154"/>
  <c r="J563" i="154" s="1"/>
  <c r="H563" i="154"/>
  <c r="F563" i="154"/>
  <c r="C563" i="154"/>
  <c r="A563" i="154"/>
  <c r="P562" i="154"/>
  <c r="O562" i="154"/>
  <c r="M562" i="154"/>
  <c r="L562" i="154"/>
  <c r="K562" i="154"/>
  <c r="I562" i="154"/>
  <c r="J562" i="154" s="1"/>
  <c r="H562" i="154"/>
  <c r="A562" i="154"/>
  <c r="C562" i="154" s="1"/>
  <c r="P561" i="154"/>
  <c r="O561" i="154"/>
  <c r="M561" i="154"/>
  <c r="L561" i="154"/>
  <c r="K561" i="154"/>
  <c r="I561" i="154"/>
  <c r="J561" i="154" s="1"/>
  <c r="H561" i="154"/>
  <c r="A561" i="154"/>
  <c r="C561" i="154" s="1"/>
  <c r="P560" i="154"/>
  <c r="O560" i="154"/>
  <c r="M560" i="154"/>
  <c r="L560" i="154"/>
  <c r="K560" i="154"/>
  <c r="I560" i="154"/>
  <c r="J560" i="154" s="1"/>
  <c r="H560" i="154"/>
  <c r="A560" i="154"/>
  <c r="C560" i="154" s="1"/>
  <c r="P559" i="154"/>
  <c r="O559" i="154"/>
  <c r="M559" i="154"/>
  <c r="L559" i="154"/>
  <c r="K559" i="154"/>
  <c r="I559" i="154"/>
  <c r="J559" i="154" s="1"/>
  <c r="H559" i="154"/>
  <c r="A559" i="154"/>
  <c r="C559" i="154" s="1"/>
  <c r="P558" i="154"/>
  <c r="O558" i="154"/>
  <c r="M558" i="154"/>
  <c r="L558" i="154"/>
  <c r="K558" i="154"/>
  <c r="I558" i="154"/>
  <c r="J558" i="154" s="1"/>
  <c r="H558" i="154"/>
  <c r="A558" i="154"/>
  <c r="C558" i="154" s="1"/>
  <c r="P557" i="154"/>
  <c r="O557" i="154"/>
  <c r="M557" i="154"/>
  <c r="L557" i="154"/>
  <c r="K557" i="154"/>
  <c r="I557" i="154"/>
  <c r="J557" i="154" s="1"/>
  <c r="H557" i="154"/>
  <c r="A557" i="154"/>
  <c r="C557" i="154" s="1"/>
  <c r="P556" i="154"/>
  <c r="O556" i="154"/>
  <c r="M556" i="154"/>
  <c r="L556" i="154"/>
  <c r="K556" i="154"/>
  <c r="I556" i="154"/>
  <c r="J556" i="154" s="1"/>
  <c r="H556" i="154"/>
  <c r="A556" i="154"/>
  <c r="C556" i="154" s="1"/>
  <c r="P555" i="154"/>
  <c r="O555" i="154"/>
  <c r="M555" i="154"/>
  <c r="L555" i="154"/>
  <c r="K555" i="154"/>
  <c r="I555" i="154"/>
  <c r="J555" i="154" s="1"/>
  <c r="H555" i="154"/>
  <c r="A555" i="154"/>
  <c r="C555" i="154" s="1"/>
  <c r="P554" i="154"/>
  <c r="O554" i="154"/>
  <c r="M554" i="154"/>
  <c r="L554" i="154"/>
  <c r="K554" i="154"/>
  <c r="I554" i="154"/>
  <c r="J554" i="154" s="1"/>
  <c r="H554" i="154"/>
  <c r="A554" i="154"/>
  <c r="C554" i="154" s="1"/>
  <c r="P553" i="154"/>
  <c r="O553" i="154"/>
  <c r="M553" i="154"/>
  <c r="L553" i="154"/>
  <c r="K553" i="154"/>
  <c r="I553" i="154"/>
  <c r="J553" i="154" s="1"/>
  <c r="H553" i="154"/>
  <c r="A553" i="154"/>
  <c r="C553" i="154" s="1"/>
  <c r="P552" i="154"/>
  <c r="O552" i="154"/>
  <c r="M552" i="154"/>
  <c r="L552" i="154"/>
  <c r="K552" i="154"/>
  <c r="I552" i="154"/>
  <c r="J552" i="154" s="1"/>
  <c r="H552" i="154"/>
  <c r="C552" i="154"/>
  <c r="A552" i="154"/>
  <c r="P551" i="154"/>
  <c r="O551" i="154"/>
  <c r="M551" i="154"/>
  <c r="L551" i="154"/>
  <c r="K551" i="154"/>
  <c r="I551" i="154"/>
  <c r="J551" i="154" s="1"/>
  <c r="H551" i="154"/>
  <c r="A551" i="154"/>
  <c r="C551" i="154" s="1"/>
  <c r="P550" i="154"/>
  <c r="O550" i="154"/>
  <c r="M550" i="154"/>
  <c r="L550" i="154"/>
  <c r="K550" i="154"/>
  <c r="I550" i="154"/>
  <c r="J550" i="154" s="1"/>
  <c r="H550" i="154"/>
  <c r="A550" i="154"/>
  <c r="C550" i="154" s="1"/>
  <c r="P549" i="154"/>
  <c r="O549" i="154"/>
  <c r="M549" i="154"/>
  <c r="L549" i="154"/>
  <c r="K549" i="154"/>
  <c r="I549" i="154"/>
  <c r="J549" i="154" s="1"/>
  <c r="H549" i="154"/>
  <c r="A549" i="154"/>
  <c r="C549" i="154" s="1"/>
  <c r="P548" i="154"/>
  <c r="O548" i="154"/>
  <c r="M548" i="154"/>
  <c r="L548" i="154"/>
  <c r="K548" i="154"/>
  <c r="J548" i="154"/>
  <c r="I548" i="154"/>
  <c r="H548" i="154"/>
  <c r="A548" i="154"/>
  <c r="C548" i="154" s="1"/>
  <c r="P547" i="154"/>
  <c r="O547" i="154"/>
  <c r="M547" i="154"/>
  <c r="L547" i="154"/>
  <c r="K547" i="154"/>
  <c r="I547" i="154"/>
  <c r="J547" i="154" s="1"/>
  <c r="H547" i="154"/>
  <c r="A547" i="154"/>
  <c r="C547" i="154" s="1"/>
  <c r="P546" i="154"/>
  <c r="O546" i="154"/>
  <c r="M546" i="154"/>
  <c r="L546" i="154"/>
  <c r="K546" i="154"/>
  <c r="I546" i="154"/>
  <c r="J546" i="154" s="1"/>
  <c r="H546" i="154"/>
  <c r="A546" i="154"/>
  <c r="C546" i="154" s="1"/>
  <c r="P545" i="154"/>
  <c r="O545" i="154"/>
  <c r="M545" i="154"/>
  <c r="L545" i="154"/>
  <c r="K545" i="154"/>
  <c r="I545" i="154"/>
  <c r="J545" i="154" s="1"/>
  <c r="H545" i="154"/>
  <c r="A545" i="154"/>
  <c r="C545" i="154" s="1"/>
  <c r="P544" i="154"/>
  <c r="O544" i="154"/>
  <c r="M544" i="154"/>
  <c r="L544" i="154"/>
  <c r="K544" i="154"/>
  <c r="I544" i="154"/>
  <c r="J544" i="154" s="1"/>
  <c r="H544" i="154"/>
  <c r="C544" i="154"/>
  <c r="A544" i="154"/>
  <c r="P543" i="154"/>
  <c r="O543" i="154"/>
  <c r="M543" i="154"/>
  <c r="L543" i="154"/>
  <c r="K543" i="154"/>
  <c r="I543" i="154"/>
  <c r="J543" i="154" s="1"/>
  <c r="H543" i="154"/>
  <c r="A543" i="154"/>
  <c r="C543" i="154" s="1"/>
  <c r="P542" i="154"/>
  <c r="O542" i="154"/>
  <c r="M542" i="154"/>
  <c r="L542" i="154"/>
  <c r="K542" i="154"/>
  <c r="I542" i="154"/>
  <c r="J542" i="154" s="1"/>
  <c r="H542" i="154"/>
  <c r="A542" i="154"/>
  <c r="C542" i="154" s="1"/>
  <c r="P541" i="154"/>
  <c r="O541" i="154"/>
  <c r="M541" i="154"/>
  <c r="L541" i="154"/>
  <c r="K541" i="154"/>
  <c r="I541" i="154"/>
  <c r="J541" i="154" s="1"/>
  <c r="H541" i="154"/>
  <c r="A541" i="154"/>
  <c r="C541" i="154" s="1"/>
  <c r="P540" i="154"/>
  <c r="O540" i="154"/>
  <c r="M540" i="154"/>
  <c r="L540" i="154"/>
  <c r="K540" i="154"/>
  <c r="J540" i="154"/>
  <c r="I540" i="154"/>
  <c r="H540" i="154"/>
  <c r="C540" i="154"/>
  <c r="A540" i="154"/>
  <c r="P539" i="154"/>
  <c r="O539" i="154"/>
  <c r="M539" i="154"/>
  <c r="L539" i="154"/>
  <c r="K539" i="154"/>
  <c r="I539" i="154"/>
  <c r="J539" i="154" s="1"/>
  <c r="H539" i="154"/>
  <c r="A539" i="154"/>
  <c r="C539" i="154" s="1"/>
  <c r="P538" i="154"/>
  <c r="O538" i="154"/>
  <c r="M538" i="154"/>
  <c r="L538" i="154"/>
  <c r="K538" i="154"/>
  <c r="I538" i="154"/>
  <c r="J538" i="154" s="1"/>
  <c r="H538" i="154"/>
  <c r="C538" i="154"/>
  <c r="A538" i="154"/>
  <c r="P537" i="154"/>
  <c r="O537" i="154"/>
  <c r="M537" i="154"/>
  <c r="L537" i="154"/>
  <c r="K537" i="154"/>
  <c r="I537" i="154"/>
  <c r="J537" i="154" s="1"/>
  <c r="H537" i="154"/>
  <c r="C537" i="154"/>
  <c r="A537" i="154"/>
  <c r="P536" i="154"/>
  <c r="O536" i="154"/>
  <c r="M536" i="154"/>
  <c r="L536" i="154"/>
  <c r="K536" i="154"/>
  <c r="J536" i="154"/>
  <c r="I536" i="154"/>
  <c r="H536" i="154"/>
  <c r="A536" i="154"/>
  <c r="C536" i="154" s="1"/>
  <c r="P535" i="154"/>
  <c r="O535" i="154"/>
  <c r="M535" i="154"/>
  <c r="L535" i="154"/>
  <c r="K535" i="154"/>
  <c r="I535" i="154"/>
  <c r="J535" i="154" s="1"/>
  <c r="H535" i="154"/>
  <c r="A535" i="154"/>
  <c r="C535" i="154" s="1"/>
  <c r="P534" i="154"/>
  <c r="O534" i="154"/>
  <c r="M534" i="154"/>
  <c r="L534" i="154"/>
  <c r="K534" i="154"/>
  <c r="J534" i="154"/>
  <c r="I534" i="154"/>
  <c r="H534" i="154"/>
  <c r="A534" i="154"/>
  <c r="C534" i="154" s="1"/>
  <c r="P533" i="154"/>
  <c r="O533" i="154"/>
  <c r="M533" i="154"/>
  <c r="L533" i="154"/>
  <c r="K533" i="154"/>
  <c r="I533" i="154"/>
  <c r="J533" i="154" s="1"/>
  <c r="H533" i="154"/>
  <c r="A533" i="154"/>
  <c r="C533" i="154" s="1"/>
  <c r="P532" i="154"/>
  <c r="O532" i="154"/>
  <c r="M532" i="154"/>
  <c r="L532" i="154"/>
  <c r="K532" i="154"/>
  <c r="I532" i="154"/>
  <c r="J532" i="154" s="1"/>
  <c r="H532" i="154"/>
  <c r="A532" i="154"/>
  <c r="C532" i="154" s="1"/>
  <c r="P531" i="154"/>
  <c r="O531" i="154"/>
  <c r="M531" i="154"/>
  <c r="L531" i="154"/>
  <c r="K531" i="154"/>
  <c r="I531" i="154"/>
  <c r="J531" i="154" s="1"/>
  <c r="H531" i="154"/>
  <c r="A531" i="154"/>
  <c r="C531" i="154" s="1"/>
  <c r="P530" i="154"/>
  <c r="O530" i="154"/>
  <c r="M530" i="154"/>
  <c r="L530" i="154"/>
  <c r="K530" i="154"/>
  <c r="I530" i="154"/>
  <c r="J530" i="154" s="1"/>
  <c r="H530" i="154"/>
  <c r="A530" i="154"/>
  <c r="C530" i="154" s="1"/>
  <c r="P529" i="154"/>
  <c r="O529" i="154"/>
  <c r="M529" i="154"/>
  <c r="L529" i="154"/>
  <c r="K529" i="154"/>
  <c r="I529" i="154"/>
  <c r="J529" i="154" s="1"/>
  <c r="H529" i="154"/>
  <c r="C529" i="154"/>
  <c r="A529" i="154"/>
  <c r="P528" i="154"/>
  <c r="O528" i="154"/>
  <c r="M528" i="154"/>
  <c r="L528" i="154"/>
  <c r="K528" i="154"/>
  <c r="I528" i="154"/>
  <c r="J528" i="154" s="1"/>
  <c r="H528" i="154"/>
  <c r="C528" i="154"/>
  <c r="A528" i="154"/>
  <c r="P527" i="154"/>
  <c r="O527" i="154"/>
  <c r="M527" i="154"/>
  <c r="L527" i="154"/>
  <c r="K527" i="154"/>
  <c r="I527" i="154"/>
  <c r="J527" i="154" s="1"/>
  <c r="H527" i="154"/>
  <c r="A527" i="154"/>
  <c r="C527" i="154" s="1"/>
  <c r="P526" i="154"/>
  <c r="O526" i="154"/>
  <c r="M526" i="154"/>
  <c r="L526" i="154"/>
  <c r="K526" i="154"/>
  <c r="J526" i="154"/>
  <c r="I526" i="154"/>
  <c r="H526" i="154"/>
  <c r="F526" i="154"/>
  <c r="C526" i="154"/>
  <c r="A526" i="154"/>
  <c r="P525" i="154"/>
  <c r="O525" i="154"/>
  <c r="M525" i="154"/>
  <c r="L525" i="154"/>
  <c r="K525" i="154"/>
  <c r="I525" i="154"/>
  <c r="J525" i="154" s="1"/>
  <c r="H525" i="154"/>
  <c r="A525" i="154"/>
  <c r="C525" i="154" s="1"/>
  <c r="P524" i="154"/>
  <c r="O524" i="154"/>
  <c r="M524" i="154"/>
  <c r="L524" i="154"/>
  <c r="K524" i="154"/>
  <c r="I524" i="154"/>
  <c r="J524" i="154" s="1"/>
  <c r="H524" i="154"/>
  <c r="A524" i="154"/>
  <c r="C524" i="154" s="1"/>
  <c r="P523" i="154"/>
  <c r="O523" i="154"/>
  <c r="M523" i="154"/>
  <c r="L523" i="154"/>
  <c r="K523" i="154"/>
  <c r="I523" i="154"/>
  <c r="J523" i="154" s="1"/>
  <c r="H523" i="154"/>
  <c r="A523" i="154"/>
  <c r="C523" i="154" s="1"/>
  <c r="P522" i="154"/>
  <c r="O522" i="154"/>
  <c r="M522" i="154"/>
  <c r="L522" i="154"/>
  <c r="K522" i="154"/>
  <c r="I522" i="154"/>
  <c r="J522" i="154" s="1"/>
  <c r="H522" i="154"/>
  <c r="A522" i="154"/>
  <c r="C522" i="154" s="1"/>
  <c r="P521" i="154"/>
  <c r="O521" i="154"/>
  <c r="M521" i="154"/>
  <c r="L521" i="154"/>
  <c r="K521" i="154"/>
  <c r="I521" i="154"/>
  <c r="J521" i="154" s="1"/>
  <c r="H521" i="154"/>
  <c r="C521" i="154"/>
  <c r="A521" i="154"/>
  <c r="P520" i="154"/>
  <c r="O520" i="154"/>
  <c r="M520" i="154"/>
  <c r="L520" i="154"/>
  <c r="K520" i="154"/>
  <c r="I520" i="154"/>
  <c r="J520" i="154" s="1"/>
  <c r="H520" i="154"/>
  <c r="C520" i="154"/>
  <c r="A520" i="154"/>
  <c r="P519" i="154"/>
  <c r="O519" i="154"/>
  <c r="M519" i="154"/>
  <c r="L519" i="154"/>
  <c r="K519" i="154"/>
  <c r="I519" i="154"/>
  <c r="J519" i="154" s="1"/>
  <c r="H519" i="154"/>
  <c r="F519" i="154"/>
  <c r="C519" i="154"/>
  <c r="A519" i="154"/>
  <c r="P518" i="154"/>
  <c r="O518" i="154"/>
  <c r="M518" i="154"/>
  <c r="L518" i="154"/>
  <c r="K518" i="154"/>
  <c r="I518" i="154"/>
  <c r="J518" i="154" s="1"/>
  <c r="H518" i="154"/>
  <c r="A518" i="154"/>
  <c r="C518" i="154" s="1"/>
  <c r="P517" i="154"/>
  <c r="O517" i="154"/>
  <c r="M517" i="154"/>
  <c r="L517" i="154"/>
  <c r="K517" i="154"/>
  <c r="I517" i="154"/>
  <c r="J517" i="154" s="1"/>
  <c r="H517" i="154"/>
  <c r="F517" i="154"/>
  <c r="C517" i="154"/>
  <c r="A517" i="154"/>
  <c r="P516" i="154"/>
  <c r="O516" i="154"/>
  <c r="M516" i="154"/>
  <c r="L516" i="154"/>
  <c r="K516" i="154"/>
  <c r="I516" i="154"/>
  <c r="J516" i="154" s="1"/>
  <c r="H516" i="154"/>
  <c r="C516" i="154"/>
  <c r="A516" i="154"/>
  <c r="P515" i="154"/>
  <c r="O515" i="154"/>
  <c r="M515" i="154"/>
  <c r="L515" i="154"/>
  <c r="K515" i="154"/>
  <c r="I515" i="154"/>
  <c r="J515" i="154" s="1"/>
  <c r="H515" i="154"/>
  <c r="A515" i="154"/>
  <c r="C515" i="154" s="1"/>
  <c r="P514" i="154"/>
  <c r="O514" i="154"/>
  <c r="M514" i="154"/>
  <c r="L514" i="154"/>
  <c r="K514" i="154"/>
  <c r="I514" i="154"/>
  <c r="J514" i="154" s="1"/>
  <c r="H514" i="154"/>
  <c r="A514" i="154"/>
  <c r="C514" i="154" s="1"/>
  <c r="P513" i="154"/>
  <c r="O513" i="154"/>
  <c r="M513" i="154"/>
  <c r="L513" i="154"/>
  <c r="K513" i="154"/>
  <c r="I513" i="154"/>
  <c r="J513" i="154" s="1"/>
  <c r="H513" i="154"/>
  <c r="C513" i="154"/>
  <c r="A513" i="154"/>
  <c r="P512" i="154"/>
  <c r="O512" i="154"/>
  <c r="M512" i="154"/>
  <c r="L512" i="154"/>
  <c r="K512" i="154"/>
  <c r="I512" i="154"/>
  <c r="J512" i="154" s="1"/>
  <c r="H512" i="154"/>
  <c r="A512" i="154"/>
  <c r="C512" i="154" s="1"/>
  <c r="P511" i="154"/>
  <c r="O511" i="154"/>
  <c r="M511" i="154"/>
  <c r="L511" i="154"/>
  <c r="K511" i="154"/>
  <c r="I511" i="154"/>
  <c r="J511" i="154" s="1"/>
  <c r="H511" i="154"/>
  <c r="A511" i="154"/>
  <c r="C511" i="154" s="1"/>
  <c r="P510" i="154"/>
  <c r="O510" i="154"/>
  <c r="M510" i="154"/>
  <c r="L510" i="154"/>
  <c r="K510" i="154"/>
  <c r="J510" i="154"/>
  <c r="I510" i="154"/>
  <c r="H510" i="154"/>
  <c r="A510" i="154"/>
  <c r="C510" i="154" s="1"/>
  <c r="P509" i="154"/>
  <c r="O509" i="154"/>
  <c r="M509" i="154"/>
  <c r="L509" i="154"/>
  <c r="K509" i="154"/>
  <c r="I509" i="154"/>
  <c r="J509" i="154" s="1"/>
  <c r="H509" i="154"/>
  <c r="A509" i="154"/>
  <c r="C509" i="154" s="1"/>
  <c r="P508" i="154"/>
  <c r="O508" i="154"/>
  <c r="M508" i="154"/>
  <c r="L508" i="154"/>
  <c r="K508" i="154"/>
  <c r="I508" i="154"/>
  <c r="J508" i="154" s="1"/>
  <c r="H508" i="154"/>
  <c r="A508" i="154"/>
  <c r="C508" i="154" s="1"/>
  <c r="P507" i="154"/>
  <c r="O507" i="154"/>
  <c r="M507" i="154"/>
  <c r="L507" i="154"/>
  <c r="K507" i="154"/>
  <c r="I507" i="154"/>
  <c r="J507" i="154" s="1"/>
  <c r="H507" i="154"/>
  <c r="A507" i="154"/>
  <c r="C507" i="154" s="1"/>
  <c r="P506" i="154"/>
  <c r="O506" i="154"/>
  <c r="M506" i="154"/>
  <c r="L506" i="154"/>
  <c r="K506" i="154"/>
  <c r="I506" i="154"/>
  <c r="J506" i="154" s="1"/>
  <c r="H506" i="154"/>
  <c r="A506" i="154"/>
  <c r="C506" i="154" s="1"/>
  <c r="P505" i="154"/>
  <c r="O505" i="154"/>
  <c r="M505" i="154"/>
  <c r="L505" i="154"/>
  <c r="K505" i="154"/>
  <c r="I505" i="154"/>
  <c r="J505" i="154" s="1"/>
  <c r="H505" i="154"/>
  <c r="A505" i="154"/>
  <c r="C505" i="154" s="1"/>
  <c r="P504" i="154"/>
  <c r="O504" i="154"/>
  <c r="M504" i="154"/>
  <c r="L504" i="154"/>
  <c r="K504" i="154"/>
  <c r="I504" i="154"/>
  <c r="J504" i="154" s="1"/>
  <c r="H504" i="154"/>
  <c r="C504" i="154"/>
  <c r="A504" i="154"/>
  <c r="P503" i="154"/>
  <c r="O503" i="154"/>
  <c r="M503" i="154"/>
  <c r="L503" i="154"/>
  <c r="K503" i="154"/>
  <c r="I503" i="154"/>
  <c r="J503" i="154" s="1"/>
  <c r="H503" i="154"/>
  <c r="A503" i="154"/>
  <c r="C503" i="154" s="1"/>
  <c r="P502" i="154"/>
  <c r="O502" i="154"/>
  <c r="M502" i="154"/>
  <c r="L502" i="154"/>
  <c r="K502" i="154"/>
  <c r="I502" i="154"/>
  <c r="J502" i="154" s="1"/>
  <c r="H502" i="154"/>
  <c r="A502" i="154"/>
  <c r="C502" i="154" s="1"/>
  <c r="P501" i="154"/>
  <c r="O501" i="154"/>
  <c r="M501" i="154"/>
  <c r="L501" i="154"/>
  <c r="K501" i="154"/>
  <c r="I501" i="154"/>
  <c r="J501" i="154" s="1"/>
  <c r="H501" i="154"/>
  <c r="A501" i="154"/>
  <c r="C501" i="154" s="1"/>
  <c r="P500" i="154"/>
  <c r="O500" i="154"/>
  <c r="M500" i="154"/>
  <c r="L500" i="154"/>
  <c r="K500" i="154"/>
  <c r="J500" i="154"/>
  <c r="I500" i="154"/>
  <c r="H500" i="154"/>
  <c r="A500" i="154"/>
  <c r="C500" i="154" s="1"/>
  <c r="P499" i="154"/>
  <c r="O499" i="154"/>
  <c r="M499" i="154"/>
  <c r="L499" i="154"/>
  <c r="K499" i="154"/>
  <c r="I499" i="154"/>
  <c r="J499" i="154" s="1"/>
  <c r="H499" i="154"/>
  <c r="A499" i="154"/>
  <c r="C499" i="154" s="1"/>
  <c r="P498" i="154"/>
  <c r="O498" i="154"/>
  <c r="M498" i="154"/>
  <c r="L498" i="154"/>
  <c r="K498" i="154"/>
  <c r="I498" i="154"/>
  <c r="J498" i="154" s="1"/>
  <c r="H498" i="154"/>
  <c r="A498" i="154"/>
  <c r="C498" i="154" s="1"/>
  <c r="P497" i="154"/>
  <c r="O497" i="154"/>
  <c r="M497" i="154"/>
  <c r="L497" i="154"/>
  <c r="K497" i="154"/>
  <c r="I497" i="154"/>
  <c r="J497" i="154" s="1"/>
  <c r="H497" i="154"/>
  <c r="A497" i="154"/>
  <c r="C497" i="154" s="1"/>
  <c r="P496" i="154"/>
  <c r="O496" i="154"/>
  <c r="M496" i="154"/>
  <c r="L496" i="154"/>
  <c r="K496" i="154"/>
  <c r="I496" i="154"/>
  <c r="J496" i="154" s="1"/>
  <c r="H496" i="154"/>
  <c r="A496" i="154"/>
  <c r="C496" i="154" s="1"/>
  <c r="P495" i="154"/>
  <c r="O495" i="154"/>
  <c r="M495" i="154"/>
  <c r="L495" i="154"/>
  <c r="K495" i="154"/>
  <c r="I495" i="154"/>
  <c r="J495" i="154" s="1"/>
  <c r="H495" i="154"/>
  <c r="A495" i="154"/>
  <c r="C495" i="154" s="1"/>
  <c r="P494" i="154"/>
  <c r="O494" i="154"/>
  <c r="M494" i="154"/>
  <c r="L494" i="154"/>
  <c r="K494" i="154"/>
  <c r="I494" i="154"/>
  <c r="J494" i="154" s="1"/>
  <c r="H494" i="154"/>
  <c r="A494" i="154"/>
  <c r="C494" i="154" s="1"/>
  <c r="P493" i="154"/>
  <c r="O493" i="154"/>
  <c r="M493" i="154"/>
  <c r="L493" i="154"/>
  <c r="K493" i="154"/>
  <c r="I493" i="154"/>
  <c r="J493" i="154" s="1"/>
  <c r="H493" i="154"/>
  <c r="A493" i="154"/>
  <c r="C493" i="154" s="1"/>
  <c r="P492" i="154"/>
  <c r="O492" i="154"/>
  <c r="M492" i="154"/>
  <c r="L492" i="154"/>
  <c r="K492" i="154"/>
  <c r="I492" i="154"/>
  <c r="J492" i="154" s="1"/>
  <c r="H492" i="154"/>
  <c r="A492" i="154"/>
  <c r="C492" i="154" s="1"/>
  <c r="P491" i="154"/>
  <c r="O491" i="154"/>
  <c r="M491" i="154"/>
  <c r="L491" i="154"/>
  <c r="K491" i="154"/>
  <c r="I491" i="154"/>
  <c r="J491" i="154" s="1"/>
  <c r="H491" i="154"/>
  <c r="A491" i="154"/>
  <c r="C491" i="154" s="1"/>
  <c r="P490" i="154"/>
  <c r="O490" i="154"/>
  <c r="M490" i="154"/>
  <c r="L490" i="154"/>
  <c r="K490" i="154"/>
  <c r="I490" i="154"/>
  <c r="J490" i="154" s="1"/>
  <c r="H490" i="154"/>
  <c r="A490" i="154"/>
  <c r="C490" i="154" s="1"/>
  <c r="P489" i="154"/>
  <c r="O489" i="154"/>
  <c r="M489" i="154"/>
  <c r="L489" i="154"/>
  <c r="K489" i="154"/>
  <c r="I489" i="154"/>
  <c r="J489" i="154" s="1"/>
  <c r="H489" i="154"/>
  <c r="A489" i="154"/>
  <c r="C489" i="154" s="1"/>
  <c r="P488" i="154"/>
  <c r="O488" i="154"/>
  <c r="M488" i="154"/>
  <c r="L488" i="154"/>
  <c r="K488" i="154"/>
  <c r="I488" i="154"/>
  <c r="J488" i="154" s="1"/>
  <c r="H488" i="154"/>
  <c r="A488" i="154"/>
  <c r="C488" i="154" s="1"/>
  <c r="P487" i="154"/>
  <c r="O487" i="154"/>
  <c r="M487" i="154"/>
  <c r="L487" i="154"/>
  <c r="K487" i="154"/>
  <c r="I487" i="154"/>
  <c r="J487" i="154" s="1"/>
  <c r="H487" i="154"/>
  <c r="C487" i="154"/>
  <c r="A487" i="154"/>
  <c r="P486" i="154"/>
  <c r="O486" i="154"/>
  <c r="M486" i="154"/>
  <c r="L486" i="154"/>
  <c r="K486" i="154"/>
  <c r="I486" i="154"/>
  <c r="J486" i="154" s="1"/>
  <c r="H486" i="154"/>
  <c r="A486" i="154"/>
  <c r="C486" i="154" s="1"/>
  <c r="P485" i="154"/>
  <c r="O485" i="154"/>
  <c r="M485" i="154"/>
  <c r="L485" i="154"/>
  <c r="K485" i="154"/>
  <c r="I485" i="154"/>
  <c r="J485" i="154" s="1"/>
  <c r="H485" i="154"/>
  <c r="A485" i="154"/>
  <c r="C485" i="154" s="1"/>
  <c r="P484" i="154"/>
  <c r="O484" i="154"/>
  <c r="M484" i="154"/>
  <c r="L484" i="154"/>
  <c r="K484" i="154"/>
  <c r="I484" i="154"/>
  <c r="J484" i="154" s="1"/>
  <c r="H484" i="154"/>
  <c r="A484" i="154"/>
  <c r="C484" i="154" s="1"/>
  <c r="P483" i="154"/>
  <c r="O483" i="154"/>
  <c r="M483" i="154"/>
  <c r="L483" i="154"/>
  <c r="K483" i="154"/>
  <c r="I483" i="154"/>
  <c r="J483" i="154" s="1"/>
  <c r="H483" i="154"/>
  <c r="A483" i="154"/>
  <c r="C483" i="154" s="1"/>
  <c r="P482" i="154"/>
  <c r="O482" i="154"/>
  <c r="M482" i="154"/>
  <c r="L482" i="154"/>
  <c r="K482" i="154"/>
  <c r="J482" i="154"/>
  <c r="I482" i="154"/>
  <c r="H482" i="154"/>
  <c r="C482" i="154"/>
  <c r="A482" i="154"/>
  <c r="P481" i="154"/>
  <c r="O481" i="154"/>
  <c r="M481" i="154"/>
  <c r="L481" i="154"/>
  <c r="K481" i="154"/>
  <c r="I481" i="154"/>
  <c r="J481" i="154" s="1"/>
  <c r="H481" i="154"/>
  <c r="A481" i="154"/>
  <c r="C481" i="154" s="1"/>
  <c r="P480" i="154"/>
  <c r="O480" i="154"/>
  <c r="M480" i="154"/>
  <c r="L480" i="154"/>
  <c r="K480" i="154"/>
  <c r="I480" i="154"/>
  <c r="J480" i="154" s="1"/>
  <c r="H480" i="154"/>
  <c r="A480" i="154"/>
  <c r="C480" i="154" s="1"/>
  <c r="P479" i="154"/>
  <c r="O479" i="154"/>
  <c r="M479" i="154"/>
  <c r="L479" i="154"/>
  <c r="K479" i="154"/>
  <c r="I479" i="154"/>
  <c r="J479" i="154" s="1"/>
  <c r="H479" i="154"/>
  <c r="A479" i="154"/>
  <c r="C479" i="154" s="1"/>
  <c r="P478" i="154"/>
  <c r="O478" i="154"/>
  <c r="M478" i="154"/>
  <c r="L478" i="154"/>
  <c r="K478" i="154"/>
  <c r="I478" i="154"/>
  <c r="J478" i="154" s="1"/>
  <c r="H478" i="154"/>
  <c r="A478" i="154"/>
  <c r="C478" i="154" s="1"/>
  <c r="P477" i="154"/>
  <c r="O477" i="154"/>
  <c r="M477" i="154"/>
  <c r="L477" i="154"/>
  <c r="K477" i="154"/>
  <c r="I477" i="154"/>
  <c r="J477" i="154" s="1"/>
  <c r="H477" i="154"/>
  <c r="C477" i="154"/>
  <c r="A477" i="154"/>
  <c r="P476" i="154"/>
  <c r="O476" i="154"/>
  <c r="M476" i="154"/>
  <c r="L476" i="154"/>
  <c r="K476" i="154"/>
  <c r="I476" i="154"/>
  <c r="J476" i="154" s="1"/>
  <c r="H476" i="154"/>
  <c r="A476" i="154"/>
  <c r="C476" i="154" s="1"/>
  <c r="P475" i="154"/>
  <c r="O475" i="154"/>
  <c r="M475" i="154"/>
  <c r="L475" i="154"/>
  <c r="K475" i="154"/>
  <c r="I475" i="154"/>
  <c r="J475" i="154" s="1"/>
  <c r="H475" i="154"/>
  <c r="A475" i="154"/>
  <c r="C475" i="154" s="1"/>
  <c r="P474" i="154"/>
  <c r="O474" i="154"/>
  <c r="M474" i="154"/>
  <c r="L474" i="154"/>
  <c r="K474" i="154"/>
  <c r="I474" i="154"/>
  <c r="J474" i="154" s="1"/>
  <c r="H474" i="154"/>
  <c r="A474" i="154"/>
  <c r="C474" i="154" s="1"/>
  <c r="P473" i="154"/>
  <c r="O473" i="154"/>
  <c r="M473" i="154"/>
  <c r="L473" i="154"/>
  <c r="K473" i="154"/>
  <c r="I473" i="154"/>
  <c r="J473" i="154" s="1"/>
  <c r="H473" i="154"/>
  <c r="A473" i="154"/>
  <c r="C473" i="154" s="1"/>
  <c r="P472" i="154"/>
  <c r="O472" i="154"/>
  <c r="M472" i="154"/>
  <c r="L472" i="154"/>
  <c r="K472" i="154"/>
  <c r="I472" i="154"/>
  <c r="J472" i="154" s="1"/>
  <c r="H472" i="154"/>
  <c r="A472" i="154"/>
  <c r="C472" i="154" s="1"/>
  <c r="P471" i="154"/>
  <c r="O471" i="154"/>
  <c r="M471" i="154"/>
  <c r="L471" i="154"/>
  <c r="K471" i="154"/>
  <c r="I471" i="154"/>
  <c r="J471" i="154" s="1"/>
  <c r="H471" i="154"/>
  <c r="A471" i="154"/>
  <c r="C471" i="154" s="1"/>
  <c r="P470" i="154"/>
  <c r="O470" i="154"/>
  <c r="M470" i="154"/>
  <c r="L470" i="154"/>
  <c r="K470" i="154"/>
  <c r="I470" i="154"/>
  <c r="J470" i="154" s="1"/>
  <c r="H470" i="154"/>
  <c r="A470" i="154"/>
  <c r="C470" i="154" s="1"/>
  <c r="P469" i="154"/>
  <c r="O469" i="154"/>
  <c r="M469" i="154"/>
  <c r="L469" i="154"/>
  <c r="K469" i="154"/>
  <c r="I469" i="154"/>
  <c r="J469" i="154" s="1"/>
  <c r="H469" i="154"/>
  <c r="A469" i="154"/>
  <c r="C469" i="154" s="1"/>
  <c r="P468" i="154"/>
  <c r="O468" i="154"/>
  <c r="M468" i="154"/>
  <c r="L468" i="154"/>
  <c r="K468" i="154"/>
  <c r="J468" i="154"/>
  <c r="I468" i="154"/>
  <c r="H468" i="154"/>
  <c r="A468" i="154"/>
  <c r="C468" i="154" s="1"/>
  <c r="P467" i="154"/>
  <c r="O467" i="154"/>
  <c r="M467" i="154"/>
  <c r="L467" i="154"/>
  <c r="K467" i="154"/>
  <c r="I467" i="154"/>
  <c r="J467" i="154" s="1"/>
  <c r="H467" i="154"/>
  <c r="A467" i="154"/>
  <c r="C467" i="154" s="1"/>
  <c r="P466" i="154"/>
  <c r="O466" i="154"/>
  <c r="M466" i="154"/>
  <c r="L466" i="154"/>
  <c r="K466" i="154"/>
  <c r="I466" i="154"/>
  <c r="J466" i="154" s="1"/>
  <c r="H466" i="154"/>
  <c r="A466" i="154"/>
  <c r="C466" i="154" s="1"/>
  <c r="P465" i="154"/>
  <c r="O465" i="154"/>
  <c r="M465" i="154"/>
  <c r="L465" i="154"/>
  <c r="K465" i="154"/>
  <c r="I465" i="154"/>
  <c r="J465" i="154" s="1"/>
  <c r="H465" i="154"/>
  <c r="F465" i="154"/>
  <c r="C465" i="154"/>
  <c r="A465" i="154"/>
  <c r="P464" i="154"/>
  <c r="O464" i="154"/>
  <c r="M464" i="154"/>
  <c r="L464" i="154"/>
  <c r="K464" i="154"/>
  <c r="I464" i="154"/>
  <c r="J464" i="154" s="1"/>
  <c r="H464" i="154"/>
  <c r="C464" i="154"/>
  <c r="A464" i="154"/>
  <c r="P463" i="154"/>
  <c r="O463" i="154"/>
  <c r="M463" i="154"/>
  <c r="L463" i="154"/>
  <c r="K463" i="154"/>
  <c r="I463" i="154"/>
  <c r="J463" i="154" s="1"/>
  <c r="H463" i="154"/>
  <c r="C463" i="154"/>
  <c r="A463" i="154"/>
  <c r="P462" i="154"/>
  <c r="O462" i="154"/>
  <c r="M462" i="154"/>
  <c r="L462" i="154"/>
  <c r="K462" i="154"/>
  <c r="I462" i="154"/>
  <c r="J462" i="154" s="1"/>
  <c r="H462" i="154"/>
  <c r="A462" i="154"/>
  <c r="C462" i="154" s="1"/>
  <c r="P461" i="154"/>
  <c r="O461" i="154"/>
  <c r="M461" i="154"/>
  <c r="L461" i="154"/>
  <c r="K461" i="154"/>
  <c r="I461" i="154"/>
  <c r="J461" i="154" s="1"/>
  <c r="H461" i="154"/>
  <c r="C461" i="154"/>
  <c r="A461" i="154"/>
  <c r="P460" i="154"/>
  <c r="O460" i="154"/>
  <c r="M460" i="154"/>
  <c r="L460" i="154"/>
  <c r="K460" i="154"/>
  <c r="I460" i="154"/>
  <c r="J460" i="154" s="1"/>
  <c r="H460" i="154"/>
  <c r="A460" i="154"/>
  <c r="C460" i="154" s="1"/>
  <c r="P459" i="154"/>
  <c r="O459" i="154"/>
  <c r="M459" i="154"/>
  <c r="L459" i="154"/>
  <c r="K459" i="154"/>
  <c r="I459" i="154"/>
  <c r="J459" i="154" s="1"/>
  <c r="H459" i="154"/>
  <c r="A459" i="154"/>
  <c r="C459" i="154" s="1"/>
  <c r="P458" i="154"/>
  <c r="O458" i="154"/>
  <c r="M458" i="154"/>
  <c r="L458" i="154"/>
  <c r="K458" i="154"/>
  <c r="I458" i="154"/>
  <c r="J458" i="154" s="1"/>
  <c r="H458" i="154"/>
  <c r="A458" i="154"/>
  <c r="C458" i="154" s="1"/>
  <c r="P457" i="154"/>
  <c r="O457" i="154"/>
  <c r="M457" i="154"/>
  <c r="L457" i="154"/>
  <c r="K457" i="154"/>
  <c r="I457" i="154"/>
  <c r="J457" i="154" s="1"/>
  <c r="H457" i="154"/>
  <c r="A457" i="154"/>
  <c r="C457" i="154" s="1"/>
  <c r="P456" i="154"/>
  <c r="O456" i="154"/>
  <c r="M456" i="154"/>
  <c r="L456" i="154"/>
  <c r="K456" i="154"/>
  <c r="I456" i="154"/>
  <c r="J456" i="154" s="1"/>
  <c r="H456" i="154"/>
  <c r="A456" i="154"/>
  <c r="C456" i="154" s="1"/>
  <c r="P455" i="154"/>
  <c r="O455" i="154"/>
  <c r="M455" i="154"/>
  <c r="L455" i="154"/>
  <c r="K455" i="154"/>
  <c r="I455" i="154"/>
  <c r="J455" i="154" s="1"/>
  <c r="H455" i="154"/>
  <c r="A455" i="154"/>
  <c r="C455" i="154" s="1"/>
  <c r="P454" i="154"/>
  <c r="O454" i="154"/>
  <c r="M454" i="154"/>
  <c r="L454" i="154"/>
  <c r="K454" i="154"/>
  <c r="I454" i="154"/>
  <c r="J454" i="154" s="1"/>
  <c r="H454" i="154"/>
  <c r="F454" i="154"/>
  <c r="C454" i="154"/>
  <c r="A454" i="154"/>
  <c r="P453" i="154"/>
  <c r="O453" i="154"/>
  <c r="M453" i="154"/>
  <c r="L453" i="154"/>
  <c r="K453" i="154"/>
  <c r="I453" i="154"/>
  <c r="J453" i="154" s="1"/>
  <c r="H453" i="154"/>
  <c r="F453" i="154"/>
  <c r="C453" i="154"/>
  <c r="A453" i="154"/>
  <c r="P452" i="154"/>
  <c r="O452" i="154"/>
  <c r="M452" i="154"/>
  <c r="L452" i="154"/>
  <c r="K452" i="154"/>
  <c r="I452" i="154"/>
  <c r="J452" i="154" s="1"/>
  <c r="H452" i="154"/>
  <c r="A452" i="154"/>
  <c r="C452" i="154" s="1"/>
  <c r="P451" i="154"/>
  <c r="O451" i="154"/>
  <c r="M451" i="154"/>
  <c r="L451" i="154"/>
  <c r="K451" i="154"/>
  <c r="I451" i="154"/>
  <c r="J451" i="154" s="1"/>
  <c r="H451" i="154"/>
  <c r="A451" i="154"/>
  <c r="C451" i="154" s="1"/>
  <c r="P450" i="154"/>
  <c r="O450" i="154"/>
  <c r="M450" i="154"/>
  <c r="L450" i="154"/>
  <c r="K450" i="154"/>
  <c r="J450" i="154"/>
  <c r="I450" i="154"/>
  <c r="H450" i="154"/>
  <c r="A450" i="154"/>
  <c r="C450" i="154" s="1"/>
  <c r="P449" i="154"/>
  <c r="O449" i="154"/>
  <c r="M449" i="154"/>
  <c r="L449" i="154"/>
  <c r="K449" i="154"/>
  <c r="I449" i="154"/>
  <c r="J449" i="154" s="1"/>
  <c r="H449" i="154"/>
  <c r="A449" i="154"/>
  <c r="C449" i="154" s="1"/>
  <c r="P448" i="154"/>
  <c r="O448" i="154"/>
  <c r="M448" i="154"/>
  <c r="L448" i="154"/>
  <c r="K448" i="154"/>
  <c r="J448" i="154"/>
  <c r="I448" i="154"/>
  <c r="H448" i="154"/>
  <c r="A448" i="154"/>
  <c r="C448" i="154" s="1"/>
  <c r="P447" i="154"/>
  <c r="O447" i="154"/>
  <c r="M447" i="154"/>
  <c r="L447" i="154"/>
  <c r="K447" i="154"/>
  <c r="I447" i="154"/>
  <c r="J447" i="154" s="1"/>
  <c r="H447" i="154"/>
  <c r="A447" i="154"/>
  <c r="C447" i="154" s="1"/>
  <c r="P446" i="154"/>
  <c r="O446" i="154"/>
  <c r="M446" i="154"/>
  <c r="L446" i="154"/>
  <c r="K446" i="154"/>
  <c r="I446" i="154"/>
  <c r="J446" i="154" s="1"/>
  <c r="H446" i="154"/>
  <c r="A446" i="154"/>
  <c r="C446" i="154" s="1"/>
  <c r="P445" i="154"/>
  <c r="O445" i="154"/>
  <c r="M445" i="154"/>
  <c r="L445" i="154"/>
  <c r="K445" i="154"/>
  <c r="I445" i="154"/>
  <c r="J445" i="154" s="1"/>
  <c r="H445" i="154"/>
  <c r="A445" i="154"/>
  <c r="C445" i="154" s="1"/>
  <c r="P444" i="154"/>
  <c r="O444" i="154"/>
  <c r="M444" i="154"/>
  <c r="L444" i="154"/>
  <c r="K444" i="154"/>
  <c r="I444" i="154"/>
  <c r="J444" i="154" s="1"/>
  <c r="H444" i="154"/>
  <c r="F444" i="154"/>
  <c r="C444" i="154"/>
  <c r="A444" i="154"/>
  <c r="P443" i="154"/>
  <c r="O443" i="154"/>
  <c r="M443" i="154"/>
  <c r="L443" i="154"/>
  <c r="K443" i="154"/>
  <c r="I443" i="154"/>
  <c r="J443" i="154" s="1"/>
  <c r="H443" i="154"/>
  <c r="A443" i="154"/>
  <c r="C443" i="154" s="1"/>
  <c r="P442" i="154"/>
  <c r="O442" i="154"/>
  <c r="M442" i="154"/>
  <c r="L442" i="154"/>
  <c r="K442" i="154"/>
  <c r="J442" i="154"/>
  <c r="I442" i="154"/>
  <c r="H442" i="154"/>
  <c r="A442" i="154"/>
  <c r="C442" i="154" s="1"/>
  <c r="P441" i="154"/>
  <c r="O441" i="154"/>
  <c r="M441" i="154"/>
  <c r="L441" i="154"/>
  <c r="K441" i="154"/>
  <c r="I441" i="154"/>
  <c r="J441" i="154" s="1"/>
  <c r="H441" i="154"/>
  <c r="A441" i="154"/>
  <c r="C441" i="154" s="1"/>
  <c r="P440" i="154"/>
  <c r="O440" i="154"/>
  <c r="M440" i="154"/>
  <c r="L440" i="154"/>
  <c r="K440" i="154"/>
  <c r="I440" i="154"/>
  <c r="J440" i="154" s="1"/>
  <c r="H440" i="154"/>
  <c r="A440" i="154"/>
  <c r="C440" i="154" s="1"/>
  <c r="P439" i="154"/>
  <c r="O439" i="154"/>
  <c r="M439" i="154"/>
  <c r="L439" i="154"/>
  <c r="K439" i="154"/>
  <c r="J439" i="154"/>
  <c r="I439" i="154"/>
  <c r="H439" i="154"/>
  <c r="A439" i="154"/>
  <c r="C439" i="154" s="1"/>
  <c r="P438" i="154"/>
  <c r="O438" i="154"/>
  <c r="M438" i="154"/>
  <c r="L438" i="154"/>
  <c r="K438" i="154"/>
  <c r="I438" i="154"/>
  <c r="J438" i="154" s="1"/>
  <c r="H438" i="154"/>
  <c r="C438" i="154"/>
  <c r="A438" i="154"/>
  <c r="P437" i="154"/>
  <c r="O437" i="154"/>
  <c r="M437" i="154"/>
  <c r="L437" i="154"/>
  <c r="K437" i="154"/>
  <c r="I437" i="154"/>
  <c r="J437" i="154" s="1"/>
  <c r="H437" i="154"/>
  <c r="C437" i="154"/>
  <c r="A437" i="154"/>
  <c r="P436" i="154"/>
  <c r="O436" i="154"/>
  <c r="M436" i="154"/>
  <c r="L436" i="154"/>
  <c r="K436" i="154"/>
  <c r="J436" i="154"/>
  <c r="I436" i="154"/>
  <c r="H436" i="154"/>
  <c r="A436" i="154"/>
  <c r="C436" i="154" s="1"/>
  <c r="P435" i="154"/>
  <c r="O435" i="154"/>
  <c r="M435" i="154"/>
  <c r="L435" i="154"/>
  <c r="K435" i="154"/>
  <c r="I435" i="154"/>
  <c r="J435" i="154" s="1"/>
  <c r="H435" i="154"/>
  <c r="C435" i="154"/>
  <c r="A435" i="154"/>
  <c r="P434" i="154"/>
  <c r="O434" i="154"/>
  <c r="M434" i="154"/>
  <c r="L434" i="154"/>
  <c r="K434" i="154"/>
  <c r="I434" i="154"/>
  <c r="J434" i="154" s="1"/>
  <c r="H434" i="154"/>
  <c r="C434" i="154"/>
  <c r="A434" i="154"/>
  <c r="P433" i="154"/>
  <c r="O433" i="154"/>
  <c r="M433" i="154"/>
  <c r="L433" i="154"/>
  <c r="K433" i="154"/>
  <c r="I433" i="154"/>
  <c r="J433" i="154" s="1"/>
  <c r="H433" i="154"/>
  <c r="A433" i="154"/>
  <c r="C433" i="154" s="1"/>
  <c r="P432" i="154"/>
  <c r="O432" i="154"/>
  <c r="M432" i="154"/>
  <c r="L432" i="154"/>
  <c r="K432" i="154"/>
  <c r="I432" i="154"/>
  <c r="J432" i="154" s="1"/>
  <c r="H432" i="154"/>
  <c r="A432" i="154"/>
  <c r="C432" i="154" s="1"/>
  <c r="P431" i="154"/>
  <c r="O431" i="154"/>
  <c r="M431" i="154"/>
  <c r="L431" i="154"/>
  <c r="K431" i="154"/>
  <c r="J431" i="154"/>
  <c r="I431" i="154"/>
  <c r="H431" i="154"/>
  <c r="A431" i="154"/>
  <c r="C431" i="154" s="1"/>
  <c r="P430" i="154"/>
  <c r="O430" i="154"/>
  <c r="M430" i="154"/>
  <c r="L430" i="154"/>
  <c r="K430" i="154"/>
  <c r="J430" i="154"/>
  <c r="I430" i="154"/>
  <c r="H430" i="154"/>
  <c r="A430" i="154"/>
  <c r="C430" i="154" s="1"/>
  <c r="P429" i="154"/>
  <c r="O429" i="154"/>
  <c r="M429" i="154"/>
  <c r="L429" i="154"/>
  <c r="K429" i="154"/>
  <c r="I429" i="154"/>
  <c r="J429" i="154" s="1"/>
  <c r="H429" i="154"/>
  <c r="F429" i="154"/>
  <c r="C429" i="154"/>
  <c r="A429" i="154"/>
  <c r="P428" i="154"/>
  <c r="O428" i="154"/>
  <c r="M428" i="154"/>
  <c r="L428" i="154"/>
  <c r="K428" i="154"/>
  <c r="I428" i="154"/>
  <c r="J428" i="154" s="1"/>
  <c r="H428" i="154"/>
  <c r="A428" i="154"/>
  <c r="C428" i="154" s="1"/>
  <c r="P427" i="154"/>
  <c r="O427" i="154"/>
  <c r="M427" i="154"/>
  <c r="L427" i="154"/>
  <c r="K427" i="154"/>
  <c r="J427" i="154"/>
  <c r="I427" i="154"/>
  <c r="H427" i="154"/>
  <c r="C427" i="154"/>
  <c r="A427" i="154"/>
  <c r="P426" i="154"/>
  <c r="O426" i="154"/>
  <c r="M426" i="154"/>
  <c r="L426" i="154"/>
  <c r="K426" i="154"/>
  <c r="I426" i="154"/>
  <c r="J426" i="154" s="1"/>
  <c r="H426" i="154"/>
  <c r="A426" i="154"/>
  <c r="C426" i="154" s="1"/>
  <c r="P425" i="154"/>
  <c r="O425" i="154"/>
  <c r="M425" i="154"/>
  <c r="L425" i="154"/>
  <c r="K425" i="154"/>
  <c r="I425" i="154"/>
  <c r="J425" i="154" s="1"/>
  <c r="H425" i="154"/>
  <c r="A425" i="154"/>
  <c r="C425" i="154" s="1"/>
  <c r="P424" i="154"/>
  <c r="O424" i="154"/>
  <c r="M424" i="154"/>
  <c r="L424" i="154"/>
  <c r="K424" i="154"/>
  <c r="I424" i="154"/>
  <c r="J424" i="154" s="1"/>
  <c r="H424" i="154"/>
  <c r="A424" i="154"/>
  <c r="C424" i="154" s="1"/>
  <c r="P423" i="154"/>
  <c r="O423" i="154"/>
  <c r="M423" i="154"/>
  <c r="L423" i="154"/>
  <c r="K423" i="154"/>
  <c r="I423" i="154"/>
  <c r="J423" i="154" s="1"/>
  <c r="H423" i="154"/>
  <c r="A423" i="154"/>
  <c r="C423" i="154" s="1"/>
  <c r="P422" i="154"/>
  <c r="O422" i="154"/>
  <c r="M422" i="154"/>
  <c r="L422" i="154"/>
  <c r="K422" i="154"/>
  <c r="J422" i="154"/>
  <c r="I422" i="154"/>
  <c r="H422" i="154"/>
  <c r="A422" i="154"/>
  <c r="C422" i="154" s="1"/>
  <c r="P421" i="154"/>
  <c r="O421" i="154"/>
  <c r="M421" i="154"/>
  <c r="L421" i="154"/>
  <c r="K421" i="154"/>
  <c r="I421" i="154"/>
  <c r="J421" i="154" s="1"/>
  <c r="H421" i="154"/>
  <c r="F421" i="154"/>
  <c r="C421" i="154"/>
  <c r="A421" i="154"/>
  <c r="P420" i="154"/>
  <c r="O420" i="154"/>
  <c r="M420" i="154"/>
  <c r="L420" i="154"/>
  <c r="K420" i="154"/>
  <c r="I420" i="154"/>
  <c r="J420" i="154" s="1"/>
  <c r="H420" i="154"/>
  <c r="A420" i="154"/>
  <c r="C420" i="154" s="1"/>
  <c r="P419" i="154"/>
  <c r="O419" i="154"/>
  <c r="M419" i="154"/>
  <c r="L419" i="154"/>
  <c r="K419" i="154"/>
  <c r="I419" i="154"/>
  <c r="J419" i="154" s="1"/>
  <c r="H419" i="154"/>
  <c r="A419" i="154"/>
  <c r="C419" i="154" s="1"/>
  <c r="P418" i="154"/>
  <c r="O418" i="154"/>
  <c r="M418" i="154"/>
  <c r="L418" i="154"/>
  <c r="K418" i="154"/>
  <c r="I418" i="154"/>
  <c r="J418" i="154" s="1"/>
  <c r="H418" i="154"/>
  <c r="A418" i="154"/>
  <c r="C418" i="154" s="1"/>
  <c r="P417" i="154"/>
  <c r="O417" i="154"/>
  <c r="M417" i="154"/>
  <c r="L417" i="154"/>
  <c r="K417" i="154"/>
  <c r="I417" i="154"/>
  <c r="J417" i="154" s="1"/>
  <c r="H417" i="154"/>
  <c r="A417" i="154"/>
  <c r="C417" i="154" s="1"/>
  <c r="P416" i="154"/>
  <c r="O416" i="154"/>
  <c r="M416" i="154"/>
  <c r="L416" i="154"/>
  <c r="K416" i="154"/>
  <c r="J416" i="154"/>
  <c r="I416" i="154"/>
  <c r="H416" i="154"/>
  <c r="A416" i="154"/>
  <c r="C416" i="154" s="1"/>
  <c r="P415" i="154"/>
  <c r="O415" i="154"/>
  <c r="M415" i="154"/>
  <c r="L415" i="154"/>
  <c r="K415" i="154"/>
  <c r="J415" i="154"/>
  <c r="I415" i="154"/>
  <c r="H415" i="154"/>
  <c r="A415" i="154"/>
  <c r="C415" i="154" s="1"/>
  <c r="P414" i="154"/>
  <c r="O414" i="154"/>
  <c r="M414" i="154"/>
  <c r="L414" i="154"/>
  <c r="K414" i="154"/>
  <c r="I414" i="154"/>
  <c r="J414" i="154" s="1"/>
  <c r="H414" i="154"/>
  <c r="C414" i="154"/>
  <c r="A414" i="154"/>
  <c r="P413" i="154"/>
  <c r="O413" i="154"/>
  <c r="M413" i="154"/>
  <c r="L413" i="154"/>
  <c r="K413" i="154"/>
  <c r="J413" i="154"/>
  <c r="I413" i="154"/>
  <c r="H413" i="154"/>
  <c r="A413" i="154"/>
  <c r="C413" i="154" s="1"/>
  <c r="P412" i="154"/>
  <c r="O412" i="154"/>
  <c r="M412" i="154"/>
  <c r="L412" i="154"/>
  <c r="K412" i="154"/>
  <c r="J412" i="154"/>
  <c r="I412" i="154"/>
  <c r="H412" i="154"/>
  <c r="A412" i="154"/>
  <c r="C412" i="154" s="1"/>
  <c r="P411" i="154"/>
  <c r="O411" i="154"/>
  <c r="M411" i="154"/>
  <c r="L411" i="154"/>
  <c r="K411" i="154"/>
  <c r="I411" i="154"/>
  <c r="J411" i="154" s="1"/>
  <c r="H411" i="154"/>
  <c r="A411" i="154"/>
  <c r="C411" i="154" s="1"/>
  <c r="P410" i="154"/>
  <c r="O410" i="154"/>
  <c r="M410" i="154"/>
  <c r="L410" i="154"/>
  <c r="K410" i="154"/>
  <c r="I410" i="154"/>
  <c r="J410" i="154" s="1"/>
  <c r="H410" i="154"/>
  <c r="A410" i="154"/>
  <c r="C410" i="154" s="1"/>
  <c r="P409" i="154"/>
  <c r="O409" i="154"/>
  <c r="M409" i="154"/>
  <c r="L409" i="154"/>
  <c r="K409" i="154"/>
  <c r="I409" i="154"/>
  <c r="J409" i="154" s="1"/>
  <c r="H409" i="154"/>
  <c r="A409" i="154"/>
  <c r="C409" i="154" s="1"/>
  <c r="P408" i="154"/>
  <c r="O408" i="154"/>
  <c r="M408" i="154"/>
  <c r="L408" i="154"/>
  <c r="K408" i="154"/>
  <c r="I408" i="154"/>
  <c r="J408" i="154" s="1"/>
  <c r="H408" i="154"/>
  <c r="A408" i="154"/>
  <c r="C408" i="154" s="1"/>
  <c r="P407" i="154"/>
  <c r="O407" i="154"/>
  <c r="M407" i="154"/>
  <c r="L407" i="154"/>
  <c r="K407" i="154"/>
  <c r="I407" i="154"/>
  <c r="J407" i="154" s="1"/>
  <c r="H407" i="154"/>
  <c r="A407" i="154"/>
  <c r="C407" i="154" s="1"/>
  <c r="P406" i="154"/>
  <c r="O406" i="154"/>
  <c r="M406" i="154"/>
  <c r="L406" i="154"/>
  <c r="K406" i="154"/>
  <c r="I406" i="154"/>
  <c r="J406" i="154" s="1"/>
  <c r="H406" i="154"/>
  <c r="A406" i="154"/>
  <c r="C406" i="154" s="1"/>
  <c r="P405" i="154"/>
  <c r="O405" i="154"/>
  <c r="M405" i="154"/>
  <c r="L405" i="154"/>
  <c r="K405" i="154"/>
  <c r="J405" i="154"/>
  <c r="I405" i="154"/>
  <c r="H405" i="154"/>
  <c r="C405" i="154"/>
  <c r="A405" i="154"/>
  <c r="P404" i="154"/>
  <c r="O404" i="154"/>
  <c r="M404" i="154"/>
  <c r="L404" i="154"/>
  <c r="K404" i="154"/>
  <c r="I404" i="154"/>
  <c r="J404" i="154" s="1"/>
  <c r="H404" i="154"/>
  <c r="A404" i="154"/>
  <c r="C404" i="154" s="1"/>
  <c r="P403" i="154"/>
  <c r="O403" i="154"/>
  <c r="M403" i="154"/>
  <c r="L403" i="154"/>
  <c r="K403" i="154"/>
  <c r="I403" i="154"/>
  <c r="J403" i="154" s="1"/>
  <c r="H403" i="154"/>
  <c r="A403" i="154"/>
  <c r="C403" i="154" s="1"/>
  <c r="P402" i="154"/>
  <c r="O402" i="154"/>
  <c r="M402" i="154"/>
  <c r="L402" i="154"/>
  <c r="K402" i="154"/>
  <c r="J402" i="154"/>
  <c r="I402" i="154"/>
  <c r="H402" i="154"/>
  <c r="A402" i="154"/>
  <c r="C402" i="154" s="1"/>
  <c r="P401" i="154"/>
  <c r="O401" i="154"/>
  <c r="M401" i="154"/>
  <c r="L401" i="154"/>
  <c r="K401" i="154"/>
  <c r="I401" i="154"/>
  <c r="J401" i="154" s="1"/>
  <c r="H401" i="154"/>
  <c r="A401" i="154"/>
  <c r="C401" i="154" s="1"/>
  <c r="P400" i="154"/>
  <c r="O400" i="154"/>
  <c r="M400" i="154"/>
  <c r="L400" i="154"/>
  <c r="K400" i="154"/>
  <c r="I400" i="154"/>
  <c r="J400" i="154" s="1"/>
  <c r="H400" i="154"/>
  <c r="A400" i="154"/>
  <c r="C400" i="154" s="1"/>
  <c r="P399" i="154"/>
  <c r="O399" i="154"/>
  <c r="M399" i="154"/>
  <c r="L399" i="154"/>
  <c r="K399" i="154"/>
  <c r="I399" i="154"/>
  <c r="J399" i="154" s="1"/>
  <c r="H399" i="154"/>
  <c r="A399" i="154"/>
  <c r="C399" i="154" s="1"/>
  <c r="P398" i="154"/>
  <c r="O398" i="154"/>
  <c r="M398" i="154"/>
  <c r="L398" i="154"/>
  <c r="K398" i="154"/>
  <c r="I398" i="154"/>
  <c r="J398" i="154" s="1"/>
  <c r="H398" i="154"/>
  <c r="C398" i="154"/>
  <c r="A398" i="154"/>
  <c r="P397" i="154"/>
  <c r="O397" i="154"/>
  <c r="M397" i="154"/>
  <c r="L397" i="154"/>
  <c r="K397" i="154"/>
  <c r="J397" i="154"/>
  <c r="I397" i="154"/>
  <c r="H397" i="154"/>
  <c r="C397" i="154"/>
  <c r="A397" i="154"/>
  <c r="P396" i="154"/>
  <c r="O396" i="154"/>
  <c r="M396" i="154"/>
  <c r="L396" i="154"/>
  <c r="K396" i="154"/>
  <c r="I396" i="154"/>
  <c r="J396" i="154" s="1"/>
  <c r="H396" i="154"/>
  <c r="A396" i="154"/>
  <c r="C396" i="154" s="1"/>
  <c r="P395" i="154"/>
  <c r="O395" i="154"/>
  <c r="M395" i="154"/>
  <c r="L395" i="154"/>
  <c r="K395" i="154"/>
  <c r="J395" i="154"/>
  <c r="I395" i="154"/>
  <c r="H395" i="154"/>
  <c r="A395" i="154"/>
  <c r="C395" i="154" s="1"/>
  <c r="P394" i="154"/>
  <c r="O394" i="154"/>
  <c r="M394" i="154"/>
  <c r="L394" i="154"/>
  <c r="K394" i="154"/>
  <c r="I394" i="154"/>
  <c r="J394" i="154" s="1"/>
  <c r="H394" i="154"/>
  <c r="A394" i="154"/>
  <c r="C394" i="154" s="1"/>
  <c r="P393" i="154"/>
  <c r="O393" i="154"/>
  <c r="M393" i="154"/>
  <c r="L393" i="154"/>
  <c r="K393" i="154"/>
  <c r="I393" i="154"/>
  <c r="J393" i="154" s="1"/>
  <c r="H393" i="154"/>
  <c r="A393" i="154"/>
  <c r="C393" i="154" s="1"/>
  <c r="P392" i="154"/>
  <c r="O392" i="154"/>
  <c r="M392" i="154"/>
  <c r="L392" i="154"/>
  <c r="K392" i="154"/>
  <c r="I392" i="154"/>
  <c r="J392" i="154" s="1"/>
  <c r="H392" i="154"/>
  <c r="C392" i="154"/>
  <c r="A392" i="154"/>
  <c r="P391" i="154"/>
  <c r="O391" i="154"/>
  <c r="M391" i="154"/>
  <c r="L391" i="154"/>
  <c r="K391" i="154"/>
  <c r="I391" i="154"/>
  <c r="J391" i="154" s="1"/>
  <c r="H391" i="154"/>
  <c r="A391" i="154"/>
  <c r="C391" i="154" s="1"/>
  <c r="P390" i="154"/>
  <c r="O390" i="154"/>
  <c r="M390" i="154"/>
  <c r="L390" i="154"/>
  <c r="K390" i="154"/>
  <c r="I390" i="154"/>
  <c r="J390" i="154" s="1"/>
  <c r="H390" i="154"/>
  <c r="A390" i="154"/>
  <c r="C390" i="154" s="1"/>
  <c r="P389" i="154"/>
  <c r="O389" i="154"/>
  <c r="M389" i="154"/>
  <c r="L389" i="154"/>
  <c r="K389" i="154"/>
  <c r="I389" i="154"/>
  <c r="J389" i="154" s="1"/>
  <c r="H389" i="154"/>
  <c r="A389" i="154"/>
  <c r="C389" i="154" s="1"/>
  <c r="P388" i="154"/>
  <c r="O388" i="154"/>
  <c r="M388" i="154"/>
  <c r="L388" i="154"/>
  <c r="K388" i="154"/>
  <c r="J388" i="154"/>
  <c r="I388" i="154"/>
  <c r="H388" i="154"/>
  <c r="C388" i="154"/>
  <c r="A388" i="154"/>
  <c r="P387" i="154"/>
  <c r="O387" i="154"/>
  <c r="M387" i="154"/>
  <c r="L387" i="154"/>
  <c r="K387" i="154"/>
  <c r="J387" i="154"/>
  <c r="I387" i="154"/>
  <c r="H387" i="154"/>
  <c r="A387" i="154"/>
  <c r="C387" i="154" s="1"/>
  <c r="P386" i="154"/>
  <c r="O386" i="154"/>
  <c r="M386" i="154"/>
  <c r="L386" i="154"/>
  <c r="K386" i="154"/>
  <c r="I386" i="154"/>
  <c r="J386" i="154" s="1"/>
  <c r="H386" i="154"/>
  <c r="A386" i="154"/>
  <c r="C386" i="154" s="1"/>
  <c r="P385" i="154"/>
  <c r="O385" i="154"/>
  <c r="M385" i="154"/>
  <c r="L385" i="154"/>
  <c r="K385" i="154"/>
  <c r="I385" i="154"/>
  <c r="J385" i="154" s="1"/>
  <c r="H385" i="154"/>
  <c r="A385" i="154"/>
  <c r="C385" i="154" s="1"/>
  <c r="P384" i="154"/>
  <c r="O384" i="154"/>
  <c r="M384" i="154"/>
  <c r="L384" i="154"/>
  <c r="K384" i="154"/>
  <c r="I384" i="154"/>
  <c r="J384" i="154" s="1"/>
  <c r="H384" i="154"/>
  <c r="A384" i="154"/>
  <c r="C384" i="154" s="1"/>
  <c r="P383" i="154"/>
  <c r="O383" i="154"/>
  <c r="M383" i="154"/>
  <c r="L383" i="154"/>
  <c r="K383" i="154"/>
  <c r="I383" i="154"/>
  <c r="J383" i="154" s="1"/>
  <c r="H383" i="154"/>
  <c r="A383" i="154"/>
  <c r="C383" i="154" s="1"/>
  <c r="P382" i="154"/>
  <c r="O382" i="154"/>
  <c r="M382" i="154"/>
  <c r="L382" i="154"/>
  <c r="K382" i="154"/>
  <c r="I382" i="154"/>
  <c r="J382" i="154" s="1"/>
  <c r="H382" i="154"/>
  <c r="A382" i="154"/>
  <c r="C382" i="154" s="1"/>
  <c r="P381" i="154"/>
  <c r="O381" i="154"/>
  <c r="M381" i="154"/>
  <c r="L381" i="154"/>
  <c r="K381" i="154"/>
  <c r="J381" i="154"/>
  <c r="I381" i="154"/>
  <c r="H381" i="154"/>
  <c r="C381" i="154"/>
  <c r="A381" i="154"/>
  <c r="P380" i="154"/>
  <c r="O380" i="154"/>
  <c r="M380" i="154"/>
  <c r="L380" i="154"/>
  <c r="K380" i="154"/>
  <c r="I380" i="154"/>
  <c r="J380" i="154" s="1"/>
  <c r="H380" i="154"/>
  <c r="C380" i="154"/>
  <c r="A380" i="154"/>
  <c r="P379" i="154"/>
  <c r="O379" i="154"/>
  <c r="M379" i="154"/>
  <c r="L379" i="154"/>
  <c r="K379" i="154"/>
  <c r="J379" i="154"/>
  <c r="I379" i="154"/>
  <c r="H379" i="154"/>
  <c r="A379" i="154"/>
  <c r="C379" i="154" s="1"/>
  <c r="P378" i="154"/>
  <c r="O378" i="154"/>
  <c r="M378" i="154"/>
  <c r="L378" i="154"/>
  <c r="K378" i="154"/>
  <c r="J378" i="154"/>
  <c r="I378" i="154"/>
  <c r="H378" i="154"/>
  <c r="A378" i="154"/>
  <c r="C378" i="154" s="1"/>
  <c r="P377" i="154"/>
  <c r="O377" i="154"/>
  <c r="M377" i="154"/>
  <c r="L377" i="154"/>
  <c r="K377" i="154"/>
  <c r="I377" i="154"/>
  <c r="J377" i="154" s="1"/>
  <c r="H377" i="154"/>
  <c r="A377" i="154"/>
  <c r="C377" i="154" s="1"/>
  <c r="P376" i="154"/>
  <c r="O376" i="154"/>
  <c r="M376" i="154"/>
  <c r="L376" i="154"/>
  <c r="K376" i="154"/>
  <c r="I376" i="154"/>
  <c r="J376" i="154" s="1"/>
  <c r="H376" i="154"/>
  <c r="A376" i="154"/>
  <c r="C376" i="154" s="1"/>
  <c r="P375" i="154"/>
  <c r="O375" i="154"/>
  <c r="M375" i="154"/>
  <c r="L375" i="154"/>
  <c r="K375" i="154"/>
  <c r="I375" i="154"/>
  <c r="J375" i="154" s="1"/>
  <c r="H375" i="154"/>
  <c r="C375" i="154"/>
  <c r="A375" i="154"/>
  <c r="P374" i="154"/>
  <c r="O374" i="154"/>
  <c r="M374" i="154"/>
  <c r="L374" i="154"/>
  <c r="K374" i="154"/>
  <c r="I374" i="154"/>
  <c r="J374" i="154" s="1"/>
  <c r="H374" i="154"/>
  <c r="A374" i="154"/>
  <c r="C374" i="154" s="1"/>
  <c r="P373" i="154"/>
  <c r="O373" i="154"/>
  <c r="M373" i="154"/>
  <c r="L373" i="154"/>
  <c r="K373" i="154"/>
  <c r="J373" i="154"/>
  <c r="I373" i="154"/>
  <c r="H373" i="154"/>
  <c r="A373" i="154"/>
  <c r="C373" i="154" s="1"/>
  <c r="P372" i="154"/>
  <c r="O372" i="154"/>
  <c r="M372" i="154"/>
  <c r="L372" i="154"/>
  <c r="K372" i="154"/>
  <c r="I372" i="154"/>
  <c r="J372" i="154" s="1"/>
  <c r="H372" i="154"/>
  <c r="C372" i="154"/>
  <c r="A372" i="154"/>
  <c r="P371" i="154"/>
  <c r="O371" i="154"/>
  <c r="M371" i="154"/>
  <c r="L371" i="154"/>
  <c r="K371" i="154"/>
  <c r="I371" i="154"/>
  <c r="J371" i="154" s="1"/>
  <c r="H371" i="154"/>
  <c r="A371" i="154"/>
  <c r="C371" i="154" s="1"/>
  <c r="P370" i="154"/>
  <c r="O370" i="154"/>
  <c r="M370" i="154"/>
  <c r="L370" i="154"/>
  <c r="K370" i="154"/>
  <c r="I370" i="154"/>
  <c r="J370" i="154" s="1"/>
  <c r="H370" i="154"/>
  <c r="A370" i="154"/>
  <c r="C370" i="154" s="1"/>
  <c r="P369" i="154"/>
  <c r="O369" i="154"/>
  <c r="M369" i="154"/>
  <c r="L369" i="154"/>
  <c r="K369" i="154"/>
  <c r="J369" i="154"/>
  <c r="I369" i="154"/>
  <c r="H369" i="154"/>
  <c r="A369" i="154"/>
  <c r="C369" i="154" s="1"/>
  <c r="P368" i="154"/>
  <c r="O368" i="154"/>
  <c r="M368" i="154"/>
  <c r="L368" i="154"/>
  <c r="K368" i="154"/>
  <c r="I368" i="154"/>
  <c r="J368" i="154" s="1"/>
  <c r="H368" i="154"/>
  <c r="A368" i="154"/>
  <c r="C368" i="154" s="1"/>
  <c r="P367" i="154"/>
  <c r="O367" i="154"/>
  <c r="M367" i="154"/>
  <c r="L367" i="154"/>
  <c r="K367" i="154"/>
  <c r="I367" i="154"/>
  <c r="J367" i="154" s="1"/>
  <c r="H367" i="154"/>
  <c r="A367" i="154"/>
  <c r="C367" i="154" s="1"/>
  <c r="P366" i="154"/>
  <c r="O366" i="154"/>
  <c r="M366" i="154"/>
  <c r="L366" i="154"/>
  <c r="K366" i="154"/>
  <c r="I366" i="154"/>
  <c r="J366" i="154" s="1"/>
  <c r="H366" i="154"/>
  <c r="C366" i="154"/>
  <c r="A366" i="154"/>
  <c r="P365" i="154"/>
  <c r="O365" i="154"/>
  <c r="M365" i="154"/>
  <c r="L365" i="154"/>
  <c r="K365" i="154"/>
  <c r="I365" i="154"/>
  <c r="J365" i="154" s="1"/>
  <c r="H365" i="154"/>
  <c r="C365" i="154"/>
  <c r="A365" i="154"/>
  <c r="P364" i="154"/>
  <c r="O364" i="154"/>
  <c r="M364" i="154"/>
  <c r="L364" i="154"/>
  <c r="K364" i="154"/>
  <c r="I364" i="154"/>
  <c r="J364" i="154" s="1"/>
  <c r="H364" i="154"/>
  <c r="A364" i="154"/>
  <c r="C364" i="154" s="1"/>
  <c r="P363" i="154"/>
  <c r="O363" i="154"/>
  <c r="M363" i="154"/>
  <c r="L363" i="154"/>
  <c r="K363" i="154"/>
  <c r="J363" i="154"/>
  <c r="I363" i="154"/>
  <c r="H363" i="154"/>
  <c r="A363" i="154"/>
  <c r="C363" i="154" s="1"/>
  <c r="P362" i="154"/>
  <c r="O362" i="154"/>
  <c r="M362" i="154"/>
  <c r="L362" i="154"/>
  <c r="K362" i="154"/>
  <c r="I362" i="154"/>
  <c r="J362" i="154" s="1"/>
  <c r="H362" i="154"/>
  <c r="A362" i="154"/>
  <c r="C362" i="154" s="1"/>
  <c r="P361" i="154"/>
  <c r="O361" i="154"/>
  <c r="M361" i="154"/>
  <c r="L361" i="154"/>
  <c r="K361" i="154"/>
  <c r="J361" i="154"/>
  <c r="I361" i="154"/>
  <c r="H361" i="154"/>
  <c r="C361" i="154"/>
  <c r="A361" i="154"/>
  <c r="P360" i="154"/>
  <c r="O360" i="154"/>
  <c r="M360" i="154"/>
  <c r="L360" i="154"/>
  <c r="K360" i="154"/>
  <c r="I360" i="154"/>
  <c r="J360" i="154" s="1"/>
  <c r="H360" i="154"/>
  <c r="A360" i="154"/>
  <c r="C360" i="154" s="1"/>
  <c r="P359" i="154"/>
  <c r="O359" i="154"/>
  <c r="M359" i="154"/>
  <c r="L359" i="154"/>
  <c r="K359" i="154"/>
  <c r="I359" i="154"/>
  <c r="J359" i="154" s="1"/>
  <c r="H359" i="154"/>
  <c r="F359" i="154"/>
  <c r="C359" i="154"/>
  <c r="A359" i="154"/>
  <c r="P358" i="154"/>
  <c r="O358" i="154"/>
  <c r="M358" i="154"/>
  <c r="L358" i="154"/>
  <c r="K358" i="154"/>
  <c r="I358" i="154"/>
  <c r="J358" i="154" s="1"/>
  <c r="H358" i="154"/>
  <c r="A358" i="154"/>
  <c r="C358" i="154" s="1"/>
  <c r="P357" i="154"/>
  <c r="O357" i="154"/>
  <c r="M357" i="154"/>
  <c r="L357" i="154"/>
  <c r="K357" i="154"/>
  <c r="I357" i="154"/>
  <c r="J357" i="154" s="1"/>
  <c r="H357" i="154"/>
  <c r="A357" i="154"/>
  <c r="C357" i="154" s="1"/>
  <c r="P356" i="154"/>
  <c r="O356" i="154"/>
  <c r="M356" i="154"/>
  <c r="L356" i="154"/>
  <c r="K356" i="154"/>
  <c r="I356" i="154"/>
  <c r="J356" i="154" s="1"/>
  <c r="H356" i="154"/>
  <c r="A356" i="154"/>
  <c r="C356" i="154" s="1"/>
  <c r="P355" i="154"/>
  <c r="O355" i="154"/>
  <c r="M355" i="154"/>
  <c r="L355" i="154"/>
  <c r="K355" i="154"/>
  <c r="I355" i="154"/>
  <c r="J355" i="154" s="1"/>
  <c r="H355" i="154"/>
  <c r="A355" i="154"/>
  <c r="C355" i="154" s="1"/>
  <c r="P354" i="154"/>
  <c r="O354" i="154"/>
  <c r="M354" i="154"/>
  <c r="L354" i="154"/>
  <c r="K354" i="154"/>
  <c r="I354" i="154"/>
  <c r="J354" i="154" s="1"/>
  <c r="H354" i="154"/>
  <c r="A354" i="154"/>
  <c r="C354" i="154" s="1"/>
  <c r="P353" i="154"/>
  <c r="O353" i="154"/>
  <c r="M353" i="154"/>
  <c r="L353" i="154"/>
  <c r="K353" i="154"/>
  <c r="I353" i="154"/>
  <c r="J353" i="154" s="1"/>
  <c r="H353" i="154"/>
  <c r="C353" i="154"/>
  <c r="A353" i="154"/>
  <c r="P352" i="154"/>
  <c r="O352" i="154"/>
  <c r="M352" i="154"/>
  <c r="L352" i="154"/>
  <c r="K352" i="154"/>
  <c r="I352" i="154"/>
  <c r="J352" i="154" s="1"/>
  <c r="H352" i="154"/>
  <c r="C352" i="154"/>
  <c r="A352" i="154"/>
  <c r="P351" i="154"/>
  <c r="O351" i="154"/>
  <c r="M351" i="154"/>
  <c r="L351" i="154"/>
  <c r="K351" i="154"/>
  <c r="J351" i="154"/>
  <c r="I351" i="154"/>
  <c r="H351" i="154"/>
  <c r="A351" i="154"/>
  <c r="C351" i="154" s="1"/>
  <c r="P350" i="154"/>
  <c r="O350" i="154"/>
  <c r="M350" i="154"/>
  <c r="L350" i="154"/>
  <c r="K350" i="154"/>
  <c r="I350" i="154"/>
  <c r="J350" i="154" s="1"/>
  <c r="H350" i="154"/>
  <c r="A350" i="154"/>
  <c r="C350" i="154" s="1"/>
  <c r="P349" i="154"/>
  <c r="O349" i="154"/>
  <c r="M349" i="154"/>
  <c r="L349" i="154"/>
  <c r="K349" i="154"/>
  <c r="I349" i="154"/>
  <c r="J349" i="154" s="1"/>
  <c r="H349" i="154"/>
  <c r="A349" i="154"/>
  <c r="C349" i="154" s="1"/>
  <c r="P348" i="154"/>
  <c r="O348" i="154"/>
  <c r="M348" i="154"/>
  <c r="L348" i="154"/>
  <c r="K348" i="154"/>
  <c r="I348" i="154"/>
  <c r="J348" i="154" s="1"/>
  <c r="H348" i="154"/>
  <c r="A348" i="154"/>
  <c r="C348" i="154" s="1"/>
  <c r="P347" i="154"/>
  <c r="O347" i="154"/>
  <c r="M347" i="154"/>
  <c r="L347" i="154"/>
  <c r="K347" i="154"/>
  <c r="I347" i="154"/>
  <c r="J347" i="154" s="1"/>
  <c r="H347" i="154"/>
  <c r="A347" i="154"/>
  <c r="C347" i="154" s="1"/>
  <c r="P346" i="154"/>
  <c r="O346" i="154"/>
  <c r="M346" i="154"/>
  <c r="L346" i="154"/>
  <c r="K346" i="154"/>
  <c r="I346" i="154"/>
  <c r="J346" i="154" s="1"/>
  <c r="H346" i="154"/>
  <c r="C346" i="154"/>
  <c r="A346" i="154"/>
  <c r="P345" i="154"/>
  <c r="O345" i="154"/>
  <c r="M345" i="154"/>
  <c r="L345" i="154"/>
  <c r="K345" i="154"/>
  <c r="I345" i="154"/>
  <c r="J345" i="154" s="1"/>
  <c r="H345" i="154"/>
  <c r="A345" i="154"/>
  <c r="C345" i="154" s="1"/>
  <c r="P344" i="154"/>
  <c r="O344" i="154"/>
  <c r="M344" i="154"/>
  <c r="L344" i="154"/>
  <c r="K344" i="154"/>
  <c r="I344" i="154"/>
  <c r="J344" i="154" s="1"/>
  <c r="H344" i="154"/>
  <c r="A344" i="154"/>
  <c r="C344" i="154" s="1"/>
  <c r="P343" i="154"/>
  <c r="O343" i="154"/>
  <c r="M343" i="154"/>
  <c r="L343" i="154"/>
  <c r="K343" i="154"/>
  <c r="I343" i="154"/>
  <c r="J343" i="154" s="1"/>
  <c r="H343" i="154"/>
  <c r="A343" i="154"/>
  <c r="C343" i="154" s="1"/>
  <c r="P342" i="154"/>
  <c r="O342" i="154"/>
  <c r="M342" i="154"/>
  <c r="L342" i="154"/>
  <c r="K342" i="154"/>
  <c r="J342" i="154"/>
  <c r="I342" i="154"/>
  <c r="H342" i="154"/>
  <c r="A342" i="154"/>
  <c r="C342" i="154" s="1"/>
  <c r="P341" i="154"/>
  <c r="O341" i="154"/>
  <c r="M341" i="154"/>
  <c r="L341" i="154"/>
  <c r="K341" i="154"/>
  <c r="I341" i="154"/>
  <c r="J341" i="154" s="1"/>
  <c r="H341" i="154"/>
  <c r="A341" i="154"/>
  <c r="C341" i="154" s="1"/>
  <c r="P340" i="154"/>
  <c r="O340" i="154"/>
  <c r="M340" i="154"/>
  <c r="L340" i="154"/>
  <c r="K340" i="154"/>
  <c r="I340" i="154"/>
  <c r="J340" i="154" s="1"/>
  <c r="H340" i="154"/>
  <c r="A340" i="154"/>
  <c r="C340" i="154" s="1"/>
  <c r="P339" i="154"/>
  <c r="O339" i="154"/>
  <c r="M339" i="154"/>
  <c r="L339" i="154"/>
  <c r="K339" i="154"/>
  <c r="I339" i="154"/>
  <c r="J339" i="154" s="1"/>
  <c r="H339" i="154"/>
  <c r="A339" i="154"/>
  <c r="C339" i="154" s="1"/>
  <c r="P338" i="154"/>
  <c r="O338" i="154"/>
  <c r="M338" i="154"/>
  <c r="L338" i="154"/>
  <c r="K338" i="154"/>
  <c r="I338" i="154"/>
  <c r="J338" i="154" s="1"/>
  <c r="H338" i="154"/>
  <c r="C338" i="154"/>
  <c r="A338" i="154"/>
  <c r="P337" i="154"/>
  <c r="O337" i="154"/>
  <c r="M337" i="154"/>
  <c r="L337" i="154"/>
  <c r="K337" i="154"/>
  <c r="I337" i="154"/>
  <c r="J337" i="154" s="1"/>
  <c r="H337" i="154"/>
  <c r="A337" i="154"/>
  <c r="C337" i="154" s="1"/>
  <c r="P336" i="154"/>
  <c r="O336" i="154"/>
  <c r="M336" i="154"/>
  <c r="L336" i="154"/>
  <c r="K336" i="154"/>
  <c r="J336" i="154"/>
  <c r="I336" i="154"/>
  <c r="H336" i="154"/>
  <c r="A336" i="154"/>
  <c r="C336" i="154" s="1"/>
  <c r="P335" i="154"/>
  <c r="O335" i="154"/>
  <c r="M335" i="154"/>
  <c r="L335" i="154"/>
  <c r="K335" i="154"/>
  <c r="J335" i="154"/>
  <c r="I335" i="154"/>
  <c r="H335" i="154"/>
  <c r="A335" i="154"/>
  <c r="C335" i="154" s="1"/>
  <c r="P334" i="154"/>
  <c r="O334" i="154"/>
  <c r="M334" i="154"/>
  <c r="L334" i="154"/>
  <c r="K334" i="154"/>
  <c r="I334" i="154"/>
  <c r="J334" i="154" s="1"/>
  <c r="H334" i="154"/>
  <c r="A334" i="154"/>
  <c r="C334" i="154" s="1"/>
  <c r="P333" i="154"/>
  <c r="O333" i="154"/>
  <c r="M333" i="154"/>
  <c r="L333" i="154"/>
  <c r="K333" i="154"/>
  <c r="I333" i="154"/>
  <c r="J333" i="154" s="1"/>
  <c r="H333" i="154"/>
  <c r="A333" i="154"/>
  <c r="C333" i="154" s="1"/>
  <c r="P332" i="154"/>
  <c r="O332" i="154"/>
  <c r="M332" i="154"/>
  <c r="L332" i="154"/>
  <c r="K332" i="154"/>
  <c r="I332" i="154"/>
  <c r="J332" i="154" s="1"/>
  <c r="H332" i="154"/>
  <c r="A332" i="154"/>
  <c r="C332" i="154" s="1"/>
  <c r="P331" i="154"/>
  <c r="O331" i="154"/>
  <c r="M331" i="154"/>
  <c r="L331" i="154"/>
  <c r="K331" i="154"/>
  <c r="I331" i="154"/>
  <c r="J331" i="154" s="1"/>
  <c r="H331" i="154"/>
  <c r="A331" i="154"/>
  <c r="C331" i="154" s="1"/>
  <c r="P330" i="154"/>
  <c r="O330" i="154"/>
  <c r="M330" i="154"/>
  <c r="L330" i="154"/>
  <c r="K330" i="154"/>
  <c r="J330" i="154"/>
  <c r="I330" i="154"/>
  <c r="H330" i="154"/>
  <c r="A330" i="154"/>
  <c r="C330" i="154" s="1"/>
  <c r="P329" i="154"/>
  <c r="O329" i="154"/>
  <c r="M329" i="154"/>
  <c r="L329" i="154"/>
  <c r="K329" i="154"/>
  <c r="I329" i="154"/>
  <c r="J329" i="154" s="1"/>
  <c r="H329" i="154"/>
  <c r="A329" i="154"/>
  <c r="C329" i="154" s="1"/>
  <c r="P328" i="154"/>
  <c r="O328" i="154"/>
  <c r="M328" i="154"/>
  <c r="L328" i="154"/>
  <c r="K328" i="154"/>
  <c r="I328" i="154"/>
  <c r="J328" i="154" s="1"/>
  <c r="H328" i="154"/>
  <c r="C328" i="154"/>
  <c r="A328" i="154"/>
  <c r="P327" i="154"/>
  <c r="O327" i="154"/>
  <c r="M327" i="154"/>
  <c r="L327" i="154"/>
  <c r="K327" i="154"/>
  <c r="I327" i="154"/>
  <c r="J327" i="154" s="1"/>
  <c r="H327" i="154"/>
  <c r="A327" i="154"/>
  <c r="C327" i="154" s="1"/>
  <c r="P326" i="154"/>
  <c r="O326" i="154"/>
  <c r="M326" i="154"/>
  <c r="L326" i="154"/>
  <c r="K326" i="154"/>
  <c r="J326" i="154"/>
  <c r="I326" i="154"/>
  <c r="H326" i="154"/>
  <c r="C326" i="154"/>
  <c r="A326" i="154"/>
  <c r="P325" i="154"/>
  <c r="O325" i="154"/>
  <c r="M325" i="154"/>
  <c r="L325" i="154"/>
  <c r="K325" i="154"/>
  <c r="I325" i="154"/>
  <c r="J325" i="154" s="1"/>
  <c r="H325" i="154"/>
  <c r="A325" i="154"/>
  <c r="C325" i="154" s="1"/>
  <c r="P324" i="154"/>
  <c r="O324" i="154"/>
  <c r="M324" i="154"/>
  <c r="L324" i="154"/>
  <c r="K324" i="154"/>
  <c r="J324" i="154"/>
  <c r="I324" i="154"/>
  <c r="H324" i="154"/>
  <c r="A324" i="154"/>
  <c r="C324" i="154" s="1"/>
  <c r="P323" i="154"/>
  <c r="O323" i="154"/>
  <c r="M323" i="154"/>
  <c r="L323" i="154"/>
  <c r="K323" i="154"/>
  <c r="I323" i="154"/>
  <c r="J323" i="154" s="1"/>
  <c r="H323" i="154"/>
  <c r="A323" i="154"/>
  <c r="C323" i="154" s="1"/>
  <c r="P322" i="154"/>
  <c r="O322" i="154"/>
  <c r="M322" i="154"/>
  <c r="L322" i="154"/>
  <c r="K322" i="154"/>
  <c r="I322" i="154"/>
  <c r="J322" i="154" s="1"/>
  <c r="H322" i="154"/>
  <c r="A322" i="154"/>
  <c r="C322" i="154" s="1"/>
  <c r="P321" i="154"/>
  <c r="O321" i="154"/>
  <c r="M321" i="154"/>
  <c r="L321" i="154"/>
  <c r="K321" i="154"/>
  <c r="I321" i="154"/>
  <c r="J321" i="154" s="1"/>
  <c r="H321" i="154"/>
  <c r="A321" i="154"/>
  <c r="C321" i="154" s="1"/>
  <c r="P320" i="154"/>
  <c r="O320" i="154"/>
  <c r="M320" i="154"/>
  <c r="L320" i="154"/>
  <c r="K320" i="154"/>
  <c r="I320" i="154"/>
  <c r="J320" i="154" s="1"/>
  <c r="H320" i="154"/>
  <c r="A320" i="154"/>
  <c r="C320" i="154" s="1"/>
  <c r="P319" i="154"/>
  <c r="O319" i="154"/>
  <c r="M319" i="154"/>
  <c r="L319" i="154"/>
  <c r="K319" i="154"/>
  <c r="I319" i="154"/>
  <c r="J319" i="154" s="1"/>
  <c r="H319" i="154"/>
  <c r="A319" i="154"/>
  <c r="C319" i="154" s="1"/>
  <c r="P318" i="154"/>
  <c r="O318" i="154"/>
  <c r="M318" i="154"/>
  <c r="L318" i="154"/>
  <c r="K318" i="154"/>
  <c r="I318" i="154"/>
  <c r="J318" i="154" s="1"/>
  <c r="H318" i="154"/>
  <c r="A318" i="154"/>
  <c r="C318" i="154" s="1"/>
  <c r="P317" i="154"/>
  <c r="O317" i="154"/>
  <c r="M317" i="154"/>
  <c r="L317" i="154"/>
  <c r="K317" i="154"/>
  <c r="J317" i="154"/>
  <c r="I317" i="154"/>
  <c r="H317" i="154"/>
  <c r="A317" i="154"/>
  <c r="C317" i="154" s="1"/>
  <c r="P316" i="154"/>
  <c r="O316" i="154"/>
  <c r="M316" i="154"/>
  <c r="L316" i="154"/>
  <c r="K316" i="154"/>
  <c r="J316" i="154"/>
  <c r="I316" i="154"/>
  <c r="H316" i="154"/>
  <c r="C316" i="154"/>
  <c r="A316" i="154"/>
  <c r="P315" i="154"/>
  <c r="O315" i="154"/>
  <c r="M315" i="154"/>
  <c r="L315" i="154"/>
  <c r="K315" i="154"/>
  <c r="I315" i="154"/>
  <c r="J315" i="154" s="1"/>
  <c r="H315" i="154"/>
  <c r="A315" i="154"/>
  <c r="C315" i="154" s="1"/>
  <c r="P314" i="154"/>
  <c r="O314" i="154"/>
  <c r="M314" i="154"/>
  <c r="L314" i="154"/>
  <c r="K314" i="154"/>
  <c r="J314" i="154"/>
  <c r="I314" i="154"/>
  <c r="H314" i="154"/>
  <c r="A314" i="154"/>
  <c r="C314" i="154" s="1"/>
  <c r="P313" i="154"/>
  <c r="O313" i="154"/>
  <c r="M313" i="154"/>
  <c r="L313" i="154"/>
  <c r="K313" i="154"/>
  <c r="J313" i="154"/>
  <c r="I313" i="154"/>
  <c r="H313" i="154"/>
  <c r="A313" i="154"/>
  <c r="C313" i="154" s="1"/>
  <c r="P312" i="154"/>
  <c r="O312" i="154"/>
  <c r="M312" i="154"/>
  <c r="L312" i="154"/>
  <c r="K312" i="154"/>
  <c r="I312" i="154"/>
  <c r="J312" i="154" s="1"/>
  <c r="H312" i="154"/>
  <c r="C312" i="154"/>
  <c r="A312" i="154"/>
  <c r="P311" i="154"/>
  <c r="O311" i="154"/>
  <c r="M311" i="154"/>
  <c r="L311" i="154"/>
  <c r="K311" i="154"/>
  <c r="I311" i="154"/>
  <c r="J311" i="154" s="1"/>
  <c r="H311" i="154"/>
  <c r="A311" i="154"/>
  <c r="C311" i="154" s="1"/>
  <c r="P310" i="154"/>
  <c r="O310" i="154"/>
  <c r="M310" i="154"/>
  <c r="L310" i="154"/>
  <c r="K310" i="154"/>
  <c r="J310" i="154"/>
  <c r="I310" i="154"/>
  <c r="H310" i="154"/>
  <c r="A310" i="154"/>
  <c r="C310" i="154" s="1"/>
  <c r="P309" i="154"/>
  <c r="O309" i="154"/>
  <c r="M309" i="154"/>
  <c r="L309" i="154"/>
  <c r="K309" i="154"/>
  <c r="I309" i="154"/>
  <c r="J309" i="154" s="1"/>
  <c r="H309" i="154"/>
  <c r="A309" i="154"/>
  <c r="C309" i="154" s="1"/>
  <c r="P308" i="154"/>
  <c r="O308" i="154"/>
  <c r="M308" i="154"/>
  <c r="L308" i="154"/>
  <c r="K308" i="154"/>
  <c r="J308" i="154"/>
  <c r="I308" i="154"/>
  <c r="H308" i="154"/>
  <c r="A308" i="154"/>
  <c r="C308" i="154" s="1"/>
  <c r="P307" i="154"/>
  <c r="O307" i="154"/>
  <c r="M307" i="154"/>
  <c r="L307" i="154"/>
  <c r="K307" i="154"/>
  <c r="I307" i="154"/>
  <c r="J307" i="154" s="1"/>
  <c r="H307" i="154"/>
  <c r="A307" i="154"/>
  <c r="C307" i="154" s="1"/>
  <c r="P306" i="154"/>
  <c r="O306" i="154"/>
  <c r="M306" i="154"/>
  <c r="L306" i="154"/>
  <c r="K306" i="154"/>
  <c r="J306" i="154"/>
  <c r="I306" i="154"/>
  <c r="H306" i="154"/>
  <c r="A306" i="154"/>
  <c r="C306" i="154" s="1"/>
  <c r="P305" i="154"/>
  <c r="O305" i="154"/>
  <c r="M305" i="154"/>
  <c r="L305" i="154"/>
  <c r="K305" i="154"/>
  <c r="I305" i="154"/>
  <c r="J305" i="154" s="1"/>
  <c r="H305" i="154"/>
  <c r="A305" i="154"/>
  <c r="C305" i="154" s="1"/>
  <c r="P304" i="154"/>
  <c r="O304" i="154"/>
  <c r="M304" i="154"/>
  <c r="L304" i="154"/>
  <c r="K304" i="154"/>
  <c r="I304" i="154"/>
  <c r="J304" i="154" s="1"/>
  <c r="H304" i="154"/>
  <c r="A304" i="154"/>
  <c r="C304" i="154" s="1"/>
  <c r="P303" i="154"/>
  <c r="O303" i="154"/>
  <c r="M303" i="154"/>
  <c r="L303" i="154"/>
  <c r="K303" i="154"/>
  <c r="I303" i="154"/>
  <c r="J303" i="154" s="1"/>
  <c r="H303" i="154"/>
  <c r="A303" i="154"/>
  <c r="C303" i="154" s="1"/>
  <c r="P302" i="154"/>
  <c r="O302" i="154"/>
  <c r="M302" i="154"/>
  <c r="L302" i="154"/>
  <c r="K302" i="154"/>
  <c r="I302" i="154"/>
  <c r="J302" i="154" s="1"/>
  <c r="H302" i="154"/>
  <c r="A302" i="154"/>
  <c r="C302" i="154" s="1"/>
  <c r="P301" i="154"/>
  <c r="O301" i="154"/>
  <c r="M301" i="154"/>
  <c r="L301" i="154"/>
  <c r="K301" i="154"/>
  <c r="I301" i="154"/>
  <c r="J301" i="154" s="1"/>
  <c r="H301" i="154"/>
  <c r="A301" i="154"/>
  <c r="C301" i="154" s="1"/>
  <c r="P300" i="154"/>
  <c r="O300" i="154"/>
  <c r="M300" i="154"/>
  <c r="L300" i="154"/>
  <c r="K300" i="154"/>
  <c r="J300" i="154"/>
  <c r="I300" i="154"/>
  <c r="H300" i="154"/>
  <c r="C300" i="154"/>
  <c r="A300" i="154"/>
  <c r="P299" i="154"/>
  <c r="O299" i="154"/>
  <c r="M299" i="154"/>
  <c r="L299" i="154"/>
  <c r="K299" i="154"/>
  <c r="I299" i="154"/>
  <c r="J299" i="154" s="1"/>
  <c r="H299" i="154"/>
  <c r="A299" i="154"/>
  <c r="C299" i="154" s="1"/>
  <c r="P298" i="154"/>
  <c r="O298" i="154"/>
  <c r="M298" i="154"/>
  <c r="L298" i="154"/>
  <c r="K298" i="154"/>
  <c r="I298" i="154"/>
  <c r="J298" i="154" s="1"/>
  <c r="H298" i="154"/>
  <c r="A298" i="154"/>
  <c r="C298" i="154" s="1"/>
  <c r="P297" i="154"/>
  <c r="O297" i="154"/>
  <c r="M297" i="154"/>
  <c r="L297" i="154"/>
  <c r="K297" i="154"/>
  <c r="J297" i="154"/>
  <c r="I297" i="154"/>
  <c r="H297" i="154"/>
  <c r="A297" i="154"/>
  <c r="C297" i="154" s="1"/>
  <c r="P296" i="154"/>
  <c r="O296" i="154"/>
  <c r="M296" i="154"/>
  <c r="L296" i="154"/>
  <c r="K296" i="154"/>
  <c r="J296" i="154"/>
  <c r="I296" i="154"/>
  <c r="H296" i="154"/>
  <c r="A296" i="154"/>
  <c r="C296" i="154" s="1"/>
  <c r="P295" i="154"/>
  <c r="O295" i="154"/>
  <c r="M295" i="154"/>
  <c r="L295" i="154"/>
  <c r="K295" i="154"/>
  <c r="I295" i="154"/>
  <c r="J295" i="154" s="1"/>
  <c r="H295" i="154"/>
  <c r="A295" i="154"/>
  <c r="C295" i="154" s="1"/>
  <c r="P294" i="154"/>
  <c r="O294" i="154"/>
  <c r="M294" i="154"/>
  <c r="L294" i="154"/>
  <c r="K294" i="154"/>
  <c r="I294" i="154"/>
  <c r="J294" i="154" s="1"/>
  <c r="H294" i="154"/>
  <c r="A294" i="154"/>
  <c r="C294" i="154" s="1"/>
  <c r="P293" i="154"/>
  <c r="O293" i="154"/>
  <c r="M293" i="154"/>
  <c r="L293" i="154"/>
  <c r="K293" i="154"/>
  <c r="I293" i="154"/>
  <c r="J293" i="154" s="1"/>
  <c r="H293" i="154"/>
  <c r="A293" i="154"/>
  <c r="C293" i="154" s="1"/>
  <c r="P292" i="154"/>
  <c r="O292" i="154"/>
  <c r="M292" i="154"/>
  <c r="L292" i="154"/>
  <c r="K292" i="154"/>
  <c r="I292" i="154"/>
  <c r="J292" i="154" s="1"/>
  <c r="H292" i="154"/>
  <c r="A292" i="154"/>
  <c r="C292" i="154" s="1"/>
  <c r="P291" i="154"/>
  <c r="O291" i="154"/>
  <c r="M291" i="154"/>
  <c r="L291" i="154"/>
  <c r="K291" i="154"/>
  <c r="J291" i="154"/>
  <c r="I291" i="154"/>
  <c r="H291" i="154"/>
  <c r="A291" i="154"/>
  <c r="C291" i="154" s="1"/>
  <c r="P290" i="154"/>
  <c r="O290" i="154"/>
  <c r="M290" i="154"/>
  <c r="L290" i="154"/>
  <c r="K290" i="154"/>
  <c r="J290" i="154"/>
  <c r="I290" i="154"/>
  <c r="H290" i="154"/>
  <c r="A290" i="154"/>
  <c r="C290" i="154" s="1"/>
  <c r="P289" i="154"/>
  <c r="O289" i="154"/>
  <c r="M289" i="154"/>
  <c r="L289" i="154"/>
  <c r="K289" i="154"/>
  <c r="I289" i="154"/>
  <c r="J289" i="154" s="1"/>
  <c r="H289" i="154"/>
  <c r="A289" i="154"/>
  <c r="C289" i="154" s="1"/>
  <c r="P288" i="154"/>
  <c r="O288" i="154"/>
  <c r="M288" i="154"/>
  <c r="L288" i="154"/>
  <c r="K288" i="154"/>
  <c r="I288" i="154"/>
  <c r="J288" i="154" s="1"/>
  <c r="H288" i="154"/>
  <c r="A288" i="154"/>
  <c r="C288" i="154" s="1"/>
  <c r="P287" i="154"/>
  <c r="O287" i="154"/>
  <c r="M287" i="154"/>
  <c r="L287" i="154"/>
  <c r="K287" i="154"/>
  <c r="I287" i="154"/>
  <c r="J287" i="154" s="1"/>
  <c r="H287" i="154"/>
  <c r="A287" i="154"/>
  <c r="C287" i="154" s="1"/>
  <c r="P286" i="154"/>
  <c r="O286" i="154"/>
  <c r="M286" i="154"/>
  <c r="L286" i="154"/>
  <c r="K286" i="154"/>
  <c r="J286" i="154"/>
  <c r="I286" i="154"/>
  <c r="H286" i="154"/>
  <c r="A286" i="154"/>
  <c r="C286" i="154" s="1"/>
  <c r="P285" i="154"/>
  <c r="O285" i="154"/>
  <c r="M285" i="154"/>
  <c r="L285" i="154"/>
  <c r="K285" i="154"/>
  <c r="J285" i="154"/>
  <c r="I285" i="154"/>
  <c r="H285" i="154"/>
  <c r="A285" i="154"/>
  <c r="C285" i="154" s="1"/>
  <c r="P284" i="154"/>
  <c r="O284" i="154"/>
  <c r="M284" i="154"/>
  <c r="L284" i="154"/>
  <c r="K284" i="154"/>
  <c r="I284" i="154"/>
  <c r="J284" i="154" s="1"/>
  <c r="H284" i="154"/>
  <c r="C284" i="154"/>
  <c r="A284" i="154"/>
  <c r="P283" i="154"/>
  <c r="O283" i="154"/>
  <c r="M283" i="154"/>
  <c r="L283" i="154"/>
  <c r="K283" i="154"/>
  <c r="I283" i="154"/>
  <c r="J283" i="154" s="1"/>
  <c r="H283" i="154"/>
  <c r="A283" i="154"/>
  <c r="C283" i="154" s="1"/>
  <c r="P282" i="154"/>
  <c r="O282" i="154"/>
  <c r="M282" i="154"/>
  <c r="L282" i="154"/>
  <c r="K282" i="154"/>
  <c r="I282" i="154"/>
  <c r="J282" i="154" s="1"/>
  <c r="H282" i="154"/>
  <c r="A282" i="154"/>
  <c r="C282" i="154" s="1"/>
  <c r="P281" i="154"/>
  <c r="O281" i="154"/>
  <c r="M281" i="154"/>
  <c r="L281" i="154"/>
  <c r="K281" i="154"/>
  <c r="J281" i="154"/>
  <c r="I281" i="154"/>
  <c r="H281" i="154"/>
  <c r="A281" i="154"/>
  <c r="C281" i="154" s="1"/>
  <c r="P280" i="154"/>
  <c r="O280" i="154"/>
  <c r="M280" i="154"/>
  <c r="L280" i="154"/>
  <c r="K280" i="154"/>
  <c r="J280" i="154"/>
  <c r="I280" i="154"/>
  <c r="H280" i="154"/>
  <c r="C280" i="154"/>
  <c r="A280" i="154"/>
  <c r="P279" i="154"/>
  <c r="O279" i="154"/>
  <c r="M279" i="154"/>
  <c r="L279" i="154"/>
  <c r="K279" i="154"/>
  <c r="I279" i="154"/>
  <c r="J279" i="154" s="1"/>
  <c r="H279" i="154"/>
  <c r="A279" i="154"/>
  <c r="C279" i="154" s="1"/>
  <c r="P278" i="154"/>
  <c r="O278" i="154"/>
  <c r="M278" i="154"/>
  <c r="L278" i="154"/>
  <c r="K278" i="154"/>
  <c r="J278" i="154"/>
  <c r="I278" i="154"/>
  <c r="H278" i="154"/>
  <c r="A278" i="154"/>
  <c r="C278" i="154" s="1"/>
  <c r="P277" i="154"/>
  <c r="O277" i="154"/>
  <c r="M277" i="154"/>
  <c r="L277" i="154"/>
  <c r="K277" i="154"/>
  <c r="I277" i="154"/>
  <c r="J277" i="154" s="1"/>
  <c r="H277" i="154"/>
  <c r="A277" i="154"/>
  <c r="C277" i="154" s="1"/>
  <c r="P276" i="154"/>
  <c r="O276" i="154"/>
  <c r="M276" i="154"/>
  <c r="L276" i="154"/>
  <c r="K276" i="154"/>
  <c r="I276" i="154"/>
  <c r="J276" i="154" s="1"/>
  <c r="H276" i="154"/>
  <c r="C276" i="154"/>
  <c r="A276" i="154"/>
  <c r="P275" i="154"/>
  <c r="O275" i="154"/>
  <c r="M275" i="154"/>
  <c r="L275" i="154"/>
  <c r="K275" i="154"/>
  <c r="I275" i="154"/>
  <c r="J275" i="154" s="1"/>
  <c r="H275" i="154"/>
  <c r="A275" i="154"/>
  <c r="C275" i="154" s="1"/>
  <c r="P274" i="154"/>
  <c r="O274" i="154"/>
  <c r="M274" i="154"/>
  <c r="L274" i="154"/>
  <c r="K274" i="154"/>
  <c r="J274" i="154"/>
  <c r="I274" i="154"/>
  <c r="H274" i="154"/>
  <c r="A274" i="154"/>
  <c r="C274" i="154" s="1"/>
  <c r="P273" i="154"/>
  <c r="O273" i="154"/>
  <c r="M273" i="154"/>
  <c r="L273" i="154"/>
  <c r="K273" i="154"/>
  <c r="I273" i="154"/>
  <c r="J273" i="154" s="1"/>
  <c r="H273" i="154"/>
  <c r="A273" i="154"/>
  <c r="C273" i="154" s="1"/>
  <c r="P272" i="154"/>
  <c r="O272" i="154"/>
  <c r="M272" i="154"/>
  <c r="L272" i="154"/>
  <c r="K272" i="154"/>
  <c r="J272" i="154"/>
  <c r="I272" i="154"/>
  <c r="H272" i="154"/>
  <c r="A272" i="154"/>
  <c r="C272" i="154" s="1"/>
  <c r="P271" i="154"/>
  <c r="O271" i="154"/>
  <c r="M271" i="154"/>
  <c r="L271" i="154"/>
  <c r="K271" i="154"/>
  <c r="I271" i="154"/>
  <c r="J271" i="154" s="1"/>
  <c r="H271" i="154"/>
  <c r="A271" i="154"/>
  <c r="C271" i="154" s="1"/>
  <c r="P270" i="154"/>
  <c r="O270" i="154"/>
  <c r="M270" i="154"/>
  <c r="L270" i="154"/>
  <c r="K270" i="154"/>
  <c r="I270" i="154"/>
  <c r="J270" i="154" s="1"/>
  <c r="H270" i="154"/>
  <c r="A270" i="154"/>
  <c r="C270" i="154" s="1"/>
  <c r="P269" i="154"/>
  <c r="O269" i="154"/>
  <c r="M269" i="154"/>
  <c r="L269" i="154"/>
  <c r="K269" i="154"/>
  <c r="J269" i="154"/>
  <c r="I269" i="154"/>
  <c r="H269" i="154"/>
  <c r="A269" i="154"/>
  <c r="C269" i="154" s="1"/>
  <c r="P268" i="154"/>
  <c r="O268" i="154"/>
  <c r="M268" i="154"/>
  <c r="L268" i="154"/>
  <c r="K268" i="154"/>
  <c r="J268" i="154"/>
  <c r="I268" i="154"/>
  <c r="H268" i="154"/>
  <c r="A268" i="154"/>
  <c r="C268" i="154" s="1"/>
  <c r="P267" i="154"/>
  <c r="O267" i="154"/>
  <c r="M267" i="154"/>
  <c r="L267" i="154"/>
  <c r="K267" i="154"/>
  <c r="I267" i="154"/>
  <c r="J267" i="154" s="1"/>
  <c r="H267" i="154"/>
  <c r="A267" i="154"/>
  <c r="C267" i="154" s="1"/>
  <c r="P266" i="154"/>
  <c r="O266" i="154"/>
  <c r="M266" i="154"/>
  <c r="L266" i="154"/>
  <c r="K266" i="154"/>
  <c r="I266" i="154"/>
  <c r="J266" i="154" s="1"/>
  <c r="H266" i="154"/>
  <c r="C266" i="154"/>
  <c r="A266" i="154"/>
  <c r="P265" i="154"/>
  <c r="O265" i="154"/>
  <c r="M265" i="154"/>
  <c r="L265" i="154"/>
  <c r="K265" i="154"/>
  <c r="I265" i="154"/>
  <c r="J265" i="154" s="1"/>
  <c r="H265" i="154"/>
  <c r="A265" i="154"/>
  <c r="C265" i="154" s="1"/>
  <c r="P264" i="154"/>
  <c r="O264" i="154"/>
  <c r="M264" i="154"/>
  <c r="L264" i="154"/>
  <c r="K264" i="154"/>
  <c r="J264" i="154"/>
  <c r="I264" i="154"/>
  <c r="H264" i="154"/>
  <c r="C264" i="154"/>
  <c r="A264" i="154"/>
  <c r="P263" i="154"/>
  <c r="O263" i="154"/>
  <c r="M263" i="154"/>
  <c r="L263" i="154"/>
  <c r="K263" i="154"/>
  <c r="I263" i="154"/>
  <c r="J263" i="154" s="1"/>
  <c r="H263" i="154"/>
  <c r="A263" i="154"/>
  <c r="C263" i="154" s="1"/>
  <c r="P262" i="154"/>
  <c r="O262" i="154"/>
  <c r="M262" i="154"/>
  <c r="L262" i="154"/>
  <c r="K262" i="154"/>
  <c r="I262" i="154"/>
  <c r="J262" i="154" s="1"/>
  <c r="H262" i="154"/>
  <c r="A262" i="154"/>
  <c r="C262" i="154" s="1"/>
  <c r="P261" i="154"/>
  <c r="O261" i="154"/>
  <c r="M261" i="154"/>
  <c r="L261" i="154"/>
  <c r="K261" i="154"/>
  <c r="I261" i="154"/>
  <c r="J261" i="154" s="1"/>
  <c r="H261" i="154"/>
  <c r="A261" i="154"/>
  <c r="C261" i="154" s="1"/>
  <c r="P260" i="154"/>
  <c r="O260" i="154"/>
  <c r="M260" i="154"/>
  <c r="L260" i="154"/>
  <c r="K260" i="154"/>
  <c r="J260" i="154"/>
  <c r="I260" i="154"/>
  <c r="H260" i="154"/>
  <c r="A260" i="154"/>
  <c r="C260" i="154" s="1"/>
  <c r="P259" i="154"/>
  <c r="O259" i="154"/>
  <c r="M259" i="154"/>
  <c r="L259" i="154"/>
  <c r="K259" i="154"/>
  <c r="I259" i="154"/>
  <c r="J259" i="154" s="1"/>
  <c r="H259" i="154"/>
  <c r="A259" i="154"/>
  <c r="C259" i="154" s="1"/>
  <c r="P258" i="154"/>
  <c r="O258" i="154"/>
  <c r="M258" i="154"/>
  <c r="L258" i="154"/>
  <c r="K258" i="154"/>
  <c r="I258" i="154"/>
  <c r="J258" i="154" s="1"/>
  <c r="H258" i="154"/>
  <c r="C258" i="154"/>
  <c r="A258" i="154"/>
  <c r="P257" i="154"/>
  <c r="O257" i="154"/>
  <c r="M257" i="154"/>
  <c r="L257" i="154"/>
  <c r="K257" i="154"/>
  <c r="I257" i="154"/>
  <c r="J257" i="154" s="1"/>
  <c r="H257" i="154"/>
  <c r="A257" i="154"/>
  <c r="C257" i="154" s="1"/>
  <c r="P256" i="154"/>
  <c r="O256" i="154"/>
  <c r="M256" i="154"/>
  <c r="L256" i="154"/>
  <c r="K256" i="154"/>
  <c r="J256" i="154"/>
  <c r="I256" i="154"/>
  <c r="H256" i="154"/>
  <c r="A256" i="154"/>
  <c r="C256" i="154" s="1"/>
  <c r="P255" i="154"/>
  <c r="O255" i="154"/>
  <c r="M255" i="154"/>
  <c r="L255" i="154"/>
  <c r="K255" i="154"/>
  <c r="I255" i="154"/>
  <c r="J255" i="154" s="1"/>
  <c r="H255" i="154"/>
  <c r="A255" i="154"/>
  <c r="C255" i="154" s="1"/>
  <c r="P254" i="154"/>
  <c r="O254" i="154"/>
  <c r="M254" i="154"/>
  <c r="L254" i="154"/>
  <c r="K254" i="154"/>
  <c r="J254" i="154"/>
  <c r="I254" i="154"/>
  <c r="H254" i="154"/>
  <c r="A254" i="154"/>
  <c r="C254" i="154" s="1"/>
  <c r="P253" i="154"/>
  <c r="O253" i="154"/>
  <c r="M253" i="154"/>
  <c r="L253" i="154"/>
  <c r="K253" i="154"/>
  <c r="I253" i="154"/>
  <c r="J253" i="154" s="1"/>
  <c r="H253" i="154"/>
  <c r="A253" i="154"/>
  <c r="C253" i="154" s="1"/>
  <c r="P252" i="154"/>
  <c r="O252" i="154"/>
  <c r="M252" i="154"/>
  <c r="L252" i="154"/>
  <c r="K252" i="154"/>
  <c r="J252" i="154"/>
  <c r="I252" i="154"/>
  <c r="H252" i="154"/>
  <c r="A252" i="154"/>
  <c r="C252" i="154" s="1"/>
  <c r="P251" i="154"/>
  <c r="O251" i="154"/>
  <c r="M251" i="154"/>
  <c r="L251" i="154"/>
  <c r="K251" i="154"/>
  <c r="I251" i="154"/>
  <c r="J251" i="154" s="1"/>
  <c r="H251" i="154"/>
  <c r="A251" i="154"/>
  <c r="C251" i="154" s="1"/>
  <c r="P250" i="154"/>
  <c r="O250" i="154"/>
  <c r="M250" i="154"/>
  <c r="L250" i="154"/>
  <c r="K250" i="154"/>
  <c r="I250" i="154"/>
  <c r="J250" i="154" s="1"/>
  <c r="H250" i="154"/>
  <c r="A250" i="154"/>
  <c r="C250" i="154" s="1"/>
  <c r="P249" i="154"/>
  <c r="O249" i="154"/>
  <c r="M249" i="154"/>
  <c r="L249" i="154"/>
  <c r="K249" i="154"/>
  <c r="I249" i="154"/>
  <c r="J249" i="154" s="1"/>
  <c r="H249" i="154"/>
  <c r="A249" i="154"/>
  <c r="C249" i="154" s="1"/>
  <c r="P248" i="154"/>
  <c r="O248" i="154"/>
  <c r="M248" i="154"/>
  <c r="L248" i="154"/>
  <c r="K248" i="154"/>
  <c r="I248" i="154"/>
  <c r="J248" i="154" s="1"/>
  <c r="H248" i="154"/>
  <c r="A248" i="154"/>
  <c r="C248" i="154" s="1"/>
  <c r="P247" i="154"/>
  <c r="O247" i="154"/>
  <c r="M247" i="154"/>
  <c r="L247" i="154"/>
  <c r="K247" i="154"/>
  <c r="J247" i="154"/>
  <c r="I247" i="154"/>
  <c r="H247" i="154"/>
  <c r="A247" i="154"/>
  <c r="C247" i="154" s="1"/>
  <c r="P246" i="154"/>
  <c r="O246" i="154"/>
  <c r="M246" i="154"/>
  <c r="L246" i="154"/>
  <c r="K246" i="154"/>
  <c r="J246" i="154"/>
  <c r="I246" i="154"/>
  <c r="H246" i="154"/>
  <c r="A246" i="154"/>
  <c r="C246" i="154" s="1"/>
  <c r="P245" i="154"/>
  <c r="O245" i="154"/>
  <c r="M245" i="154"/>
  <c r="L245" i="154"/>
  <c r="K245" i="154"/>
  <c r="I245" i="154"/>
  <c r="J245" i="154" s="1"/>
  <c r="H245" i="154"/>
  <c r="A245" i="154"/>
  <c r="C245" i="154" s="1"/>
  <c r="P244" i="154"/>
  <c r="O244" i="154"/>
  <c r="M244" i="154"/>
  <c r="L244" i="154"/>
  <c r="K244" i="154"/>
  <c r="J244" i="154"/>
  <c r="I244" i="154"/>
  <c r="H244" i="154"/>
  <c r="A244" i="154"/>
  <c r="C244" i="154" s="1"/>
  <c r="P243" i="154"/>
  <c r="O243" i="154"/>
  <c r="M243" i="154"/>
  <c r="L243" i="154"/>
  <c r="K243" i="154"/>
  <c r="I243" i="154"/>
  <c r="J243" i="154" s="1"/>
  <c r="H243" i="154"/>
  <c r="A243" i="154"/>
  <c r="C243" i="154" s="1"/>
  <c r="P242" i="154"/>
  <c r="O242" i="154"/>
  <c r="M242" i="154"/>
  <c r="L242" i="154"/>
  <c r="K242" i="154"/>
  <c r="I242" i="154"/>
  <c r="J242" i="154" s="1"/>
  <c r="H242" i="154"/>
  <c r="C242" i="154"/>
  <c r="A242" i="154"/>
  <c r="P241" i="154"/>
  <c r="O241" i="154"/>
  <c r="M241" i="154"/>
  <c r="L241" i="154"/>
  <c r="K241" i="154"/>
  <c r="I241" i="154"/>
  <c r="J241" i="154" s="1"/>
  <c r="H241" i="154"/>
  <c r="A241" i="154"/>
  <c r="C241" i="154" s="1"/>
  <c r="P240" i="154"/>
  <c r="O240" i="154"/>
  <c r="M240" i="154"/>
  <c r="L240" i="154"/>
  <c r="K240" i="154"/>
  <c r="I240" i="154"/>
  <c r="J240" i="154" s="1"/>
  <c r="H240" i="154"/>
  <c r="A240" i="154"/>
  <c r="C240" i="154" s="1"/>
  <c r="P239" i="154"/>
  <c r="O239" i="154"/>
  <c r="M239" i="154"/>
  <c r="L239" i="154"/>
  <c r="K239" i="154"/>
  <c r="I239" i="154"/>
  <c r="J239" i="154" s="1"/>
  <c r="H239" i="154"/>
  <c r="A239" i="154"/>
  <c r="C239" i="154" s="1"/>
  <c r="P238" i="154"/>
  <c r="O238" i="154"/>
  <c r="M238" i="154"/>
  <c r="L238" i="154"/>
  <c r="K238" i="154"/>
  <c r="J238" i="154"/>
  <c r="I238" i="154"/>
  <c r="H238" i="154"/>
  <c r="A238" i="154"/>
  <c r="C238" i="154" s="1"/>
  <c r="P237" i="154"/>
  <c r="O237" i="154"/>
  <c r="M237" i="154"/>
  <c r="L237" i="154"/>
  <c r="K237" i="154"/>
  <c r="J237" i="154"/>
  <c r="I237" i="154"/>
  <c r="H237" i="154"/>
  <c r="A237" i="154"/>
  <c r="C237" i="154" s="1"/>
  <c r="P236" i="154"/>
  <c r="O236" i="154"/>
  <c r="M236" i="154"/>
  <c r="L236" i="154"/>
  <c r="K236" i="154"/>
  <c r="I236" i="154"/>
  <c r="J236" i="154" s="1"/>
  <c r="H236" i="154"/>
  <c r="A236" i="154"/>
  <c r="C236" i="154" s="1"/>
  <c r="P235" i="154"/>
  <c r="O235" i="154"/>
  <c r="M235" i="154"/>
  <c r="L235" i="154"/>
  <c r="K235" i="154"/>
  <c r="I235" i="154"/>
  <c r="J235" i="154" s="1"/>
  <c r="H235" i="154"/>
  <c r="A235" i="154"/>
  <c r="C235" i="154" s="1"/>
  <c r="P234" i="154"/>
  <c r="O234" i="154"/>
  <c r="M234" i="154"/>
  <c r="L234" i="154"/>
  <c r="K234" i="154"/>
  <c r="J234" i="154"/>
  <c r="I234" i="154"/>
  <c r="H234" i="154"/>
  <c r="A234" i="154"/>
  <c r="C234" i="154" s="1"/>
  <c r="P233" i="154"/>
  <c r="O233" i="154"/>
  <c r="M233" i="154"/>
  <c r="L233" i="154"/>
  <c r="K233" i="154"/>
  <c r="I233" i="154"/>
  <c r="J233" i="154" s="1"/>
  <c r="H233" i="154"/>
  <c r="A233" i="154"/>
  <c r="C233" i="154" s="1"/>
  <c r="P232" i="154"/>
  <c r="O232" i="154"/>
  <c r="M232" i="154"/>
  <c r="L232" i="154"/>
  <c r="K232" i="154"/>
  <c r="I232" i="154"/>
  <c r="J232" i="154" s="1"/>
  <c r="H232" i="154"/>
  <c r="C232" i="154"/>
  <c r="A232" i="154"/>
  <c r="P231" i="154"/>
  <c r="O231" i="154"/>
  <c r="M231" i="154"/>
  <c r="L231" i="154"/>
  <c r="K231" i="154"/>
  <c r="J231" i="154"/>
  <c r="I231" i="154"/>
  <c r="H231" i="154"/>
  <c r="A231" i="154"/>
  <c r="C231" i="154" s="1"/>
  <c r="P230" i="154"/>
  <c r="O230" i="154"/>
  <c r="M230" i="154"/>
  <c r="L230" i="154"/>
  <c r="K230" i="154"/>
  <c r="J230" i="154"/>
  <c r="I230" i="154"/>
  <c r="H230" i="154"/>
  <c r="C230" i="154"/>
  <c r="A230" i="154"/>
  <c r="P229" i="154"/>
  <c r="O229" i="154"/>
  <c r="M229" i="154"/>
  <c r="L229" i="154"/>
  <c r="K229" i="154"/>
  <c r="I229" i="154"/>
  <c r="J229" i="154" s="1"/>
  <c r="H229" i="154"/>
  <c r="A229" i="154"/>
  <c r="C229" i="154" s="1"/>
  <c r="P228" i="154"/>
  <c r="O228" i="154"/>
  <c r="M228" i="154"/>
  <c r="L228" i="154"/>
  <c r="K228" i="154"/>
  <c r="J228" i="154"/>
  <c r="I228" i="154"/>
  <c r="H228" i="154"/>
  <c r="A228" i="154"/>
  <c r="C228" i="154" s="1"/>
  <c r="P227" i="154"/>
  <c r="O227" i="154"/>
  <c r="M227" i="154"/>
  <c r="L227" i="154"/>
  <c r="K227" i="154"/>
  <c r="I227" i="154"/>
  <c r="J227" i="154" s="1"/>
  <c r="H227" i="154"/>
  <c r="A227" i="154"/>
  <c r="C227" i="154" s="1"/>
  <c r="P226" i="154"/>
  <c r="O226" i="154"/>
  <c r="M226" i="154"/>
  <c r="L226" i="154"/>
  <c r="K226" i="154"/>
  <c r="I226" i="154"/>
  <c r="J226" i="154" s="1"/>
  <c r="H226" i="154"/>
  <c r="C226" i="154"/>
  <c r="A226" i="154"/>
  <c r="P225" i="154"/>
  <c r="O225" i="154"/>
  <c r="M225" i="154"/>
  <c r="L225" i="154"/>
  <c r="K225" i="154"/>
  <c r="I225" i="154"/>
  <c r="J225" i="154" s="1"/>
  <c r="H225" i="154"/>
  <c r="A225" i="154"/>
  <c r="C225" i="154" s="1"/>
  <c r="P224" i="154"/>
  <c r="O224" i="154"/>
  <c r="M224" i="154"/>
  <c r="L224" i="154"/>
  <c r="K224" i="154"/>
  <c r="I224" i="154"/>
  <c r="J224" i="154" s="1"/>
  <c r="H224" i="154"/>
  <c r="A224" i="154"/>
  <c r="C224" i="154" s="1"/>
  <c r="P223" i="154"/>
  <c r="O223" i="154"/>
  <c r="M223" i="154"/>
  <c r="L223" i="154"/>
  <c r="K223" i="154"/>
  <c r="I223" i="154"/>
  <c r="J223" i="154" s="1"/>
  <c r="H223" i="154"/>
  <c r="A223" i="154"/>
  <c r="C223" i="154" s="1"/>
  <c r="P222" i="154"/>
  <c r="O222" i="154"/>
  <c r="M222" i="154"/>
  <c r="L222" i="154"/>
  <c r="K222" i="154"/>
  <c r="J222" i="154"/>
  <c r="I222" i="154"/>
  <c r="H222" i="154"/>
  <c r="A222" i="154"/>
  <c r="C222" i="154" s="1"/>
  <c r="P221" i="154"/>
  <c r="O221" i="154"/>
  <c r="M221" i="154"/>
  <c r="L221" i="154"/>
  <c r="K221" i="154"/>
  <c r="J221" i="154"/>
  <c r="I221" i="154"/>
  <c r="H221" i="154"/>
  <c r="A221" i="154"/>
  <c r="C221" i="154" s="1"/>
  <c r="P220" i="154"/>
  <c r="O220" i="154"/>
  <c r="M220" i="154"/>
  <c r="L220" i="154"/>
  <c r="K220" i="154"/>
  <c r="I220" i="154"/>
  <c r="J220" i="154" s="1"/>
  <c r="H220" i="154"/>
  <c r="A220" i="154"/>
  <c r="C220" i="154" s="1"/>
  <c r="P219" i="154"/>
  <c r="O219" i="154"/>
  <c r="M219" i="154"/>
  <c r="L219" i="154"/>
  <c r="K219" i="154"/>
  <c r="I219" i="154"/>
  <c r="J219" i="154" s="1"/>
  <c r="H219" i="154"/>
  <c r="A219" i="154"/>
  <c r="C219" i="154" s="1"/>
  <c r="P218" i="154"/>
  <c r="O218" i="154"/>
  <c r="M218" i="154"/>
  <c r="L218" i="154"/>
  <c r="K218" i="154"/>
  <c r="J218" i="154"/>
  <c r="I218" i="154"/>
  <c r="H218" i="154"/>
  <c r="A218" i="154"/>
  <c r="C218" i="154" s="1"/>
  <c r="P217" i="154"/>
  <c r="O217" i="154"/>
  <c r="M217" i="154"/>
  <c r="L217" i="154"/>
  <c r="K217" i="154"/>
  <c r="I217" i="154"/>
  <c r="J217" i="154" s="1"/>
  <c r="H217" i="154"/>
  <c r="A217" i="154"/>
  <c r="C217" i="154" s="1"/>
  <c r="P216" i="154"/>
  <c r="O216" i="154"/>
  <c r="M216" i="154"/>
  <c r="L216" i="154"/>
  <c r="K216" i="154"/>
  <c r="I216" i="154"/>
  <c r="J216" i="154" s="1"/>
  <c r="H216" i="154"/>
  <c r="C216" i="154"/>
  <c r="A216" i="154"/>
  <c r="P215" i="154"/>
  <c r="O215" i="154"/>
  <c r="M215" i="154"/>
  <c r="L215" i="154"/>
  <c r="K215" i="154"/>
  <c r="J215" i="154"/>
  <c r="I215" i="154"/>
  <c r="H215" i="154"/>
  <c r="A215" i="154"/>
  <c r="C215" i="154" s="1"/>
  <c r="P214" i="154"/>
  <c r="O214" i="154"/>
  <c r="M214" i="154"/>
  <c r="L214" i="154"/>
  <c r="K214" i="154"/>
  <c r="J214" i="154"/>
  <c r="I214" i="154"/>
  <c r="H214" i="154"/>
  <c r="C214" i="154"/>
  <c r="A214" i="154"/>
  <c r="P213" i="154"/>
  <c r="O213" i="154"/>
  <c r="M213" i="154"/>
  <c r="L213" i="154"/>
  <c r="K213" i="154"/>
  <c r="I213" i="154"/>
  <c r="J213" i="154" s="1"/>
  <c r="H213" i="154"/>
  <c r="A213" i="154"/>
  <c r="C213" i="154" s="1"/>
  <c r="P212" i="154"/>
  <c r="O212" i="154"/>
  <c r="M212" i="154"/>
  <c r="L212" i="154"/>
  <c r="K212" i="154"/>
  <c r="I212" i="154"/>
  <c r="J212" i="154" s="1"/>
  <c r="H212" i="154"/>
  <c r="A212" i="154"/>
  <c r="C212" i="154" s="1"/>
  <c r="P211" i="154"/>
  <c r="O211" i="154"/>
  <c r="M211" i="154"/>
  <c r="L211" i="154"/>
  <c r="K211" i="154"/>
  <c r="I211" i="154"/>
  <c r="J211" i="154" s="1"/>
  <c r="H211" i="154"/>
  <c r="A211" i="154"/>
  <c r="C211" i="154" s="1"/>
  <c r="P210" i="154"/>
  <c r="O210" i="154"/>
  <c r="M210" i="154"/>
  <c r="L210" i="154"/>
  <c r="K210" i="154"/>
  <c r="I210" i="154"/>
  <c r="J210" i="154" s="1"/>
  <c r="H210" i="154"/>
  <c r="A210" i="154"/>
  <c r="C210" i="154" s="1"/>
  <c r="P209" i="154"/>
  <c r="O209" i="154"/>
  <c r="M209" i="154"/>
  <c r="L209" i="154"/>
  <c r="K209" i="154"/>
  <c r="I209" i="154"/>
  <c r="J209" i="154" s="1"/>
  <c r="H209" i="154"/>
  <c r="A209" i="154"/>
  <c r="C209" i="154" s="1"/>
  <c r="P208" i="154"/>
  <c r="O208" i="154"/>
  <c r="M208" i="154"/>
  <c r="L208" i="154"/>
  <c r="K208" i="154"/>
  <c r="I208" i="154"/>
  <c r="J208" i="154" s="1"/>
  <c r="H208" i="154"/>
  <c r="A208" i="154"/>
  <c r="C208" i="154" s="1"/>
  <c r="P207" i="154"/>
  <c r="O207" i="154"/>
  <c r="M207" i="154"/>
  <c r="L207" i="154"/>
  <c r="K207" i="154"/>
  <c r="I207" i="154"/>
  <c r="J207" i="154" s="1"/>
  <c r="H207" i="154"/>
  <c r="A207" i="154"/>
  <c r="C207" i="154" s="1"/>
  <c r="P206" i="154"/>
  <c r="O206" i="154"/>
  <c r="M206" i="154"/>
  <c r="L206" i="154"/>
  <c r="K206" i="154"/>
  <c r="J206" i="154"/>
  <c r="I206" i="154"/>
  <c r="H206" i="154"/>
  <c r="A206" i="154"/>
  <c r="C206" i="154" s="1"/>
  <c r="P205" i="154"/>
  <c r="O205" i="154"/>
  <c r="M205" i="154"/>
  <c r="L205" i="154"/>
  <c r="K205" i="154"/>
  <c r="J205" i="154"/>
  <c r="I205" i="154"/>
  <c r="H205" i="154"/>
  <c r="A205" i="154"/>
  <c r="C205" i="154" s="1"/>
  <c r="P204" i="154"/>
  <c r="O204" i="154"/>
  <c r="M204" i="154"/>
  <c r="L204" i="154"/>
  <c r="K204" i="154"/>
  <c r="I204" i="154"/>
  <c r="J204" i="154" s="1"/>
  <c r="H204" i="154"/>
  <c r="A204" i="154"/>
  <c r="C204" i="154" s="1"/>
  <c r="P203" i="154"/>
  <c r="O203" i="154"/>
  <c r="M203" i="154"/>
  <c r="L203" i="154"/>
  <c r="K203" i="154"/>
  <c r="I203" i="154"/>
  <c r="J203" i="154" s="1"/>
  <c r="H203" i="154"/>
  <c r="A203" i="154"/>
  <c r="C203" i="154" s="1"/>
  <c r="P202" i="154"/>
  <c r="O202" i="154"/>
  <c r="M202" i="154"/>
  <c r="L202" i="154"/>
  <c r="K202" i="154"/>
  <c r="J202" i="154"/>
  <c r="I202" i="154"/>
  <c r="H202" i="154"/>
  <c r="A202" i="154"/>
  <c r="C202" i="154" s="1"/>
  <c r="P201" i="154"/>
  <c r="O201" i="154"/>
  <c r="M201" i="154"/>
  <c r="L201" i="154"/>
  <c r="K201" i="154"/>
  <c r="I201" i="154"/>
  <c r="J201" i="154" s="1"/>
  <c r="H201" i="154"/>
  <c r="A201" i="154"/>
  <c r="C201" i="154" s="1"/>
  <c r="P200" i="154"/>
  <c r="O200" i="154"/>
  <c r="M200" i="154"/>
  <c r="L200" i="154"/>
  <c r="K200" i="154"/>
  <c r="I200" i="154"/>
  <c r="J200" i="154" s="1"/>
  <c r="H200" i="154"/>
  <c r="C200" i="154"/>
  <c r="A200" i="154"/>
  <c r="P199" i="154"/>
  <c r="O199" i="154"/>
  <c r="M199" i="154"/>
  <c r="L199" i="154"/>
  <c r="K199" i="154"/>
  <c r="J199" i="154"/>
  <c r="I199" i="154"/>
  <c r="H199" i="154"/>
  <c r="A199" i="154"/>
  <c r="C199" i="154" s="1"/>
  <c r="P198" i="154"/>
  <c r="O198" i="154"/>
  <c r="M198" i="154"/>
  <c r="L198" i="154"/>
  <c r="K198" i="154"/>
  <c r="J198" i="154"/>
  <c r="I198" i="154"/>
  <c r="H198" i="154"/>
  <c r="C198" i="154"/>
  <c r="A198" i="154"/>
  <c r="P197" i="154"/>
  <c r="O197" i="154"/>
  <c r="M197" i="154"/>
  <c r="L197" i="154"/>
  <c r="K197" i="154"/>
  <c r="I197" i="154"/>
  <c r="J197" i="154" s="1"/>
  <c r="H197" i="154"/>
  <c r="A197" i="154"/>
  <c r="C197" i="154" s="1"/>
  <c r="P196" i="154"/>
  <c r="O196" i="154"/>
  <c r="M196" i="154"/>
  <c r="L196" i="154"/>
  <c r="K196" i="154"/>
  <c r="I196" i="154"/>
  <c r="J196" i="154" s="1"/>
  <c r="H196" i="154"/>
  <c r="A196" i="154"/>
  <c r="C196" i="154" s="1"/>
  <c r="P195" i="154"/>
  <c r="O195" i="154"/>
  <c r="M195" i="154"/>
  <c r="L195" i="154"/>
  <c r="K195" i="154"/>
  <c r="J195" i="154"/>
  <c r="I195" i="154"/>
  <c r="H195" i="154"/>
  <c r="A195" i="154"/>
  <c r="C195" i="154" s="1"/>
  <c r="P194" i="154"/>
  <c r="O194" i="154"/>
  <c r="M194" i="154"/>
  <c r="L194" i="154"/>
  <c r="K194" i="154"/>
  <c r="I194" i="154"/>
  <c r="J194" i="154" s="1"/>
  <c r="H194" i="154"/>
  <c r="C194" i="154"/>
  <c r="A194" i="154"/>
  <c r="P193" i="154"/>
  <c r="O193" i="154"/>
  <c r="M193" i="154"/>
  <c r="L193" i="154"/>
  <c r="K193" i="154"/>
  <c r="I193" i="154"/>
  <c r="J193" i="154" s="1"/>
  <c r="H193" i="154"/>
  <c r="A193" i="154"/>
  <c r="C193" i="154" s="1"/>
  <c r="P192" i="154"/>
  <c r="O192" i="154"/>
  <c r="M192" i="154"/>
  <c r="L192" i="154"/>
  <c r="K192" i="154"/>
  <c r="I192" i="154"/>
  <c r="J192" i="154" s="1"/>
  <c r="H192" i="154"/>
  <c r="A192" i="154"/>
  <c r="C192" i="154" s="1"/>
  <c r="P191" i="154"/>
  <c r="O191" i="154"/>
  <c r="M191" i="154"/>
  <c r="L191" i="154"/>
  <c r="K191" i="154"/>
  <c r="I191" i="154"/>
  <c r="J191" i="154" s="1"/>
  <c r="H191" i="154"/>
  <c r="A191" i="154"/>
  <c r="C191" i="154" s="1"/>
  <c r="P190" i="154"/>
  <c r="O190" i="154"/>
  <c r="M190" i="154"/>
  <c r="L190" i="154"/>
  <c r="K190" i="154"/>
  <c r="J190" i="154"/>
  <c r="I190" i="154"/>
  <c r="H190" i="154"/>
  <c r="A190" i="154"/>
  <c r="C190" i="154" s="1"/>
  <c r="P189" i="154"/>
  <c r="O189" i="154"/>
  <c r="M189" i="154"/>
  <c r="L189" i="154"/>
  <c r="K189" i="154"/>
  <c r="J189" i="154"/>
  <c r="I189" i="154"/>
  <c r="H189" i="154"/>
  <c r="A189" i="154"/>
  <c r="C189" i="154" s="1"/>
  <c r="P188" i="154"/>
  <c r="O188" i="154"/>
  <c r="M188" i="154"/>
  <c r="L188" i="154"/>
  <c r="K188" i="154"/>
  <c r="I188" i="154"/>
  <c r="J188" i="154" s="1"/>
  <c r="H188" i="154"/>
  <c r="A188" i="154"/>
  <c r="C188" i="154" s="1"/>
  <c r="P187" i="154"/>
  <c r="O187" i="154"/>
  <c r="M187" i="154"/>
  <c r="L187" i="154"/>
  <c r="K187" i="154"/>
  <c r="I187" i="154"/>
  <c r="J187" i="154" s="1"/>
  <c r="H187" i="154"/>
  <c r="A187" i="154"/>
  <c r="C187" i="154" s="1"/>
  <c r="P186" i="154"/>
  <c r="O186" i="154"/>
  <c r="M186" i="154"/>
  <c r="L186" i="154"/>
  <c r="K186" i="154"/>
  <c r="J186" i="154"/>
  <c r="I186" i="154"/>
  <c r="H186" i="154"/>
  <c r="A186" i="154"/>
  <c r="C186" i="154" s="1"/>
  <c r="P185" i="154"/>
  <c r="O185" i="154"/>
  <c r="M185" i="154"/>
  <c r="L185" i="154"/>
  <c r="K185" i="154"/>
  <c r="I185" i="154"/>
  <c r="J185" i="154" s="1"/>
  <c r="H185" i="154"/>
  <c r="A185" i="154"/>
  <c r="C185" i="154" s="1"/>
  <c r="P184" i="154"/>
  <c r="O184" i="154"/>
  <c r="M184" i="154"/>
  <c r="L184" i="154"/>
  <c r="K184" i="154"/>
  <c r="I184" i="154"/>
  <c r="J184" i="154" s="1"/>
  <c r="H184" i="154"/>
  <c r="C184" i="154"/>
  <c r="A184" i="154"/>
  <c r="P183" i="154"/>
  <c r="O183" i="154"/>
  <c r="M183" i="154"/>
  <c r="L183" i="154"/>
  <c r="K183" i="154"/>
  <c r="J183" i="154"/>
  <c r="I183" i="154"/>
  <c r="H183" i="154"/>
  <c r="A183" i="154"/>
  <c r="C183" i="154" s="1"/>
  <c r="P182" i="154"/>
  <c r="O182" i="154"/>
  <c r="M182" i="154"/>
  <c r="L182" i="154"/>
  <c r="K182" i="154"/>
  <c r="J182" i="154"/>
  <c r="I182" i="154"/>
  <c r="H182" i="154"/>
  <c r="A182" i="154"/>
  <c r="C182" i="154" s="1"/>
  <c r="P181" i="154"/>
  <c r="O181" i="154"/>
  <c r="M181" i="154"/>
  <c r="L181" i="154"/>
  <c r="K181" i="154"/>
  <c r="I181" i="154"/>
  <c r="J181" i="154" s="1"/>
  <c r="H181" i="154"/>
  <c r="A181" i="154"/>
  <c r="C181" i="154" s="1"/>
  <c r="P180" i="154"/>
  <c r="O180" i="154"/>
  <c r="M180" i="154"/>
  <c r="L180" i="154"/>
  <c r="K180" i="154"/>
  <c r="I180" i="154"/>
  <c r="J180" i="154" s="1"/>
  <c r="H180" i="154"/>
  <c r="A180" i="154"/>
  <c r="C180" i="154" s="1"/>
  <c r="P179" i="154"/>
  <c r="O179" i="154"/>
  <c r="M179" i="154"/>
  <c r="L179" i="154"/>
  <c r="K179" i="154"/>
  <c r="J179" i="154"/>
  <c r="I179" i="154"/>
  <c r="H179" i="154"/>
  <c r="A179" i="154"/>
  <c r="C179" i="154" s="1"/>
  <c r="P178" i="154"/>
  <c r="O178" i="154"/>
  <c r="M178" i="154"/>
  <c r="L178" i="154"/>
  <c r="K178" i="154"/>
  <c r="I178" i="154"/>
  <c r="J178" i="154" s="1"/>
  <c r="H178" i="154"/>
  <c r="C178" i="154"/>
  <c r="A178" i="154"/>
  <c r="P177" i="154"/>
  <c r="O177" i="154"/>
  <c r="M177" i="154"/>
  <c r="L177" i="154"/>
  <c r="K177" i="154"/>
  <c r="I177" i="154"/>
  <c r="J177" i="154" s="1"/>
  <c r="H177" i="154"/>
  <c r="A177" i="154"/>
  <c r="C177" i="154" s="1"/>
  <c r="P176" i="154"/>
  <c r="O176" i="154"/>
  <c r="M176" i="154"/>
  <c r="L176" i="154"/>
  <c r="K176" i="154"/>
  <c r="J176" i="154"/>
  <c r="I176" i="154"/>
  <c r="H176" i="154"/>
  <c r="A176" i="154"/>
  <c r="C176" i="154" s="1"/>
  <c r="P175" i="154"/>
  <c r="O175" i="154"/>
  <c r="M175" i="154"/>
  <c r="L175" i="154"/>
  <c r="K175" i="154"/>
  <c r="I175" i="154"/>
  <c r="J175" i="154" s="1"/>
  <c r="H175" i="154"/>
  <c r="A175" i="154"/>
  <c r="C175" i="154" s="1"/>
  <c r="P174" i="154"/>
  <c r="O174" i="154"/>
  <c r="M174" i="154"/>
  <c r="L174" i="154"/>
  <c r="K174" i="154"/>
  <c r="J174" i="154"/>
  <c r="I174" i="154"/>
  <c r="H174" i="154"/>
  <c r="A174" i="154"/>
  <c r="C174" i="154" s="1"/>
  <c r="P173" i="154"/>
  <c r="O173" i="154"/>
  <c r="M173" i="154"/>
  <c r="L173" i="154"/>
  <c r="K173" i="154"/>
  <c r="I173" i="154"/>
  <c r="J173" i="154" s="1"/>
  <c r="H173" i="154"/>
  <c r="A173" i="154"/>
  <c r="C173" i="154" s="1"/>
  <c r="P172" i="154"/>
  <c r="O172" i="154"/>
  <c r="M172" i="154"/>
  <c r="L172" i="154"/>
  <c r="K172" i="154"/>
  <c r="I172" i="154"/>
  <c r="J172" i="154" s="1"/>
  <c r="H172" i="154"/>
  <c r="A172" i="154"/>
  <c r="C172" i="154" s="1"/>
  <c r="P171" i="154"/>
  <c r="O171" i="154"/>
  <c r="M171" i="154"/>
  <c r="L171" i="154"/>
  <c r="K171" i="154"/>
  <c r="I171" i="154"/>
  <c r="J171" i="154" s="1"/>
  <c r="H171" i="154"/>
  <c r="A171" i="154"/>
  <c r="C171" i="154" s="1"/>
  <c r="P170" i="154"/>
  <c r="O170" i="154"/>
  <c r="M170" i="154"/>
  <c r="L170" i="154"/>
  <c r="K170" i="154"/>
  <c r="I170" i="154"/>
  <c r="J170" i="154" s="1"/>
  <c r="H170" i="154"/>
  <c r="A170" i="154"/>
  <c r="C170" i="154" s="1"/>
  <c r="P169" i="154"/>
  <c r="O169" i="154"/>
  <c r="M169" i="154"/>
  <c r="L169" i="154"/>
  <c r="K169" i="154"/>
  <c r="I169" i="154"/>
  <c r="J169" i="154" s="1"/>
  <c r="H169" i="154"/>
  <c r="A169" i="154"/>
  <c r="C169" i="154" s="1"/>
  <c r="P168" i="154"/>
  <c r="O168" i="154"/>
  <c r="M168" i="154"/>
  <c r="L168" i="154"/>
  <c r="K168" i="154"/>
  <c r="I168" i="154"/>
  <c r="J168" i="154" s="1"/>
  <c r="H168" i="154"/>
  <c r="A168" i="154"/>
  <c r="C168" i="154" s="1"/>
  <c r="P167" i="154"/>
  <c r="O167" i="154"/>
  <c r="M167" i="154"/>
  <c r="L167" i="154"/>
  <c r="K167" i="154"/>
  <c r="J167" i="154"/>
  <c r="I167" i="154"/>
  <c r="H167" i="154"/>
  <c r="A167" i="154"/>
  <c r="C167" i="154" s="1"/>
  <c r="P166" i="154"/>
  <c r="O166" i="154"/>
  <c r="M166" i="154"/>
  <c r="L166" i="154"/>
  <c r="K166" i="154"/>
  <c r="I166" i="154"/>
  <c r="J166" i="154" s="1"/>
  <c r="H166" i="154"/>
  <c r="A166" i="154"/>
  <c r="C166" i="154" s="1"/>
  <c r="P165" i="154"/>
  <c r="O165" i="154"/>
  <c r="M165" i="154"/>
  <c r="L165" i="154"/>
  <c r="K165" i="154"/>
  <c r="J165" i="154"/>
  <c r="I165" i="154"/>
  <c r="H165" i="154"/>
  <c r="A165" i="154"/>
  <c r="C165" i="154" s="1"/>
  <c r="P164" i="154"/>
  <c r="O164" i="154"/>
  <c r="M164" i="154"/>
  <c r="L164" i="154"/>
  <c r="K164" i="154"/>
  <c r="I164" i="154"/>
  <c r="J164" i="154" s="1"/>
  <c r="H164" i="154"/>
  <c r="C164" i="154"/>
  <c r="A164" i="154"/>
  <c r="P163" i="154"/>
  <c r="O163" i="154"/>
  <c r="M163" i="154"/>
  <c r="L163" i="154"/>
  <c r="K163" i="154"/>
  <c r="I163" i="154"/>
  <c r="J163" i="154" s="1"/>
  <c r="H163" i="154"/>
  <c r="A163" i="154"/>
  <c r="C163" i="154" s="1"/>
  <c r="P162" i="154"/>
  <c r="O162" i="154"/>
  <c r="M162" i="154"/>
  <c r="L162" i="154"/>
  <c r="K162" i="154"/>
  <c r="I162" i="154"/>
  <c r="J162" i="154" s="1"/>
  <c r="H162" i="154"/>
  <c r="A162" i="154"/>
  <c r="C162" i="154" s="1"/>
  <c r="P161" i="154"/>
  <c r="O161" i="154"/>
  <c r="M161" i="154"/>
  <c r="L161" i="154"/>
  <c r="K161" i="154"/>
  <c r="I161" i="154"/>
  <c r="J161" i="154" s="1"/>
  <c r="H161" i="154"/>
  <c r="A161" i="154"/>
  <c r="C161" i="154" s="1"/>
  <c r="P160" i="154"/>
  <c r="O160" i="154"/>
  <c r="M160" i="154"/>
  <c r="L160" i="154"/>
  <c r="K160" i="154"/>
  <c r="J160" i="154"/>
  <c r="I160" i="154"/>
  <c r="H160" i="154"/>
  <c r="C160" i="154"/>
  <c r="A160" i="154"/>
  <c r="P159" i="154"/>
  <c r="O159" i="154"/>
  <c r="M159" i="154"/>
  <c r="L159" i="154"/>
  <c r="K159" i="154"/>
  <c r="I159" i="154"/>
  <c r="J159" i="154" s="1"/>
  <c r="H159" i="154"/>
  <c r="A159" i="154"/>
  <c r="C159" i="154" s="1"/>
  <c r="P158" i="154"/>
  <c r="O158" i="154"/>
  <c r="M158" i="154"/>
  <c r="L158" i="154"/>
  <c r="K158" i="154"/>
  <c r="I158" i="154"/>
  <c r="J158" i="154" s="1"/>
  <c r="H158" i="154"/>
  <c r="A158" i="154"/>
  <c r="C158" i="154" s="1"/>
  <c r="P157" i="154"/>
  <c r="O157" i="154"/>
  <c r="M157" i="154"/>
  <c r="L157" i="154"/>
  <c r="K157" i="154"/>
  <c r="J157" i="154"/>
  <c r="I157" i="154"/>
  <c r="H157" i="154"/>
  <c r="A157" i="154"/>
  <c r="C157" i="154" s="1"/>
  <c r="P156" i="154"/>
  <c r="O156" i="154"/>
  <c r="M156" i="154"/>
  <c r="L156" i="154"/>
  <c r="K156" i="154"/>
  <c r="I156" i="154"/>
  <c r="J156" i="154" s="1"/>
  <c r="H156" i="154"/>
  <c r="C156" i="154"/>
  <c r="A156" i="154"/>
  <c r="P155" i="154"/>
  <c r="O155" i="154"/>
  <c r="M155" i="154"/>
  <c r="L155" i="154"/>
  <c r="K155" i="154"/>
  <c r="I155" i="154"/>
  <c r="J155" i="154" s="1"/>
  <c r="H155" i="154"/>
  <c r="A155" i="154"/>
  <c r="C155" i="154" s="1"/>
  <c r="P154" i="154"/>
  <c r="O154" i="154"/>
  <c r="M154" i="154"/>
  <c r="L154" i="154"/>
  <c r="K154" i="154"/>
  <c r="I154" i="154"/>
  <c r="J154" i="154" s="1"/>
  <c r="H154" i="154"/>
  <c r="A154" i="154"/>
  <c r="C154" i="154" s="1"/>
  <c r="P153" i="154"/>
  <c r="O153" i="154"/>
  <c r="M153" i="154"/>
  <c r="L153" i="154"/>
  <c r="K153" i="154"/>
  <c r="J153" i="154"/>
  <c r="I153" i="154"/>
  <c r="H153" i="154"/>
  <c r="A153" i="154"/>
  <c r="C153" i="154" s="1"/>
  <c r="P152" i="154"/>
  <c r="O152" i="154"/>
  <c r="M152" i="154"/>
  <c r="L152" i="154"/>
  <c r="K152" i="154"/>
  <c r="J152" i="154"/>
  <c r="I152" i="154"/>
  <c r="H152" i="154"/>
  <c r="C152" i="154"/>
  <c r="A152" i="154"/>
  <c r="P151" i="154"/>
  <c r="O151" i="154"/>
  <c r="M151" i="154"/>
  <c r="L151" i="154"/>
  <c r="K151" i="154"/>
  <c r="I151" i="154"/>
  <c r="J151" i="154" s="1"/>
  <c r="H151" i="154"/>
  <c r="A151" i="154"/>
  <c r="C151" i="154" s="1"/>
  <c r="P150" i="154"/>
  <c r="O150" i="154"/>
  <c r="M150" i="154"/>
  <c r="L150" i="154"/>
  <c r="K150" i="154"/>
  <c r="I150" i="154"/>
  <c r="J150" i="154" s="1"/>
  <c r="H150" i="154"/>
  <c r="A150" i="154"/>
  <c r="C150" i="154" s="1"/>
  <c r="P149" i="154"/>
  <c r="O149" i="154"/>
  <c r="M149" i="154"/>
  <c r="L149" i="154"/>
  <c r="K149" i="154"/>
  <c r="I149" i="154"/>
  <c r="J149" i="154" s="1"/>
  <c r="H149" i="154"/>
  <c r="A149" i="154"/>
  <c r="C149" i="154" s="1"/>
  <c r="P148" i="154"/>
  <c r="O148" i="154"/>
  <c r="M148" i="154"/>
  <c r="L148" i="154"/>
  <c r="K148" i="154"/>
  <c r="J148" i="154"/>
  <c r="I148" i="154"/>
  <c r="H148" i="154"/>
  <c r="A148" i="154"/>
  <c r="C148" i="154" s="1"/>
  <c r="P147" i="154"/>
  <c r="O147" i="154"/>
  <c r="M147" i="154"/>
  <c r="L147" i="154"/>
  <c r="K147" i="154"/>
  <c r="I147" i="154"/>
  <c r="J147" i="154" s="1"/>
  <c r="H147" i="154"/>
  <c r="A147" i="154"/>
  <c r="C147" i="154" s="1"/>
  <c r="P146" i="154"/>
  <c r="O146" i="154"/>
  <c r="M146" i="154"/>
  <c r="L146" i="154"/>
  <c r="K146" i="154"/>
  <c r="I146" i="154"/>
  <c r="J146" i="154" s="1"/>
  <c r="H146" i="154"/>
  <c r="A146" i="154"/>
  <c r="C146" i="154" s="1"/>
  <c r="P145" i="154"/>
  <c r="O145" i="154"/>
  <c r="M145" i="154"/>
  <c r="L145" i="154"/>
  <c r="K145" i="154"/>
  <c r="J145" i="154"/>
  <c r="I145" i="154"/>
  <c r="H145" i="154"/>
  <c r="A145" i="154"/>
  <c r="C145" i="154" s="1"/>
  <c r="P144" i="154"/>
  <c r="O144" i="154"/>
  <c r="M144" i="154"/>
  <c r="L144" i="154"/>
  <c r="K144" i="154"/>
  <c r="I144" i="154"/>
  <c r="J144" i="154" s="1"/>
  <c r="H144" i="154"/>
  <c r="A144" i="154"/>
  <c r="C144" i="154" s="1"/>
  <c r="P143" i="154"/>
  <c r="O143" i="154"/>
  <c r="M143" i="154"/>
  <c r="L143" i="154"/>
  <c r="K143" i="154"/>
  <c r="I143" i="154"/>
  <c r="J143" i="154" s="1"/>
  <c r="H143" i="154"/>
  <c r="A143" i="154"/>
  <c r="C143" i="154" s="1"/>
  <c r="P142" i="154"/>
  <c r="O142" i="154"/>
  <c r="M142" i="154"/>
  <c r="L142" i="154"/>
  <c r="K142" i="154"/>
  <c r="I142" i="154"/>
  <c r="J142" i="154" s="1"/>
  <c r="H142" i="154"/>
  <c r="A142" i="154"/>
  <c r="C142" i="154" s="1"/>
  <c r="P141" i="154"/>
  <c r="O141" i="154"/>
  <c r="M141" i="154"/>
  <c r="L141" i="154"/>
  <c r="K141" i="154"/>
  <c r="J141" i="154"/>
  <c r="I141" i="154"/>
  <c r="H141" i="154"/>
  <c r="A141" i="154"/>
  <c r="C141" i="154" s="1"/>
  <c r="P140" i="154"/>
  <c r="O140" i="154"/>
  <c r="M140" i="154"/>
  <c r="L140" i="154"/>
  <c r="K140" i="154"/>
  <c r="I140" i="154"/>
  <c r="J140" i="154" s="1"/>
  <c r="H140" i="154"/>
  <c r="C140" i="154"/>
  <c r="A140" i="154"/>
  <c r="P139" i="154"/>
  <c r="O139" i="154"/>
  <c r="M139" i="154"/>
  <c r="L139" i="154"/>
  <c r="K139" i="154"/>
  <c r="I139" i="154"/>
  <c r="J139" i="154" s="1"/>
  <c r="H139" i="154"/>
  <c r="A139" i="154"/>
  <c r="C139" i="154" s="1"/>
  <c r="P138" i="154"/>
  <c r="O138" i="154"/>
  <c r="M138" i="154"/>
  <c r="L138" i="154"/>
  <c r="K138" i="154"/>
  <c r="I138" i="154"/>
  <c r="J138" i="154" s="1"/>
  <c r="H138" i="154"/>
  <c r="A138" i="154"/>
  <c r="C138" i="154" s="1"/>
  <c r="P137" i="154"/>
  <c r="O137" i="154"/>
  <c r="M137" i="154"/>
  <c r="L137" i="154"/>
  <c r="K137" i="154"/>
  <c r="J137" i="154"/>
  <c r="I137" i="154"/>
  <c r="H137" i="154"/>
  <c r="A137" i="154"/>
  <c r="C137" i="154" s="1"/>
  <c r="P136" i="154"/>
  <c r="O136" i="154"/>
  <c r="M136" i="154"/>
  <c r="L136" i="154"/>
  <c r="K136" i="154"/>
  <c r="J136" i="154"/>
  <c r="I136" i="154"/>
  <c r="H136" i="154"/>
  <c r="C136" i="154"/>
  <c r="A136" i="154"/>
  <c r="P135" i="154"/>
  <c r="O135" i="154"/>
  <c r="M135" i="154"/>
  <c r="L135" i="154"/>
  <c r="K135" i="154"/>
  <c r="I135" i="154"/>
  <c r="J135" i="154" s="1"/>
  <c r="H135" i="154"/>
  <c r="A135" i="154"/>
  <c r="C135" i="154" s="1"/>
  <c r="P134" i="154"/>
  <c r="O134" i="154"/>
  <c r="M134" i="154"/>
  <c r="L134" i="154"/>
  <c r="K134" i="154"/>
  <c r="I134" i="154"/>
  <c r="J134" i="154" s="1"/>
  <c r="H134" i="154"/>
  <c r="A134" i="154"/>
  <c r="C134" i="154" s="1"/>
  <c r="P133" i="154"/>
  <c r="O133" i="154"/>
  <c r="M133" i="154"/>
  <c r="L133" i="154"/>
  <c r="K133" i="154"/>
  <c r="I133" i="154"/>
  <c r="J133" i="154" s="1"/>
  <c r="H133" i="154"/>
  <c r="A133" i="154"/>
  <c r="C133" i="154" s="1"/>
  <c r="P132" i="154"/>
  <c r="O132" i="154"/>
  <c r="M132" i="154"/>
  <c r="L132" i="154"/>
  <c r="K132" i="154"/>
  <c r="I132" i="154"/>
  <c r="J132" i="154" s="1"/>
  <c r="H132" i="154"/>
  <c r="C132" i="154"/>
  <c r="A132" i="154"/>
  <c r="P131" i="154"/>
  <c r="O131" i="154"/>
  <c r="M131" i="154"/>
  <c r="L131" i="154"/>
  <c r="K131" i="154"/>
  <c r="I131" i="154"/>
  <c r="J131" i="154" s="1"/>
  <c r="H131" i="154"/>
  <c r="A131" i="154"/>
  <c r="C131" i="154" s="1"/>
  <c r="P130" i="154"/>
  <c r="O130" i="154"/>
  <c r="M130" i="154"/>
  <c r="L130" i="154"/>
  <c r="K130" i="154"/>
  <c r="J130" i="154"/>
  <c r="I130" i="154"/>
  <c r="H130" i="154"/>
  <c r="A130" i="154"/>
  <c r="C130" i="154" s="1"/>
  <c r="P129" i="154"/>
  <c r="O129" i="154"/>
  <c r="M129" i="154"/>
  <c r="L129" i="154"/>
  <c r="K129" i="154"/>
  <c r="J129" i="154"/>
  <c r="I129" i="154"/>
  <c r="H129" i="154"/>
  <c r="C129" i="154"/>
  <c r="A129" i="154"/>
  <c r="P128" i="154"/>
  <c r="O128" i="154"/>
  <c r="M128" i="154"/>
  <c r="L128" i="154"/>
  <c r="K128" i="154"/>
  <c r="I128" i="154"/>
  <c r="J128" i="154" s="1"/>
  <c r="H128" i="154"/>
  <c r="A128" i="154"/>
  <c r="C128" i="154" s="1"/>
  <c r="P127" i="154"/>
  <c r="O127" i="154"/>
  <c r="M127" i="154"/>
  <c r="L127" i="154"/>
  <c r="K127" i="154"/>
  <c r="I127" i="154"/>
  <c r="J127" i="154" s="1"/>
  <c r="H127" i="154"/>
  <c r="A127" i="154"/>
  <c r="C127" i="154" s="1"/>
  <c r="P126" i="154"/>
  <c r="O126" i="154"/>
  <c r="M126" i="154"/>
  <c r="L126" i="154"/>
  <c r="K126" i="154"/>
  <c r="I126" i="154"/>
  <c r="J126" i="154" s="1"/>
  <c r="H126" i="154"/>
  <c r="A126" i="154"/>
  <c r="C126" i="154" s="1"/>
  <c r="P125" i="154"/>
  <c r="O125" i="154"/>
  <c r="M125" i="154"/>
  <c r="L125" i="154"/>
  <c r="K125" i="154"/>
  <c r="I125" i="154"/>
  <c r="J125" i="154" s="1"/>
  <c r="H125" i="154"/>
  <c r="A125" i="154"/>
  <c r="C125" i="154" s="1"/>
  <c r="P124" i="154"/>
  <c r="O124" i="154"/>
  <c r="M124" i="154"/>
  <c r="L124" i="154"/>
  <c r="K124" i="154"/>
  <c r="I124" i="154"/>
  <c r="J124" i="154" s="1"/>
  <c r="H124" i="154"/>
  <c r="A124" i="154"/>
  <c r="C124" i="154" s="1"/>
  <c r="P123" i="154"/>
  <c r="O123" i="154"/>
  <c r="M123" i="154"/>
  <c r="L123" i="154"/>
  <c r="K123" i="154"/>
  <c r="I123" i="154"/>
  <c r="J123" i="154" s="1"/>
  <c r="H123" i="154"/>
  <c r="A123" i="154"/>
  <c r="C123" i="154" s="1"/>
  <c r="P122" i="154"/>
  <c r="O122" i="154"/>
  <c r="M122" i="154"/>
  <c r="L122" i="154"/>
  <c r="K122" i="154"/>
  <c r="I122" i="154"/>
  <c r="J122" i="154" s="1"/>
  <c r="H122" i="154"/>
  <c r="A122" i="154"/>
  <c r="C122" i="154" s="1"/>
  <c r="P121" i="154"/>
  <c r="O121" i="154"/>
  <c r="M121" i="154"/>
  <c r="L121" i="154"/>
  <c r="K121" i="154"/>
  <c r="J121" i="154"/>
  <c r="I121" i="154"/>
  <c r="H121" i="154"/>
  <c r="A121" i="154"/>
  <c r="C121" i="154" s="1"/>
  <c r="P120" i="154"/>
  <c r="O120" i="154"/>
  <c r="M120" i="154"/>
  <c r="L120" i="154"/>
  <c r="K120" i="154"/>
  <c r="I120" i="154"/>
  <c r="J120" i="154" s="1"/>
  <c r="H120" i="154"/>
  <c r="A120" i="154"/>
  <c r="C120" i="154" s="1"/>
  <c r="P119" i="154"/>
  <c r="O119" i="154"/>
  <c r="M119" i="154"/>
  <c r="L119" i="154"/>
  <c r="K119" i="154"/>
  <c r="J119" i="154"/>
  <c r="I119" i="154"/>
  <c r="H119" i="154"/>
  <c r="A119" i="154"/>
  <c r="C119" i="154" s="1"/>
  <c r="P118" i="154"/>
  <c r="O118" i="154"/>
  <c r="M118" i="154"/>
  <c r="L118" i="154"/>
  <c r="K118" i="154"/>
  <c r="I118" i="154"/>
  <c r="J118" i="154" s="1"/>
  <c r="H118" i="154"/>
  <c r="A118" i="154"/>
  <c r="C118" i="154" s="1"/>
  <c r="P117" i="154"/>
  <c r="O117" i="154"/>
  <c r="M117" i="154"/>
  <c r="L117" i="154"/>
  <c r="K117" i="154"/>
  <c r="I117" i="154"/>
  <c r="J117" i="154" s="1"/>
  <c r="H117" i="154"/>
  <c r="A117" i="154"/>
  <c r="C117" i="154" s="1"/>
  <c r="P116" i="154"/>
  <c r="O116" i="154"/>
  <c r="M116" i="154"/>
  <c r="L116" i="154"/>
  <c r="K116" i="154"/>
  <c r="I116" i="154"/>
  <c r="J116" i="154" s="1"/>
  <c r="H116" i="154"/>
  <c r="A116" i="154"/>
  <c r="C116" i="154" s="1"/>
  <c r="P115" i="154"/>
  <c r="O115" i="154"/>
  <c r="M115" i="154"/>
  <c r="L115" i="154"/>
  <c r="K115" i="154"/>
  <c r="I115" i="154"/>
  <c r="J115" i="154" s="1"/>
  <c r="H115" i="154"/>
  <c r="A115" i="154"/>
  <c r="C115" i="154" s="1"/>
  <c r="P114" i="154"/>
  <c r="O114" i="154"/>
  <c r="M114" i="154"/>
  <c r="L114" i="154"/>
  <c r="K114" i="154"/>
  <c r="I114" i="154"/>
  <c r="J114" i="154" s="1"/>
  <c r="H114" i="154"/>
  <c r="A114" i="154"/>
  <c r="C114" i="154" s="1"/>
  <c r="P113" i="154"/>
  <c r="O113" i="154"/>
  <c r="M113" i="154"/>
  <c r="L113" i="154"/>
  <c r="K113" i="154"/>
  <c r="J113" i="154"/>
  <c r="I113" i="154"/>
  <c r="H113" i="154"/>
  <c r="A113" i="154"/>
  <c r="C113" i="154" s="1"/>
  <c r="P112" i="154"/>
  <c r="O112" i="154"/>
  <c r="M112" i="154"/>
  <c r="L112" i="154"/>
  <c r="K112" i="154"/>
  <c r="I112" i="154"/>
  <c r="J112" i="154" s="1"/>
  <c r="H112" i="154"/>
  <c r="A112" i="154"/>
  <c r="C112" i="154" s="1"/>
  <c r="P111" i="154"/>
  <c r="O111" i="154"/>
  <c r="M111" i="154"/>
  <c r="L111" i="154"/>
  <c r="K111" i="154"/>
  <c r="I111" i="154"/>
  <c r="J111" i="154" s="1"/>
  <c r="H111" i="154"/>
  <c r="A111" i="154"/>
  <c r="C111" i="154" s="1"/>
  <c r="P110" i="154"/>
  <c r="O110" i="154"/>
  <c r="M110" i="154"/>
  <c r="L110" i="154"/>
  <c r="K110" i="154"/>
  <c r="I110" i="154"/>
  <c r="J110" i="154" s="1"/>
  <c r="H110" i="154"/>
  <c r="A110" i="154"/>
  <c r="C110" i="154" s="1"/>
  <c r="P109" i="154"/>
  <c r="O109" i="154"/>
  <c r="M109" i="154"/>
  <c r="L109" i="154"/>
  <c r="K109" i="154"/>
  <c r="I109" i="154"/>
  <c r="J109" i="154" s="1"/>
  <c r="H109" i="154"/>
  <c r="A109" i="154"/>
  <c r="C109" i="154" s="1"/>
  <c r="P108" i="154"/>
  <c r="O108" i="154"/>
  <c r="M108" i="154"/>
  <c r="L108" i="154"/>
  <c r="K108" i="154"/>
  <c r="I108" i="154"/>
  <c r="J108" i="154" s="1"/>
  <c r="H108" i="154"/>
  <c r="A108" i="154"/>
  <c r="C108" i="154" s="1"/>
  <c r="P107" i="154"/>
  <c r="O107" i="154"/>
  <c r="M107" i="154"/>
  <c r="L107" i="154"/>
  <c r="K107" i="154"/>
  <c r="I107" i="154"/>
  <c r="J107" i="154" s="1"/>
  <c r="H107" i="154"/>
  <c r="A107" i="154"/>
  <c r="C107" i="154" s="1"/>
  <c r="P106" i="154"/>
  <c r="O106" i="154"/>
  <c r="M106" i="154"/>
  <c r="L106" i="154"/>
  <c r="K106" i="154"/>
  <c r="I106" i="154"/>
  <c r="J106" i="154" s="1"/>
  <c r="H106" i="154"/>
  <c r="A106" i="154"/>
  <c r="C106" i="154" s="1"/>
  <c r="P105" i="154"/>
  <c r="O105" i="154"/>
  <c r="M105" i="154"/>
  <c r="L105" i="154"/>
  <c r="K105" i="154"/>
  <c r="J105" i="154"/>
  <c r="I105" i="154"/>
  <c r="H105" i="154"/>
  <c r="A105" i="154"/>
  <c r="C105" i="154" s="1"/>
  <c r="P104" i="154"/>
  <c r="O104" i="154"/>
  <c r="M104" i="154"/>
  <c r="L104" i="154"/>
  <c r="K104" i="154"/>
  <c r="I104" i="154"/>
  <c r="J104" i="154" s="1"/>
  <c r="H104" i="154"/>
  <c r="A104" i="154"/>
  <c r="C104" i="154" s="1"/>
  <c r="P103" i="154"/>
  <c r="O103" i="154"/>
  <c r="M103" i="154"/>
  <c r="L103" i="154"/>
  <c r="K103" i="154"/>
  <c r="J103" i="154"/>
  <c r="I103" i="154"/>
  <c r="H103" i="154"/>
  <c r="A103" i="154"/>
  <c r="C103" i="154" s="1"/>
  <c r="P102" i="154"/>
  <c r="O102" i="154"/>
  <c r="M102" i="154"/>
  <c r="L102" i="154"/>
  <c r="K102" i="154"/>
  <c r="I102" i="154"/>
  <c r="J102" i="154" s="1"/>
  <c r="H102" i="154"/>
  <c r="A102" i="154"/>
  <c r="C102" i="154" s="1"/>
  <c r="P101" i="154"/>
  <c r="O101" i="154"/>
  <c r="M101" i="154"/>
  <c r="L101" i="154"/>
  <c r="K101" i="154"/>
  <c r="I101" i="154"/>
  <c r="J101" i="154" s="1"/>
  <c r="H101" i="154"/>
  <c r="A101" i="154"/>
  <c r="C101" i="154" s="1"/>
  <c r="P100" i="154"/>
  <c r="O100" i="154"/>
  <c r="M100" i="154"/>
  <c r="L100" i="154"/>
  <c r="K100" i="154"/>
  <c r="I100" i="154"/>
  <c r="J100" i="154" s="1"/>
  <c r="H100" i="154"/>
  <c r="A100" i="154"/>
  <c r="C100" i="154" s="1"/>
  <c r="P99" i="154"/>
  <c r="O99" i="154"/>
  <c r="M99" i="154"/>
  <c r="L99" i="154"/>
  <c r="K99" i="154"/>
  <c r="I99" i="154"/>
  <c r="J99" i="154" s="1"/>
  <c r="H99" i="154"/>
  <c r="A99" i="154"/>
  <c r="C99" i="154" s="1"/>
  <c r="P98" i="154"/>
  <c r="O98" i="154"/>
  <c r="M98" i="154"/>
  <c r="L98" i="154"/>
  <c r="K98" i="154"/>
  <c r="I98" i="154"/>
  <c r="J98" i="154" s="1"/>
  <c r="H98" i="154"/>
  <c r="A98" i="154"/>
  <c r="C98" i="154" s="1"/>
  <c r="P97" i="154"/>
  <c r="O97" i="154"/>
  <c r="M97" i="154"/>
  <c r="L97" i="154"/>
  <c r="K97" i="154"/>
  <c r="J97" i="154"/>
  <c r="I97" i="154"/>
  <c r="H97" i="154"/>
  <c r="A97" i="154"/>
  <c r="C97" i="154" s="1"/>
  <c r="P96" i="154"/>
  <c r="O96" i="154"/>
  <c r="M96" i="154"/>
  <c r="L96" i="154"/>
  <c r="K96" i="154"/>
  <c r="I96" i="154"/>
  <c r="J96" i="154" s="1"/>
  <c r="H96" i="154"/>
  <c r="A96" i="154"/>
  <c r="C96" i="154" s="1"/>
  <c r="P95" i="154"/>
  <c r="O95" i="154"/>
  <c r="M95" i="154"/>
  <c r="L95" i="154"/>
  <c r="K95" i="154"/>
  <c r="I95" i="154"/>
  <c r="J95" i="154" s="1"/>
  <c r="H95" i="154"/>
  <c r="A95" i="154"/>
  <c r="C95" i="154" s="1"/>
  <c r="P94" i="154"/>
  <c r="O94" i="154"/>
  <c r="M94" i="154"/>
  <c r="L94" i="154"/>
  <c r="K94" i="154"/>
  <c r="I94" i="154"/>
  <c r="J94" i="154" s="1"/>
  <c r="H94" i="154"/>
  <c r="A94" i="154"/>
  <c r="C94" i="154" s="1"/>
  <c r="P93" i="154"/>
  <c r="O93" i="154"/>
  <c r="M93" i="154"/>
  <c r="L93" i="154"/>
  <c r="K93" i="154"/>
  <c r="I93" i="154"/>
  <c r="J93" i="154" s="1"/>
  <c r="H93" i="154"/>
  <c r="A93" i="154"/>
  <c r="C93" i="154" s="1"/>
  <c r="P92" i="154"/>
  <c r="O92" i="154"/>
  <c r="M92" i="154"/>
  <c r="L92" i="154"/>
  <c r="K92" i="154"/>
  <c r="I92" i="154"/>
  <c r="J92" i="154" s="1"/>
  <c r="H92" i="154"/>
  <c r="A92" i="154"/>
  <c r="C92" i="154" s="1"/>
  <c r="P91" i="154"/>
  <c r="O91" i="154"/>
  <c r="M91" i="154"/>
  <c r="L91" i="154"/>
  <c r="K91" i="154"/>
  <c r="I91" i="154"/>
  <c r="J91" i="154" s="1"/>
  <c r="H91" i="154"/>
  <c r="A91" i="154"/>
  <c r="C91" i="154" s="1"/>
  <c r="P90" i="154"/>
  <c r="O90" i="154"/>
  <c r="M90" i="154"/>
  <c r="L90" i="154"/>
  <c r="K90" i="154"/>
  <c r="I90" i="154"/>
  <c r="J90" i="154" s="1"/>
  <c r="H90" i="154"/>
  <c r="A90" i="154"/>
  <c r="C90" i="154" s="1"/>
  <c r="P89" i="154"/>
  <c r="O89" i="154"/>
  <c r="M89" i="154"/>
  <c r="L89" i="154"/>
  <c r="K89" i="154"/>
  <c r="J89" i="154"/>
  <c r="I89" i="154"/>
  <c r="H89" i="154"/>
  <c r="A89" i="154"/>
  <c r="C89" i="154" s="1"/>
  <c r="P88" i="154"/>
  <c r="O88" i="154"/>
  <c r="M88" i="154"/>
  <c r="L88" i="154"/>
  <c r="K88" i="154"/>
  <c r="I88" i="154"/>
  <c r="J88" i="154" s="1"/>
  <c r="H88" i="154"/>
  <c r="A88" i="154"/>
  <c r="C88" i="154" s="1"/>
  <c r="P87" i="154"/>
  <c r="O87" i="154"/>
  <c r="M87" i="154"/>
  <c r="L87" i="154"/>
  <c r="K87" i="154"/>
  <c r="J87" i="154"/>
  <c r="I87" i="154"/>
  <c r="H87" i="154"/>
  <c r="A87" i="154"/>
  <c r="C87" i="154" s="1"/>
  <c r="P86" i="154"/>
  <c r="O86" i="154"/>
  <c r="M86" i="154"/>
  <c r="L86" i="154"/>
  <c r="K86" i="154"/>
  <c r="I86" i="154"/>
  <c r="J86" i="154" s="1"/>
  <c r="H86" i="154"/>
  <c r="A86" i="154"/>
  <c r="C86" i="154" s="1"/>
  <c r="P85" i="154"/>
  <c r="O85" i="154"/>
  <c r="M85" i="154"/>
  <c r="L85" i="154"/>
  <c r="K85" i="154"/>
  <c r="I85" i="154"/>
  <c r="J85" i="154" s="1"/>
  <c r="H85" i="154"/>
  <c r="A85" i="154"/>
  <c r="C85" i="154" s="1"/>
  <c r="P84" i="154"/>
  <c r="O84" i="154"/>
  <c r="M84" i="154"/>
  <c r="L84" i="154"/>
  <c r="K84" i="154"/>
  <c r="I84" i="154"/>
  <c r="J84" i="154" s="1"/>
  <c r="H84" i="154"/>
  <c r="A84" i="154"/>
  <c r="C84" i="154" s="1"/>
  <c r="P83" i="154"/>
  <c r="O83" i="154"/>
  <c r="M83" i="154"/>
  <c r="L83" i="154"/>
  <c r="K83" i="154"/>
  <c r="I83" i="154"/>
  <c r="J83" i="154" s="1"/>
  <c r="H83" i="154"/>
  <c r="A83" i="154"/>
  <c r="C83" i="154" s="1"/>
  <c r="P82" i="154"/>
  <c r="O82" i="154"/>
  <c r="M82" i="154"/>
  <c r="L82" i="154"/>
  <c r="K82" i="154"/>
  <c r="I82" i="154"/>
  <c r="J82" i="154" s="1"/>
  <c r="H82" i="154"/>
  <c r="A82" i="154"/>
  <c r="C82" i="154" s="1"/>
  <c r="P81" i="154"/>
  <c r="O81" i="154"/>
  <c r="M81" i="154"/>
  <c r="L81" i="154"/>
  <c r="K81" i="154"/>
  <c r="J81" i="154"/>
  <c r="I81" i="154"/>
  <c r="H81" i="154"/>
  <c r="A81" i="154"/>
  <c r="C81" i="154" s="1"/>
  <c r="P80" i="154"/>
  <c r="O80" i="154"/>
  <c r="M80" i="154"/>
  <c r="L80" i="154"/>
  <c r="K80" i="154"/>
  <c r="I80" i="154"/>
  <c r="J80" i="154" s="1"/>
  <c r="H80" i="154"/>
  <c r="A80" i="154"/>
  <c r="C80" i="154" s="1"/>
  <c r="P79" i="154"/>
  <c r="O79" i="154"/>
  <c r="M79" i="154"/>
  <c r="L79" i="154"/>
  <c r="K79" i="154"/>
  <c r="I79" i="154"/>
  <c r="J79" i="154" s="1"/>
  <c r="H79" i="154"/>
  <c r="A79" i="154"/>
  <c r="C79" i="154" s="1"/>
  <c r="P78" i="154"/>
  <c r="O78" i="154"/>
  <c r="M78" i="154"/>
  <c r="L78" i="154"/>
  <c r="K78" i="154"/>
  <c r="I78" i="154"/>
  <c r="J78" i="154" s="1"/>
  <c r="H78" i="154"/>
  <c r="A78" i="154"/>
  <c r="C78" i="154" s="1"/>
  <c r="P77" i="154"/>
  <c r="O77" i="154"/>
  <c r="M77" i="154"/>
  <c r="L77" i="154"/>
  <c r="K77" i="154"/>
  <c r="I77" i="154"/>
  <c r="J77" i="154" s="1"/>
  <c r="H77" i="154"/>
  <c r="A77" i="154"/>
  <c r="C77" i="154" s="1"/>
  <c r="P76" i="154"/>
  <c r="O76" i="154"/>
  <c r="M76" i="154"/>
  <c r="L76" i="154"/>
  <c r="K76" i="154"/>
  <c r="I76" i="154"/>
  <c r="J76" i="154" s="1"/>
  <c r="H76" i="154"/>
  <c r="A76" i="154"/>
  <c r="C76" i="154" s="1"/>
  <c r="P75" i="154"/>
  <c r="O75" i="154"/>
  <c r="M75" i="154"/>
  <c r="L75" i="154"/>
  <c r="K75" i="154"/>
  <c r="I75" i="154"/>
  <c r="J75" i="154" s="1"/>
  <c r="H75" i="154"/>
  <c r="A75" i="154"/>
  <c r="C75" i="154" s="1"/>
  <c r="P74" i="154"/>
  <c r="O74" i="154"/>
  <c r="M74" i="154"/>
  <c r="L74" i="154"/>
  <c r="K74" i="154"/>
  <c r="I74" i="154"/>
  <c r="J74" i="154" s="1"/>
  <c r="H74" i="154"/>
  <c r="A74" i="154"/>
  <c r="C74" i="154" s="1"/>
  <c r="P73" i="154"/>
  <c r="O73" i="154"/>
  <c r="M73" i="154"/>
  <c r="L73" i="154"/>
  <c r="K73" i="154"/>
  <c r="J73" i="154"/>
  <c r="I73" i="154"/>
  <c r="H73" i="154"/>
  <c r="A73" i="154"/>
  <c r="C73" i="154" s="1"/>
  <c r="P72" i="154"/>
  <c r="O72" i="154"/>
  <c r="M72" i="154"/>
  <c r="L72" i="154"/>
  <c r="K72" i="154"/>
  <c r="I72" i="154"/>
  <c r="J72" i="154" s="1"/>
  <c r="H72" i="154"/>
  <c r="A72" i="154"/>
  <c r="C72" i="154" s="1"/>
  <c r="P71" i="154"/>
  <c r="O71" i="154"/>
  <c r="M71" i="154"/>
  <c r="L71" i="154"/>
  <c r="K71" i="154"/>
  <c r="J71" i="154"/>
  <c r="I71" i="154"/>
  <c r="H71" i="154"/>
  <c r="A71" i="154"/>
  <c r="C71" i="154" s="1"/>
  <c r="P70" i="154"/>
  <c r="O70" i="154"/>
  <c r="M70" i="154"/>
  <c r="L70" i="154"/>
  <c r="K70" i="154"/>
  <c r="I70" i="154"/>
  <c r="J70" i="154" s="1"/>
  <c r="H70" i="154"/>
  <c r="A70" i="154"/>
  <c r="C70" i="154" s="1"/>
  <c r="P69" i="154"/>
  <c r="O69" i="154"/>
  <c r="M69" i="154"/>
  <c r="L69" i="154"/>
  <c r="K69" i="154"/>
  <c r="I69" i="154"/>
  <c r="J69" i="154" s="1"/>
  <c r="H69" i="154"/>
  <c r="A69" i="154"/>
  <c r="C69" i="154" s="1"/>
  <c r="P68" i="154"/>
  <c r="O68" i="154"/>
  <c r="M68" i="154"/>
  <c r="L68" i="154"/>
  <c r="K68" i="154"/>
  <c r="I68" i="154"/>
  <c r="J68" i="154" s="1"/>
  <c r="H68" i="154"/>
  <c r="A68" i="154"/>
  <c r="C68" i="154" s="1"/>
  <c r="P67" i="154"/>
  <c r="O67" i="154"/>
  <c r="M67" i="154"/>
  <c r="L67" i="154"/>
  <c r="K67" i="154"/>
  <c r="I67" i="154"/>
  <c r="J67" i="154" s="1"/>
  <c r="H67" i="154"/>
  <c r="A67" i="154"/>
  <c r="C67" i="154" s="1"/>
  <c r="P66" i="154"/>
  <c r="O66" i="154"/>
  <c r="M66" i="154"/>
  <c r="L66" i="154"/>
  <c r="K66" i="154"/>
  <c r="I66" i="154"/>
  <c r="J66" i="154" s="1"/>
  <c r="H66" i="154"/>
  <c r="A66" i="154"/>
  <c r="C66" i="154" s="1"/>
  <c r="P65" i="154"/>
  <c r="O65" i="154"/>
  <c r="M65" i="154"/>
  <c r="L65" i="154"/>
  <c r="K65" i="154"/>
  <c r="I65" i="154"/>
  <c r="J65" i="154" s="1"/>
  <c r="H65" i="154"/>
  <c r="A65" i="154"/>
  <c r="C65" i="154" s="1"/>
  <c r="P64" i="154"/>
  <c r="O64" i="154"/>
  <c r="M64" i="154"/>
  <c r="L64" i="154"/>
  <c r="K64" i="154"/>
  <c r="I64" i="154"/>
  <c r="J64" i="154" s="1"/>
  <c r="H64" i="154"/>
  <c r="A64" i="154"/>
  <c r="C64" i="154" s="1"/>
  <c r="P63" i="154"/>
  <c r="O63" i="154"/>
  <c r="M63" i="154"/>
  <c r="L63" i="154"/>
  <c r="K63" i="154"/>
  <c r="I63" i="154"/>
  <c r="J63" i="154" s="1"/>
  <c r="H63" i="154"/>
  <c r="A63" i="154"/>
  <c r="C63" i="154" s="1"/>
  <c r="P62" i="154"/>
  <c r="O62" i="154"/>
  <c r="M62" i="154"/>
  <c r="L62" i="154"/>
  <c r="K62" i="154"/>
  <c r="I62" i="154"/>
  <c r="J62" i="154" s="1"/>
  <c r="H62" i="154"/>
  <c r="A62" i="154"/>
  <c r="C62" i="154" s="1"/>
  <c r="P61" i="154"/>
  <c r="O61" i="154"/>
  <c r="M61" i="154"/>
  <c r="L61" i="154"/>
  <c r="K61" i="154"/>
  <c r="I61" i="154"/>
  <c r="J61" i="154" s="1"/>
  <c r="H61" i="154"/>
  <c r="A61" i="154"/>
  <c r="C61" i="154" s="1"/>
  <c r="P60" i="154"/>
  <c r="O60" i="154"/>
  <c r="M60" i="154"/>
  <c r="L60" i="154"/>
  <c r="K60" i="154"/>
  <c r="I60" i="154"/>
  <c r="J60" i="154" s="1"/>
  <c r="H60" i="154"/>
  <c r="C60" i="154"/>
  <c r="A60" i="154"/>
  <c r="P59" i="154"/>
  <c r="O59" i="154"/>
  <c r="M59" i="154"/>
  <c r="L59" i="154"/>
  <c r="K59" i="154"/>
  <c r="I59" i="154"/>
  <c r="J59" i="154" s="1"/>
  <c r="H59" i="154"/>
  <c r="A59" i="154"/>
  <c r="C59" i="154" s="1"/>
  <c r="P58" i="154"/>
  <c r="O58" i="154"/>
  <c r="M58" i="154"/>
  <c r="L58" i="154"/>
  <c r="K58" i="154"/>
  <c r="I58" i="154"/>
  <c r="J58" i="154" s="1"/>
  <c r="H58" i="154"/>
  <c r="C58" i="154"/>
  <c r="A58" i="154"/>
  <c r="P57" i="154"/>
  <c r="O57" i="154"/>
  <c r="M57" i="154"/>
  <c r="L57" i="154"/>
  <c r="K57" i="154"/>
  <c r="J57" i="154"/>
  <c r="I57" i="154"/>
  <c r="H57" i="154"/>
  <c r="A57" i="154"/>
  <c r="C57" i="154" s="1"/>
  <c r="P56" i="154"/>
  <c r="O56" i="154"/>
  <c r="M56" i="154"/>
  <c r="L56" i="154"/>
  <c r="K56" i="154"/>
  <c r="I56" i="154"/>
  <c r="J56" i="154" s="1"/>
  <c r="H56" i="154"/>
  <c r="A56" i="154"/>
  <c r="C56" i="154" s="1"/>
  <c r="P55" i="154"/>
  <c r="O55" i="154"/>
  <c r="M55" i="154"/>
  <c r="L55" i="154"/>
  <c r="K55" i="154"/>
  <c r="J55" i="154"/>
  <c r="I55" i="154"/>
  <c r="H55" i="154"/>
  <c r="C55" i="154"/>
  <c r="A55" i="154"/>
  <c r="P54" i="154"/>
  <c r="O54" i="154"/>
  <c r="M54" i="154"/>
  <c r="L54" i="154"/>
  <c r="K54" i="154"/>
  <c r="I54" i="154"/>
  <c r="J54" i="154" s="1"/>
  <c r="H54" i="154"/>
  <c r="A54" i="154"/>
  <c r="C54" i="154" s="1"/>
  <c r="P53" i="154"/>
  <c r="O53" i="154"/>
  <c r="M53" i="154"/>
  <c r="L53" i="154"/>
  <c r="K53" i="154"/>
  <c r="I53" i="154"/>
  <c r="J53" i="154" s="1"/>
  <c r="H53" i="154"/>
  <c r="A53" i="154"/>
  <c r="C53" i="154" s="1"/>
  <c r="P52" i="154"/>
  <c r="O52" i="154"/>
  <c r="M52" i="154"/>
  <c r="L52" i="154"/>
  <c r="K52" i="154"/>
  <c r="I52" i="154"/>
  <c r="J52" i="154" s="1"/>
  <c r="H52" i="154"/>
  <c r="A52" i="154"/>
  <c r="C52" i="154" s="1"/>
  <c r="P51" i="154"/>
  <c r="O51" i="154"/>
  <c r="M51" i="154"/>
  <c r="L51" i="154"/>
  <c r="K51" i="154"/>
  <c r="I51" i="154"/>
  <c r="J51" i="154" s="1"/>
  <c r="H51" i="154"/>
  <c r="A51" i="154"/>
  <c r="C51" i="154" s="1"/>
  <c r="P50" i="154"/>
  <c r="O50" i="154"/>
  <c r="M50" i="154"/>
  <c r="L50" i="154"/>
  <c r="K50" i="154"/>
  <c r="I50" i="154"/>
  <c r="J50" i="154" s="1"/>
  <c r="H50" i="154"/>
  <c r="A50" i="154"/>
  <c r="C50" i="154" s="1"/>
  <c r="P49" i="154"/>
  <c r="O49" i="154"/>
  <c r="M49" i="154"/>
  <c r="L49" i="154"/>
  <c r="K49" i="154"/>
  <c r="I49" i="154"/>
  <c r="J49" i="154" s="1"/>
  <c r="H49" i="154"/>
  <c r="A49" i="154"/>
  <c r="C49" i="154" s="1"/>
  <c r="P48" i="154"/>
  <c r="O48" i="154"/>
  <c r="M48" i="154"/>
  <c r="L48" i="154"/>
  <c r="K48" i="154"/>
  <c r="I48" i="154"/>
  <c r="J48" i="154" s="1"/>
  <c r="H48" i="154"/>
  <c r="A48" i="154"/>
  <c r="C48" i="154" s="1"/>
  <c r="P47" i="154"/>
  <c r="O47" i="154"/>
  <c r="M47" i="154"/>
  <c r="L47" i="154"/>
  <c r="K47" i="154"/>
  <c r="I47" i="154"/>
  <c r="J47" i="154" s="1"/>
  <c r="H47" i="154"/>
  <c r="A47" i="154"/>
  <c r="C47" i="154" s="1"/>
  <c r="P46" i="154"/>
  <c r="O46" i="154"/>
  <c r="M46" i="154"/>
  <c r="L46" i="154"/>
  <c r="K46" i="154"/>
  <c r="I46" i="154"/>
  <c r="J46" i="154" s="1"/>
  <c r="H46" i="154"/>
  <c r="A46" i="154"/>
  <c r="C46" i="154" s="1"/>
  <c r="P45" i="154"/>
  <c r="O45" i="154"/>
  <c r="M45" i="154"/>
  <c r="L45" i="154"/>
  <c r="K45" i="154"/>
  <c r="I45" i="154"/>
  <c r="J45" i="154" s="1"/>
  <c r="H45" i="154"/>
  <c r="A45" i="154"/>
  <c r="C45" i="154" s="1"/>
  <c r="P44" i="154"/>
  <c r="O44" i="154"/>
  <c r="M44" i="154"/>
  <c r="L44" i="154"/>
  <c r="K44" i="154"/>
  <c r="I44" i="154"/>
  <c r="J44" i="154" s="1"/>
  <c r="H44" i="154"/>
  <c r="C44" i="154"/>
  <c r="A44" i="154"/>
  <c r="P43" i="154"/>
  <c r="O43" i="154"/>
  <c r="M43" i="154"/>
  <c r="L43" i="154"/>
  <c r="K43" i="154"/>
  <c r="I43" i="154"/>
  <c r="J43" i="154" s="1"/>
  <c r="H43" i="154"/>
  <c r="A43" i="154"/>
  <c r="C43" i="154" s="1"/>
  <c r="P42" i="154"/>
  <c r="O42" i="154"/>
  <c r="M42" i="154"/>
  <c r="L42" i="154"/>
  <c r="K42" i="154"/>
  <c r="I42" i="154"/>
  <c r="J42" i="154" s="1"/>
  <c r="H42" i="154"/>
  <c r="A42" i="154"/>
  <c r="C42" i="154" s="1"/>
  <c r="P41" i="154"/>
  <c r="O41" i="154"/>
  <c r="M41" i="154"/>
  <c r="L41" i="154"/>
  <c r="K41" i="154"/>
  <c r="J41" i="154"/>
  <c r="I41" i="154"/>
  <c r="H41" i="154"/>
  <c r="A41" i="154"/>
  <c r="C41" i="154" s="1"/>
  <c r="P40" i="154"/>
  <c r="O40" i="154"/>
  <c r="M40" i="154"/>
  <c r="L40" i="154"/>
  <c r="K40" i="154"/>
  <c r="I40" i="154"/>
  <c r="J40" i="154" s="1"/>
  <c r="H40" i="154"/>
  <c r="A40" i="154"/>
  <c r="C40" i="154" s="1"/>
  <c r="P39" i="154"/>
  <c r="O39" i="154"/>
  <c r="M39" i="154"/>
  <c r="L39" i="154"/>
  <c r="K39" i="154"/>
  <c r="I39" i="154"/>
  <c r="J39" i="154" s="1"/>
  <c r="H39" i="154"/>
  <c r="C39" i="154"/>
  <c r="A39" i="154"/>
  <c r="P38" i="154"/>
  <c r="O38" i="154"/>
  <c r="M38" i="154"/>
  <c r="L38" i="154"/>
  <c r="K38" i="154"/>
  <c r="I38" i="154"/>
  <c r="J38" i="154" s="1"/>
  <c r="H38" i="154"/>
  <c r="A38" i="154"/>
  <c r="C38" i="154" s="1"/>
  <c r="P37" i="154"/>
  <c r="O37" i="154"/>
  <c r="M37" i="154"/>
  <c r="L37" i="154"/>
  <c r="K37" i="154"/>
  <c r="I37" i="154"/>
  <c r="J37" i="154" s="1"/>
  <c r="H37" i="154"/>
  <c r="C37" i="154"/>
  <c r="A37" i="154"/>
  <c r="P36" i="154"/>
  <c r="O36" i="154"/>
  <c r="M36" i="154"/>
  <c r="L36" i="154"/>
  <c r="K36" i="154"/>
  <c r="I36" i="154"/>
  <c r="J36" i="154" s="1"/>
  <c r="H36" i="154"/>
  <c r="A36" i="154"/>
  <c r="C36" i="154" s="1"/>
  <c r="P35" i="154"/>
  <c r="O35" i="154"/>
  <c r="M35" i="154"/>
  <c r="L35" i="154"/>
  <c r="K35" i="154"/>
  <c r="I35" i="154"/>
  <c r="J35" i="154" s="1"/>
  <c r="H35" i="154"/>
  <c r="A35" i="154"/>
  <c r="C35" i="154" s="1"/>
  <c r="P34" i="154"/>
  <c r="O34" i="154"/>
  <c r="M34" i="154"/>
  <c r="L34" i="154"/>
  <c r="K34" i="154"/>
  <c r="I34" i="154"/>
  <c r="J34" i="154" s="1"/>
  <c r="H34" i="154"/>
  <c r="A34" i="154"/>
  <c r="C34" i="154" s="1"/>
  <c r="P33" i="154"/>
  <c r="O33" i="154"/>
  <c r="M33" i="154"/>
  <c r="L33" i="154"/>
  <c r="K33" i="154"/>
  <c r="I33" i="154"/>
  <c r="J33" i="154" s="1"/>
  <c r="H33" i="154"/>
  <c r="A33" i="154"/>
  <c r="C33" i="154" s="1"/>
  <c r="P32" i="154"/>
  <c r="O32" i="154"/>
  <c r="M32" i="154"/>
  <c r="L32" i="154"/>
  <c r="K32" i="154"/>
  <c r="I32" i="154"/>
  <c r="J32" i="154" s="1"/>
  <c r="H32" i="154"/>
  <c r="A32" i="154"/>
  <c r="C32" i="154" s="1"/>
  <c r="P31" i="154"/>
  <c r="O31" i="154"/>
  <c r="M31" i="154"/>
  <c r="L31" i="154"/>
  <c r="K31" i="154"/>
  <c r="I31" i="154"/>
  <c r="J31" i="154" s="1"/>
  <c r="H31" i="154"/>
  <c r="A31" i="154"/>
  <c r="C31" i="154" s="1"/>
  <c r="P30" i="154"/>
  <c r="O30" i="154"/>
  <c r="M30" i="154"/>
  <c r="L30" i="154"/>
  <c r="K30" i="154"/>
  <c r="I30" i="154"/>
  <c r="J30" i="154" s="1"/>
  <c r="H30" i="154"/>
  <c r="A30" i="154"/>
  <c r="C30" i="154" s="1"/>
  <c r="P29" i="154"/>
  <c r="O29" i="154"/>
  <c r="M29" i="154"/>
  <c r="L29" i="154"/>
  <c r="K29" i="154"/>
  <c r="I29" i="154"/>
  <c r="J29" i="154" s="1"/>
  <c r="H29" i="154"/>
  <c r="A29" i="154"/>
  <c r="C29" i="154" s="1"/>
  <c r="P28" i="154"/>
  <c r="O28" i="154"/>
  <c r="M28" i="154"/>
  <c r="L28" i="154"/>
  <c r="K28" i="154"/>
  <c r="I28" i="154"/>
  <c r="J28" i="154" s="1"/>
  <c r="H28" i="154"/>
  <c r="C28" i="154"/>
  <c r="A28" i="154"/>
  <c r="P27" i="154"/>
  <c r="O27" i="154"/>
  <c r="M27" i="154"/>
  <c r="L27" i="154"/>
  <c r="K27" i="154"/>
  <c r="I27" i="154"/>
  <c r="J27" i="154" s="1"/>
  <c r="H27" i="154"/>
  <c r="A27" i="154"/>
  <c r="C27" i="154" s="1"/>
  <c r="P26" i="154"/>
  <c r="O26" i="154"/>
  <c r="M26" i="154"/>
  <c r="L26" i="154"/>
  <c r="K26" i="154"/>
  <c r="I26" i="154"/>
  <c r="J26" i="154" s="1"/>
  <c r="H26" i="154"/>
  <c r="C26" i="154"/>
  <c r="A26" i="154"/>
  <c r="P25" i="154"/>
  <c r="O25" i="154"/>
  <c r="M25" i="154"/>
  <c r="L25" i="154"/>
  <c r="K25" i="154"/>
  <c r="J25" i="154"/>
  <c r="I25" i="154"/>
  <c r="H25" i="154"/>
  <c r="A25" i="154"/>
  <c r="C25" i="154" s="1"/>
  <c r="P24" i="154"/>
  <c r="O24" i="154"/>
  <c r="M24" i="154"/>
  <c r="L24" i="154"/>
  <c r="K24" i="154"/>
  <c r="I24" i="154"/>
  <c r="J24" i="154" s="1"/>
  <c r="H24" i="154"/>
  <c r="A24" i="154"/>
  <c r="C24" i="154" s="1"/>
  <c r="P23" i="154"/>
  <c r="O23" i="154"/>
  <c r="M23" i="154"/>
  <c r="L23" i="154"/>
  <c r="K23" i="154"/>
  <c r="J23" i="154"/>
  <c r="I23" i="154"/>
  <c r="H23" i="154"/>
  <c r="A23" i="154"/>
  <c r="C23" i="154" s="1"/>
  <c r="P22" i="154"/>
  <c r="O22" i="154"/>
  <c r="M22" i="154"/>
  <c r="D22" i="154" s="1"/>
  <c r="F22" i="154" s="1"/>
  <c r="L22" i="154"/>
  <c r="K22" i="154"/>
  <c r="I22" i="154"/>
  <c r="J22" i="154" s="1"/>
  <c r="H22" i="154"/>
  <c r="A22" i="154"/>
  <c r="C22" i="154" s="1"/>
  <c r="P21" i="154"/>
  <c r="O21" i="154"/>
  <c r="M21" i="154"/>
  <c r="L21" i="154"/>
  <c r="K21" i="154"/>
  <c r="I21" i="154"/>
  <c r="J21" i="154" s="1"/>
  <c r="H21" i="154"/>
  <c r="A21" i="154"/>
  <c r="C21" i="154" s="1"/>
  <c r="P20" i="154"/>
  <c r="O20" i="154"/>
  <c r="M20" i="154"/>
  <c r="L20" i="154"/>
  <c r="K20" i="154"/>
  <c r="I20" i="154"/>
  <c r="J20" i="154" s="1"/>
  <c r="H20" i="154"/>
  <c r="A20" i="154"/>
  <c r="C20" i="154" s="1"/>
  <c r="P19" i="154"/>
  <c r="O19" i="154"/>
  <c r="M19" i="154"/>
  <c r="L19" i="154"/>
  <c r="K19" i="154"/>
  <c r="I19" i="154"/>
  <c r="J19" i="154" s="1"/>
  <c r="H19" i="154"/>
  <c r="A19" i="154"/>
  <c r="C19" i="154" s="1"/>
  <c r="P18" i="154"/>
  <c r="O18" i="154"/>
  <c r="M18" i="154"/>
  <c r="L18" i="154"/>
  <c r="K18" i="154"/>
  <c r="I18" i="154"/>
  <c r="J18" i="154" s="1"/>
  <c r="H18" i="154"/>
  <c r="A18" i="154"/>
  <c r="C18" i="154" s="1"/>
  <c r="P17" i="154"/>
  <c r="O17" i="154"/>
  <c r="M17" i="154"/>
  <c r="L17" i="154"/>
  <c r="K17" i="154"/>
  <c r="I17" i="154"/>
  <c r="J17" i="154" s="1"/>
  <c r="H17" i="154"/>
  <c r="A17" i="154"/>
  <c r="C17" i="154" s="1"/>
  <c r="P16" i="154"/>
  <c r="O16" i="154"/>
  <c r="M16" i="154"/>
  <c r="L16" i="154"/>
  <c r="K16" i="154"/>
  <c r="I16" i="154"/>
  <c r="J16" i="154" s="1"/>
  <c r="H16" i="154"/>
  <c r="C16" i="154"/>
  <c r="A16" i="154"/>
  <c r="P15" i="154"/>
  <c r="O15" i="154"/>
  <c r="M15" i="154"/>
  <c r="L15" i="154"/>
  <c r="K15" i="154"/>
  <c r="I15" i="154"/>
  <c r="J15" i="154" s="1"/>
  <c r="H15" i="154"/>
  <c r="A15" i="154"/>
  <c r="C15" i="154" s="1"/>
  <c r="P14" i="154"/>
  <c r="O14" i="154"/>
  <c r="M14" i="154"/>
  <c r="L14" i="154"/>
  <c r="K14" i="154"/>
  <c r="I14" i="154"/>
  <c r="J14" i="154" s="1"/>
  <c r="H14" i="154"/>
  <c r="A14" i="154"/>
  <c r="C14" i="154" s="1"/>
  <c r="P13" i="154"/>
  <c r="O13" i="154"/>
  <c r="M13" i="154"/>
  <c r="L13" i="154"/>
  <c r="K13" i="154"/>
  <c r="I13" i="154"/>
  <c r="J13" i="154" s="1"/>
  <c r="H13" i="154"/>
  <c r="A13" i="154"/>
  <c r="C13" i="154" s="1"/>
  <c r="P12" i="154"/>
  <c r="O12" i="154"/>
  <c r="M12" i="154"/>
  <c r="L12" i="154"/>
  <c r="K12" i="154"/>
  <c r="I12" i="154"/>
  <c r="J12" i="154" s="1"/>
  <c r="H12" i="154"/>
  <c r="A12" i="154"/>
  <c r="C12" i="154" s="1"/>
  <c r="P11" i="154"/>
  <c r="O11" i="154"/>
  <c r="M11" i="154"/>
  <c r="L11" i="154"/>
  <c r="K11" i="154"/>
  <c r="I11" i="154"/>
  <c r="J11" i="154" s="1"/>
  <c r="H11" i="154"/>
  <c r="A11" i="154"/>
  <c r="C11" i="154" s="1"/>
  <c r="P10" i="154"/>
  <c r="O10" i="154"/>
  <c r="M10" i="154"/>
  <c r="D10" i="154" s="1"/>
  <c r="F10" i="154" s="1"/>
  <c r="L10" i="154"/>
  <c r="K10" i="154"/>
  <c r="I10" i="154"/>
  <c r="J10" i="154" s="1"/>
  <c r="H10" i="154"/>
  <c r="A10" i="154"/>
  <c r="C10" i="154" s="1"/>
  <c r="P9" i="154"/>
  <c r="O9" i="154"/>
  <c r="M9" i="154"/>
  <c r="L9" i="154"/>
  <c r="K9" i="154"/>
  <c r="I9" i="154"/>
  <c r="J9" i="154" s="1"/>
  <c r="H9" i="154"/>
  <c r="A9" i="154"/>
  <c r="C9" i="154" s="1"/>
  <c r="P8" i="154"/>
  <c r="O8" i="154"/>
  <c r="M8" i="154"/>
  <c r="D8" i="154" s="1"/>
  <c r="F8" i="154" s="1"/>
  <c r="L8" i="154"/>
  <c r="K8" i="154"/>
  <c r="I8" i="154"/>
  <c r="J8" i="154" s="1"/>
  <c r="H8" i="154"/>
  <c r="A8" i="154"/>
  <c r="C8" i="154" s="1"/>
  <c r="P7" i="154"/>
  <c r="O7" i="154"/>
  <c r="M7" i="154"/>
  <c r="L7" i="154"/>
  <c r="K7" i="154"/>
  <c r="I7" i="154"/>
  <c r="J7" i="154" s="1"/>
  <c r="H7" i="154"/>
  <c r="A7" i="154"/>
  <c r="C7" i="154" s="1"/>
  <c r="P6" i="154"/>
  <c r="O6" i="154"/>
  <c r="M6" i="154"/>
  <c r="L6" i="154"/>
  <c r="K6" i="154"/>
  <c r="I6" i="154"/>
  <c r="J6" i="154" s="1"/>
  <c r="H6" i="154"/>
  <c r="A6" i="154"/>
  <c r="C6" i="154" s="1"/>
  <c r="P5" i="154"/>
  <c r="O5" i="154"/>
  <c r="M5" i="154"/>
  <c r="L5" i="154"/>
  <c r="K5" i="154"/>
  <c r="I5" i="154"/>
  <c r="J5" i="154" s="1"/>
  <c r="H5" i="154"/>
  <c r="A5" i="154"/>
  <c r="C5" i="154" s="1"/>
  <c r="P4" i="154"/>
  <c r="O4" i="154"/>
  <c r="M4" i="154"/>
  <c r="L4" i="154"/>
  <c r="K4" i="154"/>
  <c r="I4" i="154"/>
  <c r="J4" i="154" s="1"/>
  <c r="H4" i="154"/>
  <c r="A4" i="154"/>
  <c r="C4" i="154" s="1"/>
  <c r="P3" i="154"/>
  <c r="O3" i="154"/>
  <c r="M3" i="154"/>
  <c r="L3" i="154"/>
  <c r="K3" i="154"/>
  <c r="I3" i="154"/>
  <c r="J3" i="154" s="1"/>
  <c r="H3" i="154"/>
  <c r="C3" i="154"/>
  <c r="A3" i="154"/>
  <c r="P215" i="143"/>
  <c r="O215" i="143"/>
  <c r="M215" i="143"/>
  <c r="L215" i="143"/>
  <c r="K215" i="143"/>
  <c r="I215" i="143"/>
  <c r="J215" i="143" s="1"/>
  <c r="H215" i="143"/>
  <c r="C215" i="143"/>
  <c r="A215" i="143"/>
  <c r="P214" i="143"/>
  <c r="O214" i="143"/>
  <c r="M214" i="143"/>
  <c r="L214" i="143"/>
  <c r="K214" i="143"/>
  <c r="I214" i="143"/>
  <c r="J214" i="143" s="1"/>
  <c r="H214" i="143"/>
  <c r="A214" i="143"/>
  <c r="C214" i="143" s="1"/>
  <c r="P213" i="143"/>
  <c r="O213" i="143"/>
  <c r="M213" i="143"/>
  <c r="L213" i="143"/>
  <c r="K213" i="143"/>
  <c r="I213" i="143"/>
  <c r="J213" i="143" s="1"/>
  <c r="H213" i="143"/>
  <c r="F213" i="143"/>
  <c r="C213" i="143"/>
  <c r="A213" i="143"/>
  <c r="P212" i="143"/>
  <c r="O212" i="143"/>
  <c r="M212" i="143"/>
  <c r="L212" i="143"/>
  <c r="K212" i="143"/>
  <c r="I212" i="143"/>
  <c r="J212" i="143" s="1"/>
  <c r="H212" i="143"/>
  <c r="A212" i="143"/>
  <c r="C212" i="143" s="1"/>
  <c r="P211" i="143"/>
  <c r="O211" i="143"/>
  <c r="M211" i="143"/>
  <c r="L211" i="143"/>
  <c r="K211" i="143"/>
  <c r="I211" i="143"/>
  <c r="J211" i="143" s="1"/>
  <c r="H211" i="143"/>
  <c r="A211" i="143"/>
  <c r="C211" i="143" s="1"/>
  <c r="P210" i="143"/>
  <c r="O210" i="143"/>
  <c r="M210" i="143"/>
  <c r="L210" i="143"/>
  <c r="K210" i="143"/>
  <c r="I210" i="143"/>
  <c r="J210" i="143" s="1"/>
  <c r="H210" i="143"/>
  <c r="A210" i="143"/>
  <c r="C210" i="143" s="1"/>
  <c r="P209" i="143"/>
  <c r="O209" i="143"/>
  <c r="M209" i="143"/>
  <c r="L209" i="143"/>
  <c r="K209" i="143"/>
  <c r="I209" i="143"/>
  <c r="J209" i="143" s="1"/>
  <c r="H209" i="143"/>
  <c r="A209" i="143"/>
  <c r="C209" i="143" s="1"/>
  <c r="P208" i="143"/>
  <c r="O208" i="143"/>
  <c r="M208" i="143"/>
  <c r="L208" i="143"/>
  <c r="K208" i="143"/>
  <c r="I208" i="143"/>
  <c r="J208" i="143" s="1"/>
  <c r="H208" i="143"/>
  <c r="A208" i="143"/>
  <c r="C208" i="143" s="1"/>
  <c r="P207" i="143"/>
  <c r="O207" i="143"/>
  <c r="M207" i="143"/>
  <c r="L207" i="143"/>
  <c r="K207" i="143"/>
  <c r="I207" i="143"/>
  <c r="J207" i="143" s="1"/>
  <c r="H207" i="143"/>
  <c r="A207" i="143"/>
  <c r="C207" i="143" s="1"/>
  <c r="P206" i="143"/>
  <c r="O206" i="143"/>
  <c r="M206" i="143"/>
  <c r="L206" i="143"/>
  <c r="K206" i="143"/>
  <c r="I206" i="143"/>
  <c r="J206" i="143" s="1"/>
  <c r="H206" i="143"/>
  <c r="F206" i="143"/>
  <c r="C206" i="143"/>
  <c r="A206" i="143"/>
  <c r="P205" i="143"/>
  <c r="O205" i="143"/>
  <c r="M205" i="143"/>
  <c r="L205" i="143"/>
  <c r="K205" i="143"/>
  <c r="I205" i="143"/>
  <c r="J205" i="143" s="1"/>
  <c r="H205" i="143"/>
  <c r="A205" i="143"/>
  <c r="C205" i="143" s="1"/>
  <c r="P204" i="143"/>
  <c r="O204" i="143"/>
  <c r="M204" i="143"/>
  <c r="L204" i="143"/>
  <c r="K204" i="143"/>
  <c r="I204" i="143"/>
  <c r="J204" i="143" s="1"/>
  <c r="H204" i="143"/>
  <c r="A204" i="143"/>
  <c r="C204" i="143" s="1"/>
  <c r="P203" i="143"/>
  <c r="O203" i="143"/>
  <c r="M203" i="143"/>
  <c r="L203" i="143"/>
  <c r="K203" i="143"/>
  <c r="I203" i="143"/>
  <c r="J203" i="143" s="1"/>
  <c r="H203" i="143"/>
  <c r="A203" i="143"/>
  <c r="C203" i="143" s="1"/>
  <c r="P202" i="143"/>
  <c r="O202" i="143"/>
  <c r="M202" i="143"/>
  <c r="L202" i="143"/>
  <c r="K202" i="143"/>
  <c r="I202" i="143"/>
  <c r="J202" i="143" s="1"/>
  <c r="H202" i="143"/>
  <c r="A202" i="143"/>
  <c r="C202" i="143" s="1"/>
  <c r="P201" i="143"/>
  <c r="O201" i="143"/>
  <c r="M201" i="143"/>
  <c r="L201" i="143"/>
  <c r="K201" i="143"/>
  <c r="I201" i="143"/>
  <c r="J201" i="143" s="1"/>
  <c r="H201" i="143"/>
  <c r="C201" i="143"/>
  <c r="A201" i="143"/>
  <c r="P200" i="143"/>
  <c r="O200" i="143"/>
  <c r="M200" i="143"/>
  <c r="L200" i="143"/>
  <c r="K200" i="143"/>
  <c r="I200" i="143"/>
  <c r="J200" i="143" s="1"/>
  <c r="H200" i="143"/>
  <c r="A200" i="143"/>
  <c r="C200" i="143" s="1"/>
  <c r="P199" i="143"/>
  <c r="O199" i="143"/>
  <c r="M199" i="143"/>
  <c r="L199" i="143"/>
  <c r="K199" i="143"/>
  <c r="I199" i="143"/>
  <c r="J199" i="143" s="1"/>
  <c r="H199" i="143"/>
  <c r="C199" i="143"/>
  <c r="A199" i="143"/>
  <c r="P198" i="143"/>
  <c r="O198" i="143"/>
  <c r="M198" i="143"/>
  <c r="L198" i="143"/>
  <c r="K198" i="143"/>
  <c r="I198" i="143"/>
  <c r="J198" i="143" s="1"/>
  <c r="H198" i="143"/>
  <c r="A198" i="143"/>
  <c r="C198" i="143" s="1"/>
  <c r="P197" i="143"/>
  <c r="O197" i="143"/>
  <c r="M197" i="143"/>
  <c r="L197" i="143"/>
  <c r="K197" i="143"/>
  <c r="I197" i="143"/>
  <c r="J197" i="143" s="1"/>
  <c r="H197" i="143"/>
  <c r="F197" i="143"/>
  <c r="C197" i="143"/>
  <c r="A197" i="143"/>
  <c r="P196" i="143"/>
  <c r="O196" i="143"/>
  <c r="M196" i="143"/>
  <c r="L196" i="143"/>
  <c r="K196" i="143"/>
  <c r="I196" i="143"/>
  <c r="J196" i="143" s="1"/>
  <c r="H196" i="143"/>
  <c r="A196" i="143"/>
  <c r="C196" i="143" s="1"/>
  <c r="P195" i="143"/>
  <c r="O195" i="143"/>
  <c r="M195" i="143"/>
  <c r="L195" i="143"/>
  <c r="K195" i="143"/>
  <c r="I195" i="143"/>
  <c r="J195" i="143" s="1"/>
  <c r="H195" i="143"/>
  <c r="A195" i="143"/>
  <c r="C195" i="143" s="1"/>
  <c r="P194" i="143"/>
  <c r="O194" i="143"/>
  <c r="M194" i="143"/>
  <c r="L194" i="143"/>
  <c r="K194" i="143"/>
  <c r="I194" i="143"/>
  <c r="J194" i="143" s="1"/>
  <c r="H194" i="143"/>
  <c r="A194" i="143"/>
  <c r="C194" i="143" s="1"/>
  <c r="P193" i="143"/>
  <c r="O193" i="143"/>
  <c r="M193" i="143"/>
  <c r="L193" i="143"/>
  <c r="K193" i="143"/>
  <c r="I193" i="143"/>
  <c r="J193" i="143" s="1"/>
  <c r="H193" i="143"/>
  <c r="F193" i="143"/>
  <c r="C193" i="143"/>
  <c r="A193" i="143"/>
  <c r="P192" i="143"/>
  <c r="O192" i="143"/>
  <c r="M192" i="143"/>
  <c r="L192" i="143"/>
  <c r="K192" i="143"/>
  <c r="I192" i="143"/>
  <c r="J192" i="143" s="1"/>
  <c r="H192" i="143"/>
  <c r="C192" i="143"/>
  <c r="A192" i="143"/>
  <c r="P191" i="143"/>
  <c r="O191" i="143"/>
  <c r="M191" i="143"/>
  <c r="L191" i="143"/>
  <c r="K191" i="143"/>
  <c r="I191" i="143"/>
  <c r="J191" i="143" s="1"/>
  <c r="H191" i="143"/>
  <c r="A191" i="143"/>
  <c r="C191" i="143" s="1"/>
  <c r="P190" i="143"/>
  <c r="O190" i="143"/>
  <c r="M190" i="143"/>
  <c r="L190" i="143"/>
  <c r="K190" i="143"/>
  <c r="I190" i="143"/>
  <c r="J190" i="143" s="1"/>
  <c r="H190" i="143"/>
  <c r="F190" i="143"/>
  <c r="C190" i="143"/>
  <c r="A190" i="143"/>
  <c r="P189" i="143"/>
  <c r="O189" i="143"/>
  <c r="M189" i="143"/>
  <c r="L189" i="143"/>
  <c r="K189" i="143"/>
  <c r="I189" i="143"/>
  <c r="J189" i="143" s="1"/>
  <c r="H189" i="143"/>
  <c r="C189" i="143"/>
  <c r="A189" i="143"/>
  <c r="P188" i="143"/>
  <c r="O188" i="143"/>
  <c r="M188" i="143"/>
  <c r="L188" i="143"/>
  <c r="K188" i="143"/>
  <c r="I188" i="143"/>
  <c r="J188" i="143" s="1"/>
  <c r="H188" i="143"/>
  <c r="A188" i="143"/>
  <c r="C188" i="143" s="1"/>
  <c r="P187" i="143"/>
  <c r="O187" i="143"/>
  <c r="M187" i="143"/>
  <c r="L187" i="143"/>
  <c r="K187" i="143"/>
  <c r="I187" i="143"/>
  <c r="J187" i="143" s="1"/>
  <c r="H187" i="143"/>
  <c r="C187" i="143"/>
  <c r="A187" i="143"/>
  <c r="P186" i="143"/>
  <c r="O186" i="143"/>
  <c r="M186" i="143"/>
  <c r="L186" i="143"/>
  <c r="K186" i="143"/>
  <c r="I186" i="143"/>
  <c r="J186" i="143" s="1"/>
  <c r="H186" i="143"/>
  <c r="A186" i="143"/>
  <c r="C186" i="143" s="1"/>
  <c r="P185" i="143"/>
  <c r="O185" i="143"/>
  <c r="M185" i="143"/>
  <c r="L185" i="143"/>
  <c r="K185" i="143"/>
  <c r="I185" i="143"/>
  <c r="J185" i="143" s="1"/>
  <c r="H185" i="143"/>
  <c r="A185" i="143"/>
  <c r="C185" i="143" s="1"/>
  <c r="P184" i="143"/>
  <c r="O184" i="143"/>
  <c r="M184" i="143"/>
  <c r="L184" i="143"/>
  <c r="K184" i="143"/>
  <c r="I184" i="143"/>
  <c r="J184" i="143" s="1"/>
  <c r="H184" i="143"/>
  <c r="A184" i="143"/>
  <c r="C184" i="143" s="1"/>
  <c r="P183" i="143"/>
  <c r="O183" i="143"/>
  <c r="M183" i="143"/>
  <c r="L183" i="143"/>
  <c r="K183" i="143"/>
  <c r="I183" i="143"/>
  <c r="J183" i="143" s="1"/>
  <c r="H183" i="143"/>
  <c r="A183" i="143"/>
  <c r="C183" i="143" s="1"/>
  <c r="P182" i="143"/>
  <c r="O182" i="143"/>
  <c r="M182" i="143"/>
  <c r="L182" i="143"/>
  <c r="K182" i="143"/>
  <c r="I182" i="143"/>
  <c r="J182" i="143" s="1"/>
  <c r="H182" i="143"/>
  <c r="C182" i="143"/>
  <c r="A182" i="143"/>
  <c r="P181" i="143"/>
  <c r="O181" i="143"/>
  <c r="M181" i="143"/>
  <c r="L181" i="143"/>
  <c r="K181" i="143"/>
  <c r="I181" i="143"/>
  <c r="J181" i="143" s="1"/>
  <c r="H181" i="143"/>
  <c r="A181" i="143"/>
  <c r="C181" i="143" s="1"/>
  <c r="P180" i="143"/>
  <c r="O180" i="143"/>
  <c r="M180" i="143"/>
  <c r="L180" i="143"/>
  <c r="K180" i="143"/>
  <c r="I180" i="143"/>
  <c r="J180" i="143" s="1"/>
  <c r="H180" i="143"/>
  <c r="A180" i="143"/>
  <c r="C180" i="143" s="1"/>
  <c r="P179" i="143"/>
  <c r="O179" i="143"/>
  <c r="M179" i="143"/>
  <c r="L179" i="143"/>
  <c r="K179" i="143"/>
  <c r="I179" i="143"/>
  <c r="J179" i="143" s="1"/>
  <c r="H179" i="143"/>
  <c r="A179" i="143"/>
  <c r="C179" i="143" s="1"/>
  <c r="P178" i="143"/>
  <c r="O178" i="143"/>
  <c r="M178" i="143"/>
  <c r="L178" i="143"/>
  <c r="K178" i="143"/>
  <c r="I178" i="143"/>
  <c r="J178" i="143" s="1"/>
  <c r="H178" i="143"/>
  <c r="A178" i="143"/>
  <c r="C178" i="143" s="1"/>
  <c r="P177" i="143"/>
  <c r="O177" i="143"/>
  <c r="M177" i="143"/>
  <c r="L177" i="143"/>
  <c r="K177" i="143"/>
  <c r="I177" i="143"/>
  <c r="J177" i="143" s="1"/>
  <c r="H177" i="143"/>
  <c r="A177" i="143"/>
  <c r="C177" i="143" s="1"/>
  <c r="P176" i="143"/>
  <c r="O176" i="143"/>
  <c r="M176" i="143"/>
  <c r="L176" i="143"/>
  <c r="K176" i="143"/>
  <c r="I176" i="143"/>
  <c r="J176" i="143" s="1"/>
  <c r="H176" i="143"/>
  <c r="A176" i="143"/>
  <c r="C176" i="143" s="1"/>
  <c r="P175" i="143"/>
  <c r="O175" i="143"/>
  <c r="M175" i="143"/>
  <c r="L175" i="143"/>
  <c r="K175" i="143"/>
  <c r="I175" i="143"/>
  <c r="J175" i="143" s="1"/>
  <c r="H175" i="143"/>
  <c r="C175" i="143"/>
  <c r="A175" i="143"/>
  <c r="P174" i="143"/>
  <c r="O174" i="143"/>
  <c r="M174" i="143"/>
  <c r="L174" i="143"/>
  <c r="K174" i="143"/>
  <c r="I174" i="143"/>
  <c r="J174" i="143" s="1"/>
  <c r="H174" i="143"/>
  <c r="A174" i="143"/>
  <c r="C174" i="143" s="1"/>
  <c r="P173" i="143"/>
  <c r="O173" i="143"/>
  <c r="M173" i="143"/>
  <c r="L173" i="143"/>
  <c r="K173" i="143"/>
  <c r="I173" i="143"/>
  <c r="J173" i="143" s="1"/>
  <c r="H173" i="143"/>
  <c r="F173" i="143"/>
  <c r="C173" i="143"/>
  <c r="A173" i="143"/>
  <c r="P172" i="143"/>
  <c r="O172" i="143"/>
  <c r="M172" i="143"/>
  <c r="L172" i="143"/>
  <c r="K172" i="143"/>
  <c r="I172" i="143"/>
  <c r="J172" i="143" s="1"/>
  <c r="H172" i="143"/>
  <c r="A172" i="143"/>
  <c r="C172" i="143" s="1"/>
  <c r="P171" i="143"/>
  <c r="O171" i="143"/>
  <c r="M171" i="143"/>
  <c r="L171" i="143"/>
  <c r="K171" i="143"/>
  <c r="I171" i="143"/>
  <c r="J171" i="143" s="1"/>
  <c r="H171" i="143"/>
  <c r="A171" i="143"/>
  <c r="C171" i="143" s="1"/>
  <c r="P170" i="143"/>
  <c r="O170" i="143"/>
  <c r="M170" i="143"/>
  <c r="L170" i="143"/>
  <c r="K170" i="143"/>
  <c r="I170" i="143"/>
  <c r="J170" i="143" s="1"/>
  <c r="H170" i="143"/>
  <c r="F170" i="143"/>
  <c r="C170" i="143"/>
  <c r="A170" i="143"/>
  <c r="P169" i="143"/>
  <c r="O169" i="143"/>
  <c r="M169" i="143"/>
  <c r="L169" i="143"/>
  <c r="K169" i="143"/>
  <c r="I169" i="143"/>
  <c r="J169" i="143" s="1"/>
  <c r="H169" i="143"/>
  <c r="A169" i="143"/>
  <c r="C169" i="143" s="1"/>
  <c r="P168" i="143"/>
  <c r="O168" i="143"/>
  <c r="M168" i="143"/>
  <c r="L168" i="143"/>
  <c r="K168" i="143"/>
  <c r="I168" i="143"/>
  <c r="J168" i="143" s="1"/>
  <c r="H168" i="143"/>
  <c r="A168" i="143"/>
  <c r="C168" i="143" s="1"/>
  <c r="P167" i="143"/>
  <c r="O167" i="143"/>
  <c r="M167" i="143"/>
  <c r="L167" i="143"/>
  <c r="K167" i="143"/>
  <c r="I167" i="143"/>
  <c r="J167" i="143" s="1"/>
  <c r="H167" i="143"/>
  <c r="C167" i="143"/>
  <c r="A167" i="143"/>
  <c r="P166" i="143"/>
  <c r="O166" i="143"/>
  <c r="M166" i="143"/>
  <c r="L166" i="143"/>
  <c r="K166" i="143"/>
  <c r="I166" i="143"/>
  <c r="J166" i="143" s="1"/>
  <c r="H166" i="143"/>
  <c r="A166" i="143"/>
  <c r="C166" i="143" s="1"/>
  <c r="P165" i="143"/>
  <c r="O165" i="143"/>
  <c r="M165" i="143"/>
  <c r="L165" i="143"/>
  <c r="K165" i="143"/>
  <c r="I165" i="143"/>
  <c r="J165" i="143" s="1"/>
  <c r="H165" i="143"/>
  <c r="A165" i="143"/>
  <c r="C165" i="143" s="1"/>
  <c r="P164" i="143"/>
  <c r="O164" i="143"/>
  <c r="M164" i="143"/>
  <c r="L164" i="143"/>
  <c r="K164" i="143"/>
  <c r="I164" i="143"/>
  <c r="J164" i="143" s="1"/>
  <c r="H164" i="143"/>
  <c r="A164" i="143"/>
  <c r="C164" i="143" s="1"/>
  <c r="P163" i="143"/>
  <c r="O163" i="143"/>
  <c r="M163" i="143"/>
  <c r="L163" i="143"/>
  <c r="K163" i="143"/>
  <c r="I163" i="143"/>
  <c r="J163" i="143" s="1"/>
  <c r="H163" i="143"/>
  <c r="C163" i="143"/>
  <c r="A163" i="143"/>
  <c r="P162" i="143"/>
  <c r="O162" i="143"/>
  <c r="M162" i="143"/>
  <c r="L162" i="143"/>
  <c r="K162" i="143"/>
  <c r="I162" i="143"/>
  <c r="J162" i="143" s="1"/>
  <c r="H162" i="143"/>
  <c r="F162" i="143"/>
  <c r="C162" i="143"/>
  <c r="A162" i="143"/>
  <c r="P161" i="143"/>
  <c r="O161" i="143"/>
  <c r="M161" i="143"/>
  <c r="L161" i="143"/>
  <c r="K161" i="143"/>
  <c r="I161" i="143"/>
  <c r="J161" i="143" s="1"/>
  <c r="H161" i="143"/>
  <c r="A161" i="143"/>
  <c r="C161" i="143" s="1"/>
  <c r="P160" i="143"/>
  <c r="O160" i="143"/>
  <c r="M160" i="143"/>
  <c r="L160" i="143"/>
  <c r="K160" i="143"/>
  <c r="I160" i="143"/>
  <c r="J160" i="143" s="1"/>
  <c r="H160" i="143"/>
  <c r="A160" i="143"/>
  <c r="C160" i="143" s="1"/>
  <c r="P159" i="143"/>
  <c r="O159" i="143"/>
  <c r="M159" i="143"/>
  <c r="L159" i="143"/>
  <c r="K159" i="143"/>
  <c r="I159" i="143"/>
  <c r="J159" i="143" s="1"/>
  <c r="H159" i="143"/>
  <c r="A159" i="143"/>
  <c r="C159" i="143" s="1"/>
  <c r="P158" i="143"/>
  <c r="O158" i="143"/>
  <c r="M158" i="143"/>
  <c r="L158" i="143"/>
  <c r="K158" i="143"/>
  <c r="I158" i="143"/>
  <c r="J158" i="143" s="1"/>
  <c r="H158" i="143"/>
  <c r="A158" i="143"/>
  <c r="C158" i="143" s="1"/>
  <c r="P157" i="143"/>
  <c r="O157" i="143"/>
  <c r="M157" i="143"/>
  <c r="L157" i="143"/>
  <c r="K157" i="143"/>
  <c r="I157" i="143"/>
  <c r="J157" i="143" s="1"/>
  <c r="H157" i="143"/>
  <c r="A157" i="143"/>
  <c r="C157" i="143" s="1"/>
  <c r="P156" i="143"/>
  <c r="O156" i="143"/>
  <c r="M156" i="143"/>
  <c r="L156" i="143"/>
  <c r="K156" i="143"/>
  <c r="I156" i="143"/>
  <c r="J156" i="143" s="1"/>
  <c r="H156" i="143"/>
  <c r="A156" i="143"/>
  <c r="C156" i="143" s="1"/>
  <c r="P155" i="143"/>
  <c r="O155" i="143"/>
  <c r="M155" i="143"/>
  <c r="L155" i="143"/>
  <c r="K155" i="143"/>
  <c r="I155" i="143"/>
  <c r="J155" i="143" s="1"/>
  <c r="H155" i="143"/>
  <c r="A155" i="143"/>
  <c r="C155" i="143" s="1"/>
  <c r="P154" i="143"/>
  <c r="O154" i="143"/>
  <c r="M154" i="143"/>
  <c r="L154" i="143"/>
  <c r="K154" i="143"/>
  <c r="I154" i="143"/>
  <c r="J154" i="143" s="1"/>
  <c r="H154" i="143"/>
  <c r="A154" i="143"/>
  <c r="C154" i="143" s="1"/>
  <c r="P153" i="143"/>
  <c r="O153" i="143"/>
  <c r="M153" i="143"/>
  <c r="L153" i="143"/>
  <c r="K153" i="143"/>
  <c r="I153" i="143"/>
  <c r="J153" i="143" s="1"/>
  <c r="H153" i="143"/>
  <c r="A153" i="143"/>
  <c r="C153" i="143" s="1"/>
  <c r="P152" i="143"/>
  <c r="O152" i="143"/>
  <c r="M152" i="143"/>
  <c r="L152" i="143"/>
  <c r="K152" i="143"/>
  <c r="I152" i="143"/>
  <c r="J152" i="143" s="1"/>
  <c r="H152" i="143"/>
  <c r="A152" i="143"/>
  <c r="C152" i="143" s="1"/>
  <c r="P151" i="143"/>
  <c r="O151" i="143"/>
  <c r="M151" i="143"/>
  <c r="L151" i="143"/>
  <c r="K151" i="143"/>
  <c r="I151" i="143"/>
  <c r="J151" i="143" s="1"/>
  <c r="H151" i="143"/>
  <c r="A151" i="143"/>
  <c r="C151" i="143" s="1"/>
  <c r="P150" i="143"/>
  <c r="O150" i="143"/>
  <c r="M150" i="143"/>
  <c r="L150" i="143"/>
  <c r="K150" i="143"/>
  <c r="I150" i="143"/>
  <c r="J150" i="143" s="1"/>
  <c r="H150" i="143"/>
  <c r="A150" i="143"/>
  <c r="C150" i="143" s="1"/>
  <c r="P149" i="143"/>
  <c r="O149" i="143"/>
  <c r="M149" i="143"/>
  <c r="L149" i="143"/>
  <c r="K149" i="143"/>
  <c r="I149" i="143"/>
  <c r="J149" i="143" s="1"/>
  <c r="H149" i="143"/>
  <c r="A149" i="143"/>
  <c r="C149" i="143" s="1"/>
  <c r="P148" i="143"/>
  <c r="O148" i="143"/>
  <c r="M148" i="143"/>
  <c r="L148" i="143"/>
  <c r="K148" i="143"/>
  <c r="I148" i="143"/>
  <c r="J148" i="143" s="1"/>
  <c r="H148" i="143"/>
  <c r="A148" i="143"/>
  <c r="C148" i="143" s="1"/>
  <c r="P147" i="143"/>
  <c r="O147" i="143"/>
  <c r="M147" i="143"/>
  <c r="L147" i="143"/>
  <c r="K147" i="143"/>
  <c r="I147" i="143"/>
  <c r="J147" i="143" s="1"/>
  <c r="H147" i="143"/>
  <c r="A147" i="143"/>
  <c r="C147" i="143" s="1"/>
  <c r="P146" i="143"/>
  <c r="O146" i="143"/>
  <c r="M146" i="143"/>
  <c r="L146" i="143"/>
  <c r="K146" i="143"/>
  <c r="I146" i="143"/>
  <c r="J146" i="143" s="1"/>
  <c r="H146" i="143"/>
  <c r="A146" i="143"/>
  <c r="C146" i="143" s="1"/>
  <c r="P145" i="143"/>
  <c r="O145" i="143"/>
  <c r="M145" i="143"/>
  <c r="L145" i="143"/>
  <c r="K145" i="143"/>
  <c r="I145" i="143"/>
  <c r="J145" i="143" s="1"/>
  <c r="H145" i="143"/>
  <c r="A145" i="143"/>
  <c r="C145" i="143" s="1"/>
  <c r="P144" i="143"/>
  <c r="O144" i="143"/>
  <c r="M144" i="143"/>
  <c r="L144" i="143"/>
  <c r="K144" i="143"/>
  <c r="I144" i="143"/>
  <c r="J144" i="143" s="1"/>
  <c r="H144" i="143"/>
  <c r="A144" i="143"/>
  <c r="C144" i="143" s="1"/>
  <c r="P143" i="143"/>
  <c r="O143" i="143"/>
  <c r="M143" i="143"/>
  <c r="L143" i="143"/>
  <c r="K143" i="143"/>
  <c r="I143" i="143"/>
  <c r="J143" i="143" s="1"/>
  <c r="H143" i="143"/>
  <c r="A143" i="143"/>
  <c r="C143" i="143" s="1"/>
  <c r="P142" i="143"/>
  <c r="O142" i="143"/>
  <c r="M142" i="143"/>
  <c r="L142" i="143"/>
  <c r="K142" i="143"/>
  <c r="I142" i="143"/>
  <c r="J142" i="143" s="1"/>
  <c r="H142" i="143"/>
  <c r="A142" i="143"/>
  <c r="C142" i="143" s="1"/>
  <c r="P141" i="143"/>
  <c r="O141" i="143"/>
  <c r="M141" i="143"/>
  <c r="L141" i="143"/>
  <c r="K141" i="143"/>
  <c r="I141" i="143"/>
  <c r="J141" i="143" s="1"/>
  <c r="H141" i="143"/>
  <c r="A141" i="143"/>
  <c r="C141" i="143" s="1"/>
  <c r="P140" i="143"/>
  <c r="O140" i="143"/>
  <c r="M140" i="143"/>
  <c r="L140" i="143"/>
  <c r="K140" i="143"/>
  <c r="I140" i="143"/>
  <c r="J140" i="143" s="1"/>
  <c r="H140" i="143"/>
  <c r="A140" i="143"/>
  <c r="C140" i="143" s="1"/>
  <c r="P139" i="143"/>
  <c r="O139" i="143"/>
  <c r="M139" i="143"/>
  <c r="L139" i="143"/>
  <c r="K139" i="143"/>
  <c r="I139" i="143"/>
  <c r="J139" i="143" s="1"/>
  <c r="H139" i="143"/>
  <c r="C139" i="143"/>
  <c r="A139" i="143"/>
  <c r="P138" i="143"/>
  <c r="O138" i="143"/>
  <c r="M138" i="143"/>
  <c r="L138" i="143"/>
  <c r="K138" i="143"/>
  <c r="I138" i="143"/>
  <c r="J138" i="143" s="1"/>
  <c r="H138" i="143"/>
  <c r="A138" i="143"/>
  <c r="C138" i="143" s="1"/>
  <c r="P137" i="143"/>
  <c r="O137" i="143"/>
  <c r="M137" i="143"/>
  <c r="L137" i="143"/>
  <c r="K137" i="143"/>
  <c r="I137" i="143"/>
  <c r="J137" i="143" s="1"/>
  <c r="H137" i="143"/>
  <c r="A137" i="143"/>
  <c r="C137" i="143" s="1"/>
  <c r="P136" i="143"/>
  <c r="O136" i="143"/>
  <c r="M136" i="143"/>
  <c r="L136" i="143"/>
  <c r="K136" i="143"/>
  <c r="I136" i="143"/>
  <c r="J136" i="143" s="1"/>
  <c r="H136" i="143"/>
  <c r="A136" i="143"/>
  <c r="C136" i="143" s="1"/>
  <c r="P135" i="143"/>
  <c r="O135" i="143"/>
  <c r="M135" i="143"/>
  <c r="L135" i="143"/>
  <c r="K135" i="143"/>
  <c r="I135" i="143"/>
  <c r="J135" i="143" s="1"/>
  <c r="H135" i="143"/>
  <c r="A135" i="143"/>
  <c r="C135" i="143" s="1"/>
  <c r="P134" i="143"/>
  <c r="O134" i="143"/>
  <c r="M134" i="143"/>
  <c r="L134" i="143"/>
  <c r="K134" i="143"/>
  <c r="I134" i="143"/>
  <c r="J134" i="143" s="1"/>
  <c r="H134" i="143"/>
  <c r="A134" i="143"/>
  <c r="C134" i="143" s="1"/>
  <c r="P133" i="143"/>
  <c r="O133" i="143"/>
  <c r="M133" i="143"/>
  <c r="L133" i="143"/>
  <c r="K133" i="143"/>
  <c r="I133" i="143"/>
  <c r="J133" i="143" s="1"/>
  <c r="H133" i="143"/>
  <c r="A133" i="143"/>
  <c r="C133" i="143" s="1"/>
  <c r="P132" i="143"/>
  <c r="O132" i="143"/>
  <c r="M132" i="143"/>
  <c r="L132" i="143"/>
  <c r="K132" i="143"/>
  <c r="I132" i="143"/>
  <c r="J132" i="143" s="1"/>
  <c r="H132" i="143"/>
  <c r="A132" i="143"/>
  <c r="C132" i="143" s="1"/>
  <c r="P131" i="143"/>
  <c r="O131" i="143"/>
  <c r="M131" i="143"/>
  <c r="L131" i="143"/>
  <c r="K131" i="143"/>
  <c r="I131" i="143"/>
  <c r="J131" i="143" s="1"/>
  <c r="H131" i="143"/>
  <c r="C131" i="143"/>
  <c r="A131" i="143"/>
  <c r="P130" i="143"/>
  <c r="O130" i="143"/>
  <c r="M130" i="143"/>
  <c r="L130" i="143"/>
  <c r="K130" i="143"/>
  <c r="I130" i="143"/>
  <c r="J130" i="143" s="1"/>
  <c r="H130" i="143"/>
  <c r="A130" i="143"/>
  <c r="C130" i="143" s="1"/>
  <c r="P129" i="143"/>
  <c r="O129" i="143"/>
  <c r="M129" i="143"/>
  <c r="L129" i="143"/>
  <c r="K129" i="143"/>
  <c r="I129" i="143"/>
  <c r="J129" i="143" s="1"/>
  <c r="H129" i="143"/>
  <c r="A129" i="143"/>
  <c r="C129" i="143" s="1"/>
  <c r="P128" i="143"/>
  <c r="O128" i="143"/>
  <c r="M128" i="143"/>
  <c r="L128" i="143"/>
  <c r="K128" i="143"/>
  <c r="I128" i="143"/>
  <c r="J128" i="143" s="1"/>
  <c r="H128" i="143"/>
  <c r="A128" i="143"/>
  <c r="C128" i="143" s="1"/>
  <c r="P127" i="143"/>
  <c r="O127" i="143"/>
  <c r="M127" i="143"/>
  <c r="L127" i="143"/>
  <c r="K127" i="143"/>
  <c r="I127" i="143"/>
  <c r="J127" i="143" s="1"/>
  <c r="H127" i="143"/>
  <c r="C127" i="143"/>
  <c r="A127" i="143"/>
  <c r="P126" i="143"/>
  <c r="O126" i="143"/>
  <c r="M126" i="143"/>
  <c r="L126" i="143"/>
  <c r="K126" i="143"/>
  <c r="I126" i="143"/>
  <c r="J126" i="143" s="1"/>
  <c r="H126" i="143"/>
  <c r="A126" i="143"/>
  <c r="C126" i="143" s="1"/>
  <c r="P125" i="143"/>
  <c r="O125" i="143"/>
  <c r="M125" i="143"/>
  <c r="L125" i="143"/>
  <c r="K125" i="143"/>
  <c r="I125" i="143"/>
  <c r="J125" i="143" s="1"/>
  <c r="H125" i="143"/>
  <c r="C125" i="143"/>
  <c r="A125" i="143"/>
  <c r="P124" i="143"/>
  <c r="O124" i="143"/>
  <c r="M124" i="143"/>
  <c r="L124" i="143"/>
  <c r="K124" i="143"/>
  <c r="I124" i="143"/>
  <c r="J124" i="143" s="1"/>
  <c r="H124" i="143"/>
  <c r="A124" i="143"/>
  <c r="C124" i="143" s="1"/>
  <c r="P123" i="143"/>
  <c r="O123" i="143"/>
  <c r="M123" i="143"/>
  <c r="L123" i="143"/>
  <c r="K123" i="143"/>
  <c r="I123" i="143"/>
  <c r="J123" i="143" s="1"/>
  <c r="H123" i="143"/>
  <c r="A123" i="143"/>
  <c r="C123" i="143" s="1"/>
  <c r="P122" i="143"/>
  <c r="O122" i="143"/>
  <c r="M122" i="143"/>
  <c r="L122" i="143"/>
  <c r="K122" i="143"/>
  <c r="I122" i="143"/>
  <c r="J122" i="143" s="1"/>
  <c r="H122" i="143"/>
  <c r="C122" i="143"/>
  <c r="A122" i="143"/>
  <c r="P121" i="143"/>
  <c r="O121" i="143"/>
  <c r="M121" i="143"/>
  <c r="L121" i="143"/>
  <c r="K121" i="143"/>
  <c r="I121" i="143"/>
  <c r="J121" i="143" s="1"/>
  <c r="H121" i="143"/>
  <c r="A121" i="143"/>
  <c r="C121" i="143" s="1"/>
  <c r="P120" i="143"/>
  <c r="O120" i="143"/>
  <c r="M120" i="143"/>
  <c r="L120" i="143"/>
  <c r="K120" i="143"/>
  <c r="J120" i="143"/>
  <c r="I120" i="143"/>
  <c r="H120" i="143"/>
  <c r="A120" i="143"/>
  <c r="C120" i="143" s="1"/>
  <c r="P119" i="143"/>
  <c r="O119" i="143"/>
  <c r="M119" i="143"/>
  <c r="L119" i="143"/>
  <c r="K119" i="143"/>
  <c r="I119" i="143"/>
  <c r="J119" i="143" s="1"/>
  <c r="H119" i="143"/>
  <c r="A119" i="143"/>
  <c r="C119" i="143" s="1"/>
  <c r="P118" i="143"/>
  <c r="O118" i="143"/>
  <c r="M118" i="143"/>
  <c r="L118" i="143"/>
  <c r="K118" i="143"/>
  <c r="I118" i="143"/>
  <c r="J118" i="143" s="1"/>
  <c r="H118" i="143"/>
  <c r="A118" i="143"/>
  <c r="C118" i="143" s="1"/>
  <c r="P117" i="143"/>
  <c r="O117" i="143"/>
  <c r="M117" i="143"/>
  <c r="L117" i="143"/>
  <c r="K117" i="143"/>
  <c r="I117" i="143"/>
  <c r="J117" i="143" s="1"/>
  <c r="H117" i="143"/>
  <c r="C117" i="143"/>
  <c r="A117" i="143"/>
  <c r="P116" i="143"/>
  <c r="O116" i="143"/>
  <c r="M116" i="143"/>
  <c r="L116" i="143"/>
  <c r="K116" i="143"/>
  <c r="I116" i="143"/>
  <c r="J116" i="143" s="1"/>
  <c r="H116" i="143"/>
  <c r="A116" i="143"/>
  <c r="C116" i="143" s="1"/>
  <c r="P115" i="143"/>
  <c r="O115" i="143"/>
  <c r="M115" i="143"/>
  <c r="L115" i="143"/>
  <c r="K115" i="143"/>
  <c r="I115" i="143"/>
  <c r="J115" i="143" s="1"/>
  <c r="H115" i="143"/>
  <c r="A115" i="143"/>
  <c r="C115" i="143" s="1"/>
  <c r="P114" i="143"/>
  <c r="O114" i="143"/>
  <c r="M114" i="143"/>
  <c r="L114" i="143"/>
  <c r="K114" i="143"/>
  <c r="I114" i="143"/>
  <c r="J114" i="143" s="1"/>
  <c r="H114" i="143"/>
  <c r="A114" i="143"/>
  <c r="C114" i="143" s="1"/>
  <c r="P113" i="143"/>
  <c r="O113" i="143"/>
  <c r="M113" i="143"/>
  <c r="L113" i="143"/>
  <c r="K113" i="143"/>
  <c r="I113" i="143"/>
  <c r="J113" i="143" s="1"/>
  <c r="H113" i="143"/>
  <c r="A113" i="143"/>
  <c r="C113" i="143" s="1"/>
  <c r="P112" i="143"/>
  <c r="O112" i="143"/>
  <c r="M112" i="143"/>
  <c r="L112" i="143"/>
  <c r="K112" i="143"/>
  <c r="I112" i="143"/>
  <c r="J112" i="143" s="1"/>
  <c r="H112" i="143"/>
  <c r="A112" i="143"/>
  <c r="C112" i="143" s="1"/>
  <c r="P111" i="143"/>
  <c r="O111" i="143"/>
  <c r="M111" i="143"/>
  <c r="L111" i="143"/>
  <c r="K111" i="143"/>
  <c r="I111" i="143"/>
  <c r="J111" i="143" s="1"/>
  <c r="H111" i="143"/>
  <c r="A111" i="143"/>
  <c r="C111" i="143" s="1"/>
  <c r="P110" i="143"/>
  <c r="O110" i="143"/>
  <c r="M110" i="143"/>
  <c r="L110" i="143"/>
  <c r="K110" i="143"/>
  <c r="I110" i="143"/>
  <c r="J110" i="143" s="1"/>
  <c r="H110" i="143"/>
  <c r="A110" i="143"/>
  <c r="C110" i="143" s="1"/>
  <c r="P109" i="143"/>
  <c r="O109" i="143"/>
  <c r="M109" i="143"/>
  <c r="L109" i="143"/>
  <c r="K109" i="143"/>
  <c r="I109" i="143"/>
  <c r="J109" i="143" s="1"/>
  <c r="H109" i="143"/>
  <c r="C109" i="143"/>
  <c r="A109" i="143"/>
  <c r="P108" i="143"/>
  <c r="O108" i="143"/>
  <c r="M108" i="143"/>
  <c r="L108" i="143"/>
  <c r="K108" i="143"/>
  <c r="I108" i="143"/>
  <c r="J108" i="143" s="1"/>
  <c r="H108" i="143"/>
  <c r="A108" i="143"/>
  <c r="C108" i="143" s="1"/>
  <c r="P107" i="143"/>
  <c r="O107" i="143"/>
  <c r="M107" i="143"/>
  <c r="L107" i="143"/>
  <c r="K107" i="143"/>
  <c r="I107" i="143"/>
  <c r="J107" i="143" s="1"/>
  <c r="H107" i="143"/>
  <c r="C107" i="143"/>
  <c r="A107" i="143"/>
  <c r="P106" i="143"/>
  <c r="O106" i="143"/>
  <c r="M106" i="143"/>
  <c r="L106" i="143"/>
  <c r="K106" i="143"/>
  <c r="I106" i="143"/>
  <c r="J106" i="143" s="1"/>
  <c r="H106" i="143"/>
  <c r="A106" i="143"/>
  <c r="C106" i="143" s="1"/>
  <c r="P105" i="143"/>
  <c r="O105" i="143"/>
  <c r="M105" i="143"/>
  <c r="L105" i="143"/>
  <c r="K105" i="143"/>
  <c r="I105" i="143"/>
  <c r="J105" i="143" s="1"/>
  <c r="H105" i="143"/>
  <c r="A105" i="143"/>
  <c r="C105" i="143" s="1"/>
  <c r="P104" i="143"/>
  <c r="O104" i="143"/>
  <c r="M104" i="143"/>
  <c r="L104" i="143"/>
  <c r="K104" i="143"/>
  <c r="J104" i="143"/>
  <c r="I104" i="143"/>
  <c r="H104" i="143"/>
  <c r="A104" i="143"/>
  <c r="C104" i="143" s="1"/>
  <c r="P103" i="143"/>
  <c r="O103" i="143"/>
  <c r="M103" i="143"/>
  <c r="L103" i="143"/>
  <c r="K103" i="143"/>
  <c r="I103" i="143"/>
  <c r="J103" i="143" s="1"/>
  <c r="H103" i="143"/>
  <c r="A103" i="143"/>
  <c r="C103" i="143" s="1"/>
  <c r="P102" i="143"/>
  <c r="O102" i="143"/>
  <c r="M102" i="143"/>
  <c r="L102" i="143"/>
  <c r="K102" i="143"/>
  <c r="I102" i="143"/>
  <c r="J102" i="143" s="1"/>
  <c r="H102" i="143"/>
  <c r="A102" i="143"/>
  <c r="C102" i="143" s="1"/>
  <c r="P101" i="143"/>
  <c r="O101" i="143"/>
  <c r="M101" i="143"/>
  <c r="L101" i="143"/>
  <c r="K101" i="143"/>
  <c r="I101" i="143"/>
  <c r="J101" i="143" s="1"/>
  <c r="H101" i="143"/>
  <c r="C101" i="143"/>
  <c r="A101" i="143"/>
  <c r="P100" i="143"/>
  <c r="O100" i="143"/>
  <c r="M100" i="143"/>
  <c r="L100" i="143"/>
  <c r="K100" i="143"/>
  <c r="I100" i="143"/>
  <c r="J100" i="143" s="1"/>
  <c r="H100" i="143"/>
  <c r="A100" i="143"/>
  <c r="C100" i="143" s="1"/>
  <c r="P99" i="143"/>
  <c r="O99" i="143"/>
  <c r="M99" i="143"/>
  <c r="L99" i="143"/>
  <c r="K99" i="143"/>
  <c r="I99" i="143"/>
  <c r="J99" i="143" s="1"/>
  <c r="H99" i="143"/>
  <c r="C99" i="143"/>
  <c r="A99" i="143"/>
  <c r="P98" i="143"/>
  <c r="O98" i="143"/>
  <c r="M98" i="143"/>
  <c r="L98" i="143"/>
  <c r="K98" i="143"/>
  <c r="I98" i="143"/>
  <c r="J98" i="143" s="1"/>
  <c r="H98" i="143"/>
  <c r="A98" i="143"/>
  <c r="C98" i="143" s="1"/>
  <c r="P97" i="143"/>
  <c r="O97" i="143"/>
  <c r="M97" i="143"/>
  <c r="L97" i="143"/>
  <c r="K97" i="143"/>
  <c r="I97" i="143"/>
  <c r="J97" i="143" s="1"/>
  <c r="H97" i="143"/>
  <c r="A97" i="143"/>
  <c r="C97" i="143" s="1"/>
  <c r="P96" i="143"/>
  <c r="O96" i="143"/>
  <c r="M96" i="143"/>
  <c r="L96" i="143"/>
  <c r="K96" i="143"/>
  <c r="J96" i="143"/>
  <c r="I96" i="143"/>
  <c r="H96" i="143"/>
  <c r="A96" i="143"/>
  <c r="C96" i="143" s="1"/>
  <c r="P95" i="143"/>
  <c r="O95" i="143"/>
  <c r="M95" i="143"/>
  <c r="L95" i="143"/>
  <c r="K95" i="143"/>
  <c r="I95" i="143"/>
  <c r="J95" i="143" s="1"/>
  <c r="H95" i="143"/>
  <c r="A95" i="143"/>
  <c r="C95" i="143" s="1"/>
  <c r="P94" i="143"/>
  <c r="O94" i="143"/>
  <c r="M94" i="143"/>
  <c r="L94" i="143"/>
  <c r="K94" i="143"/>
  <c r="I94" i="143"/>
  <c r="J94" i="143" s="1"/>
  <c r="H94" i="143"/>
  <c r="A94" i="143"/>
  <c r="C94" i="143" s="1"/>
  <c r="P93" i="143"/>
  <c r="O93" i="143"/>
  <c r="M93" i="143"/>
  <c r="L93" i="143"/>
  <c r="K93" i="143"/>
  <c r="I93" i="143"/>
  <c r="J93" i="143" s="1"/>
  <c r="H93" i="143"/>
  <c r="A93" i="143"/>
  <c r="C93" i="143" s="1"/>
  <c r="P92" i="143"/>
  <c r="O92" i="143"/>
  <c r="M92" i="143"/>
  <c r="L92" i="143"/>
  <c r="K92" i="143"/>
  <c r="I92" i="143"/>
  <c r="J92" i="143" s="1"/>
  <c r="H92" i="143"/>
  <c r="A92" i="143"/>
  <c r="C92" i="143" s="1"/>
  <c r="P91" i="143"/>
  <c r="O91" i="143"/>
  <c r="M91" i="143"/>
  <c r="L91" i="143"/>
  <c r="K91" i="143"/>
  <c r="I91" i="143"/>
  <c r="J91" i="143" s="1"/>
  <c r="H91" i="143"/>
  <c r="C91" i="143"/>
  <c r="A91" i="143"/>
  <c r="P90" i="143"/>
  <c r="O90" i="143"/>
  <c r="M90" i="143"/>
  <c r="L90" i="143"/>
  <c r="K90" i="143"/>
  <c r="I90" i="143"/>
  <c r="J90" i="143" s="1"/>
  <c r="H90" i="143"/>
  <c r="A90" i="143"/>
  <c r="C90" i="143" s="1"/>
  <c r="P89" i="143"/>
  <c r="O89" i="143"/>
  <c r="M89" i="143"/>
  <c r="L89" i="143"/>
  <c r="K89" i="143"/>
  <c r="I89" i="143"/>
  <c r="J89" i="143" s="1"/>
  <c r="H89" i="143"/>
  <c r="A89" i="143"/>
  <c r="C89" i="143" s="1"/>
  <c r="P88" i="143"/>
  <c r="O88" i="143"/>
  <c r="M88" i="143"/>
  <c r="L88" i="143"/>
  <c r="K88" i="143"/>
  <c r="J88" i="143"/>
  <c r="I88" i="143"/>
  <c r="H88" i="143"/>
  <c r="A88" i="143"/>
  <c r="C88" i="143" s="1"/>
  <c r="P87" i="143"/>
  <c r="O87" i="143"/>
  <c r="M87" i="143"/>
  <c r="L87" i="143"/>
  <c r="K87" i="143"/>
  <c r="I87" i="143"/>
  <c r="J87" i="143" s="1"/>
  <c r="H87" i="143"/>
  <c r="A87" i="143"/>
  <c r="C87" i="143" s="1"/>
  <c r="P86" i="143"/>
  <c r="O86" i="143"/>
  <c r="M86" i="143"/>
  <c r="L86" i="143"/>
  <c r="K86" i="143"/>
  <c r="I86" i="143"/>
  <c r="J86" i="143" s="1"/>
  <c r="H86" i="143"/>
  <c r="A86" i="143"/>
  <c r="C86" i="143" s="1"/>
  <c r="P85" i="143"/>
  <c r="O85" i="143"/>
  <c r="M85" i="143"/>
  <c r="L85" i="143"/>
  <c r="K85" i="143"/>
  <c r="I85" i="143"/>
  <c r="J85" i="143" s="1"/>
  <c r="H85" i="143"/>
  <c r="C85" i="143"/>
  <c r="A85" i="143"/>
  <c r="P84" i="143"/>
  <c r="O84" i="143"/>
  <c r="M84" i="143"/>
  <c r="L84" i="143"/>
  <c r="K84" i="143"/>
  <c r="I84" i="143"/>
  <c r="J84" i="143" s="1"/>
  <c r="H84" i="143"/>
  <c r="A84" i="143"/>
  <c r="C84" i="143" s="1"/>
  <c r="P83" i="143"/>
  <c r="O83" i="143"/>
  <c r="M83" i="143"/>
  <c r="L83" i="143"/>
  <c r="K83" i="143"/>
  <c r="I83" i="143"/>
  <c r="J83" i="143" s="1"/>
  <c r="H83" i="143"/>
  <c r="A83" i="143"/>
  <c r="C83" i="143" s="1"/>
  <c r="P82" i="143"/>
  <c r="O82" i="143"/>
  <c r="M82" i="143"/>
  <c r="L82" i="143"/>
  <c r="K82" i="143"/>
  <c r="I82" i="143"/>
  <c r="J82" i="143" s="1"/>
  <c r="H82" i="143"/>
  <c r="A82" i="143"/>
  <c r="C82" i="143" s="1"/>
  <c r="P81" i="143"/>
  <c r="O81" i="143"/>
  <c r="M81" i="143"/>
  <c r="L81" i="143"/>
  <c r="K81" i="143"/>
  <c r="I81" i="143"/>
  <c r="J81" i="143" s="1"/>
  <c r="H81" i="143"/>
  <c r="A81" i="143"/>
  <c r="C81" i="143" s="1"/>
  <c r="P80" i="143"/>
  <c r="O80" i="143"/>
  <c r="M80" i="143"/>
  <c r="L80" i="143"/>
  <c r="K80" i="143"/>
  <c r="I80" i="143"/>
  <c r="J80" i="143" s="1"/>
  <c r="H80" i="143"/>
  <c r="A80" i="143"/>
  <c r="C80" i="143" s="1"/>
  <c r="P79" i="143"/>
  <c r="O79" i="143"/>
  <c r="M79" i="143"/>
  <c r="L79" i="143"/>
  <c r="K79" i="143"/>
  <c r="I79" i="143"/>
  <c r="J79" i="143" s="1"/>
  <c r="H79" i="143"/>
  <c r="C79" i="143"/>
  <c r="A79" i="143"/>
  <c r="P78" i="143"/>
  <c r="O78" i="143"/>
  <c r="M78" i="143"/>
  <c r="L78" i="143"/>
  <c r="K78" i="143"/>
  <c r="I78" i="143"/>
  <c r="J78" i="143" s="1"/>
  <c r="H78" i="143"/>
  <c r="A78" i="143"/>
  <c r="C78" i="143" s="1"/>
  <c r="P77" i="143"/>
  <c r="O77" i="143"/>
  <c r="M77" i="143"/>
  <c r="L77" i="143"/>
  <c r="K77" i="143"/>
  <c r="I77" i="143"/>
  <c r="J77" i="143" s="1"/>
  <c r="H77" i="143"/>
  <c r="C77" i="143"/>
  <c r="A77" i="143"/>
  <c r="P76" i="143"/>
  <c r="O76" i="143"/>
  <c r="M76" i="143"/>
  <c r="L76" i="143"/>
  <c r="K76" i="143"/>
  <c r="I76" i="143"/>
  <c r="J76" i="143" s="1"/>
  <c r="H76" i="143"/>
  <c r="A76" i="143"/>
  <c r="C76" i="143" s="1"/>
  <c r="P75" i="143"/>
  <c r="O75" i="143"/>
  <c r="M75" i="143"/>
  <c r="L75" i="143"/>
  <c r="K75" i="143"/>
  <c r="I75" i="143"/>
  <c r="J75" i="143" s="1"/>
  <c r="H75" i="143"/>
  <c r="A75" i="143"/>
  <c r="C75" i="143" s="1"/>
  <c r="P74" i="143"/>
  <c r="O74" i="143"/>
  <c r="M74" i="143"/>
  <c r="L74" i="143"/>
  <c r="K74" i="143"/>
  <c r="I74" i="143"/>
  <c r="J74" i="143" s="1"/>
  <c r="H74" i="143"/>
  <c r="A74" i="143"/>
  <c r="C74" i="143" s="1"/>
  <c r="P73" i="143"/>
  <c r="O73" i="143"/>
  <c r="M73" i="143"/>
  <c r="L73" i="143"/>
  <c r="K73" i="143"/>
  <c r="I73" i="143"/>
  <c r="J73" i="143" s="1"/>
  <c r="H73" i="143"/>
  <c r="A73" i="143"/>
  <c r="C73" i="143" s="1"/>
  <c r="P72" i="143"/>
  <c r="O72" i="143"/>
  <c r="M72" i="143"/>
  <c r="L72" i="143"/>
  <c r="K72" i="143"/>
  <c r="I72" i="143"/>
  <c r="J72" i="143" s="1"/>
  <c r="H72" i="143"/>
  <c r="A72" i="143"/>
  <c r="C72" i="143" s="1"/>
  <c r="P71" i="143"/>
  <c r="O71" i="143"/>
  <c r="M71" i="143"/>
  <c r="L71" i="143"/>
  <c r="K71" i="143"/>
  <c r="I71" i="143"/>
  <c r="J71" i="143" s="1"/>
  <c r="H71" i="143"/>
  <c r="C71" i="143"/>
  <c r="A71" i="143"/>
  <c r="P70" i="143"/>
  <c r="O70" i="143"/>
  <c r="M70" i="143"/>
  <c r="L70" i="143"/>
  <c r="K70" i="143"/>
  <c r="I70" i="143"/>
  <c r="J70" i="143" s="1"/>
  <c r="H70" i="143"/>
  <c r="A70" i="143"/>
  <c r="C70" i="143" s="1"/>
  <c r="P69" i="143"/>
  <c r="O69" i="143"/>
  <c r="M69" i="143"/>
  <c r="L69" i="143"/>
  <c r="K69" i="143"/>
  <c r="I69" i="143"/>
  <c r="J69" i="143" s="1"/>
  <c r="H69" i="143"/>
  <c r="C69" i="143"/>
  <c r="A69" i="143"/>
  <c r="P68" i="143"/>
  <c r="O68" i="143"/>
  <c r="M68" i="143"/>
  <c r="L68" i="143"/>
  <c r="K68" i="143"/>
  <c r="I68" i="143"/>
  <c r="J68" i="143" s="1"/>
  <c r="H68" i="143"/>
  <c r="A68" i="143"/>
  <c r="C68" i="143" s="1"/>
  <c r="P67" i="143"/>
  <c r="O67" i="143"/>
  <c r="M67" i="143"/>
  <c r="L67" i="143"/>
  <c r="K67" i="143"/>
  <c r="I67" i="143"/>
  <c r="J67" i="143" s="1"/>
  <c r="H67" i="143"/>
  <c r="A67" i="143"/>
  <c r="C67" i="143" s="1"/>
  <c r="P66" i="143"/>
  <c r="O66" i="143"/>
  <c r="M66" i="143"/>
  <c r="L66" i="143"/>
  <c r="K66" i="143"/>
  <c r="I66" i="143"/>
  <c r="J66" i="143" s="1"/>
  <c r="H66" i="143"/>
  <c r="A66" i="143"/>
  <c r="C66" i="143" s="1"/>
  <c r="P65" i="143"/>
  <c r="O65" i="143"/>
  <c r="M65" i="143"/>
  <c r="L65" i="143"/>
  <c r="K65" i="143"/>
  <c r="I65" i="143"/>
  <c r="J65" i="143" s="1"/>
  <c r="H65" i="143"/>
  <c r="A65" i="143"/>
  <c r="C65" i="143" s="1"/>
  <c r="P64" i="143"/>
  <c r="O64" i="143"/>
  <c r="M64" i="143"/>
  <c r="L64" i="143"/>
  <c r="K64" i="143"/>
  <c r="I64" i="143"/>
  <c r="J64" i="143" s="1"/>
  <c r="H64" i="143"/>
  <c r="A64" i="143"/>
  <c r="C64" i="143" s="1"/>
  <c r="P63" i="143"/>
  <c r="O63" i="143"/>
  <c r="M63" i="143"/>
  <c r="L63" i="143"/>
  <c r="K63" i="143"/>
  <c r="I63" i="143"/>
  <c r="J63" i="143" s="1"/>
  <c r="H63" i="143"/>
  <c r="C63" i="143"/>
  <c r="A63" i="143"/>
  <c r="P62" i="143"/>
  <c r="O62" i="143"/>
  <c r="M62" i="143"/>
  <c r="L62" i="143"/>
  <c r="K62" i="143"/>
  <c r="I62" i="143"/>
  <c r="J62" i="143" s="1"/>
  <c r="H62" i="143"/>
  <c r="A62" i="143"/>
  <c r="C62" i="143" s="1"/>
  <c r="P61" i="143"/>
  <c r="O61" i="143"/>
  <c r="M61" i="143"/>
  <c r="L61" i="143"/>
  <c r="K61" i="143"/>
  <c r="I61" i="143"/>
  <c r="J61" i="143" s="1"/>
  <c r="H61" i="143"/>
  <c r="C61" i="143"/>
  <c r="A61" i="143"/>
  <c r="P60" i="143"/>
  <c r="O60" i="143"/>
  <c r="M60" i="143"/>
  <c r="L60" i="143"/>
  <c r="K60" i="143"/>
  <c r="I60" i="143"/>
  <c r="J60" i="143" s="1"/>
  <c r="H60" i="143"/>
  <c r="A60" i="143"/>
  <c r="C60" i="143" s="1"/>
  <c r="P59" i="143"/>
  <c r="O59" i="143"/>
  <c r="M59" i="143"/>
  <c r="L59" i="143"/>
  <c r="K59" i="143"/>
  <c r="I59" i="143"/>
  <c r="J59" i="143" s="1"/>
  <c r="H59" i="143"/>
  <c r="A59" i="143"/>
  <c r="C59" i="143" s="1"/>
  <c r="P58" i="143"/>
  <c r="O58" i="143"/>
  <c r="M58" i="143"/>
  <c r="L58" i="143"/>
  <c r="K58" i="143"/>
  <c r="I58" i="143"/>
  <c r="J58" i="143" s="1"/>
  <c r="H58" i="143"/>
  <c r="A58" i="143"/>
  <c r="C58" i="143" s="1"/>
  <c r="P57" i="143"/>
  <c r="O57" i="143"/>
  <c r="M57" i="143"/>
  <c r="L57" i="143"/>
  <c r="K57" i="143"/>
  <c r="I57" i="143"/>
  <c r="J57" i="143" s="1"/>
  <c r="H57" i="143"/>
  <c r="A57" i="143"/>
  <c r="C57" i="143" s="1"/>
  <c r="P56" i="143"/>
  <c r="O56" i="143"/>
  <c r="M56" i="143"/>
  <c r="L56" i="143"/>
  <c r="K56" i="143"/>
  <c r="I56" i="143"/>
  <c r="J56" i="143" s="1"/>
  <c r="H56" i="143"/>
  <c r="A56" i="143"/>
  <c r="C56" i="143" s="1"/>
  <c r="P55" i="143"/>
  <c r="O55" i="143"/>
  <c r="M55" i="143"/>
  <c r="L55" i="143"/>
  <c r="K55" i="143"/>
  <c r="I55" i="143"/>
  <c r="J55" i="143" s="1"/>
  <c r="H55" i="143"/>
  <c r="C55" i="143"/>
  <c r="A55" i="143"/>
  <c r="P54" i="143"/>
  <c r="O54" i="143"/>
  <c r="M54" i="143"/>
  <c r="L54" i="143"/>
  <c r="K54" i="143"/>
  <c r="I54" i="143"/>
  <c r="J54" i="143" s="1"/>
  <c r="H54" i="143"/>
  <c r="A54" i="143"/>
  <c r="C54" i="143" s="1"/>
  <c r="P53" i="143"/>
  <c r="O53" i="143"/>
  <c r="M53" i="143"/>
  <c r="L53" i="143"/>
  <c r="K53" i="143"/>
  <c r="I53" i="143"/>
  <c r="J53" i="143" s="1"/>
  <c r="H53" i="143"/>
  <c r="C53" i="143"/>
  <c r="A53" i="143"/>
  <c r="P52" i="143"/>
  <c r="O52" i="143"/>
  <c r="M52" i="143"/>
  <c r="L52" i="143"/>
  <c r="K52" i="143"/>
  <c r="I52" i="143"/>
  <c r="J52" i="143" s="1"/>
  <c r="H52" i="143"/>
  <c r="A52" i="143"/>
  <c r="C52" i="143" s="1"/>
  <c r="P51" i="143"/>
  <c r="O51" i="143"/>
  <c r="M51" i="143"/>
  <c r="L51" i="143"/>
  <c r="K51" i="143"/>
  <c r="I51" i="143"/>
  <c r="J51" i="143" s="1"/>
  <c r="H51" i="143"/>
  <c r="A51" i="143"/>
  <c r="C51" i="143" s="1"/>
  <c r="P50" i="143"/>
  <c r="O50" i="143"/>
  <c r="M50" i="143"/>
  <c r="L50" i="143"/>
  <c r="K50" i="143"/>
  <c r="I50" i="143"/>
  <c r="J50" i="143" s="1"/>
  <c r="H50" i="143"/>
  <c r="A50" i="143"/>
  <c r="C50" i="143" s="1"/>
  <c r="P49" i="143"/>
  <c r="O49" i="143"/>
  <c r="M49" i="143"/>
  <c r="L49" i="143"/>
  <c r="K49" i="143"/>
  <c r="I49" i="143"/>
  <c r="J49" i="143" s="1"/>
  <c r="H49" i="143"/>
  <c r="A49" i="143"/>
  <c r="C49" i="143" s="1"/>
  <c r="P48" i="143"/>
  <c r="O48" i="143"/>
  <c r="M48" i="143"/>
  <c r="L48" i="143"/>
  <c r="K48" i="143"/>
  <c r="I48" i="143"/>
  <c r="J48" i="143" s="1"/>
  <c r="H48" i="143"/>
  <c r="A48" i="143"/>
  <c r="C48" i="143" s="1"/>
  <c r="P47" i="143"/>
  <c r="O47" i="143"/>
  <c r="M47" i="143"/>
  <c r="L47" i="143"/>
  <c r="K47" i="143"/>
  <c r="I47" i="143"/>
  <c r="J47" i="143" s="1"/>
  <c r="H47" i="143"/>
  <c r="C47" i="143"/>
  <c r="A47" i="143"/>
  <c r="P46" i="143"/>
  <c r="O46" i="143"/>
  <c r="M46" i="143"/>
  <c r="L46" i="143"/>
  <c r="K46" i="143"/>
  <c r="I46" i="143"/>
  <c r="J46" i="143" s="1"/>
  <c r="H46" i="143"/>
  <c r="A46" i="143"/>
  <c r="C46" i="143" s="1"/>
  <c r="P45" i="143"/>
  <c r="O45" i="143"/>
  <c r="M45" i="143"/>
  <c r="L45" i="143"/>
  <c r="K45" i="143"/>
  <c r="I45" i="143"/>
  <c r="J45" i="143" s="1"/>
  <c r="H45" i="143"/>
  <c r="C45" i="143"/>
  <c r="A45" i="143"/>
  <c r="P44" i="143"/>
  <c r="O44" i="143"/>
  <c r="M44" i="143"/>
  <c r="L44" i="143"/>
  <c r="K44" i="143"/>
  <c r="I44" i="143"/>
  <c r="J44" i="143" s="1"/>
  <c r="H44" i="143"/>
  <c r="A44" i="143"/>
  <c r="C44" i="143" s="1"/>
  <c r="P43" i="143"/>
  <c r="O43" i="143"/>
  <c r="M43" i="143"/>
  <c r="L43" i="143"/>
  <c r="K43" i="143"/>
  <c r="I43" i="143"/>
  <c r="J43" i="143" s="1"/>
  <c r="H43" i="143"/>
  <c r="A43" i="143"/>
  <c r="C43" i="143" s="1"/>
  <c r="P42" i="143"/>
  <c r="O42" i="143"/>
  <c r="M42" i="143"/>
  <c r="L42" i="143"/>
  <c r="K42" i="143"/>
  <c r="I42" i="143"/>
  <c r="J42" i="143" s="1"/>
  <c r="H42" i="143"/>
  <c r="A42" i="143"/>
  <c r="C42" i="143" s="1"/>
  <c r="P41" i="143"/>
  <c r="O41" i="143"/>
  <c r="M41" i="143"/>
  <c r="L41" i="143"/>
  <c r="K41" i="143"/>
  <c r="I41" i="143"/>
  <c r="J41" i="143" s="1"/>
  <c r="H41" i="143"/>
  <c r="A41" i="143"/>
  <c r="C41" i="143" s="1"/>
  <c r="P40" i="143"/>
  <c r="O40" i="143"/>
  <c r="M40" i="143"/>
  <c r="L40" i="143"/>
  <c r="K40" i="143"/>
  <c r="I40" i="143"/>
  <c r="J40" i="143" s="1"/>
  <c r="H40" i="143"/>
  <c r="A40" i="143"/>
  <c r="C40" i="143" s="1"/>
  <c r="P39" i="143"/>
  <c r="O39" i="143"/>
  <c r="M39" i="143"/>
  <c r="L39" i="143"/>
  <c r="K39" i="143"/>
  <c r="I39" i="143"/>
  <c r="J39" i="143" s="1"/>
  <c r="H39" i="143"/>
  <c r="C39" i="143"/>
  <c r="A39" i="143"/>
  <c r="P38" i="143"/>
  <c r="O38" i="143"/>
  <c r="M38" i="143"/>
  <c r="L38" i="143"/>
  <c r="K38" i="143"/>
  <c r="I38" i="143"/>
  <c r="J38" i="143" s="1"/>
  <c r="H38" i="143"/>
  <c r="A38" i="143"/>
  <c r="C38" i="143" s="1"/>
  <c r="P37" i="143"/>
  <c r="O37" i="143"/>
  <c r="M37" i="143"/>
  <c r="L37" i="143"/>
  <c r="K37" i="143"/>
  <c r="I37" i="143"/>
  <c r="J37" i="143" s="1"/>
  <c r="H37" i="143"/>
  <c r="C37" i="143"/>
  <c r="A37" i="143"/>
  <c r="P36" i="143"/>
  <c r="O36" i="143"/>
  <c r="M36" i="143"/>
  <c r="L36" i="143"/>
  <c r="K36" i="143"/>
  <c r="I36" i="143"/>
  <c r="J36" i="143" s="1"/>
  <c r="H36" i="143"/>
  <c r="A36" i="143"/>
  <c r="C36" i="143" s="1"/>
  <c r="P35" i="143"/>
  <c r="O35" i="143"/>
  <c r="M35" i="143"/>
  <c r="L35" i="143"/>
  <c r="K35" i="143"/>
  <c r="I35" i="143"/>
  <c r="J35" i="143" s="1"/>
  <c r="H35" i="143"/>
  <c r="A35" i="143"/>
  <c r="C35" i="143" s="1"/>
  <c r="P34" i="143"/>
  <c r="O34" i="143"/>
  <c r="M34" i="143"/>
  <c r="L34" i="143"/>
  <c r="K34" i="143"/>
  <c r="I34" i="143"/>
  <c r="J34" i="143" s="1"/>
  <c r="H34" i="143"/>
  <c r="A34" i="143"/>
  <c r="C34" i="143" s="1"/>
  <c r="P33" i="143"/>
  <c r="O33" i="143"/>
  <c r="M33" i="143"/>
  <c r="L33" i="143"/>
  <c r="K33" i="143"/>
  <c r="I33" i="143"/>
  <c r="J33" i="143" s="1"/>
  <c r="H33" i="143"/>
  <c r="A33" i="143"/>
  <c r="C33" i="143" s="1"/>
  <c r="P32" i="143"/>
  <c r="O32" i="143"/>
  <c r="M32" i="143"/>
  <c r="L32" i="143"/>
  <c r="K32" i="143"/>
  <c r="I32" i="143"/>
  <c r="J32" i="143" s="1"/>
  <c r="H32" i="143"/>
  <c r="A32" i="143"/>
  <c r="C32" i="143" s="1"/>
  <c r="P31" i="143"/>
  <c r="O31" i="143"/>
  <c r="M31" i="143"/>
  <c r="L31" i="143"/>
  <c r="K31" i="143"/>
  <c r="I31" i="143"/>
  <c r="J31" i="143" s="1"/>
  <c r="H31" i="143"/>
  <c r="A31" i="143"/>
  <c r="C31" i="143" s="1"/>
  <c r="P30" i="143"/>
  <c r="O30" i="143"/>
  <c r="M30" i="143"/>
  <c r="L30" i="143"/>
  <c r="K30" i="143"/>
  <c r="I30" i="143"/>
  <c r="J30" i="143" s="1"/>
  <c r="H30" i="143"/>
  <c r="A30" i="143"/>
  <c r="C30" i="143" s="1"/>
  <c r="P29" i="143"/>
  <c r="O29" i="143"/>
  <c r="M29" i="143"/>
  <c r="L29" i="143"/>
  <c r="K29" i="143"/>
  <c r="J29" i="143"/>
  <c r="I29" i="143"/>
  <c r="H29" i="143"/>
  <c r="A29" i="143"/>
  <c r="C29" i="143" s="1"/>
  <c r="P28" i="143"/>
  <c r="O28" i="143"/>
  <c r="M28" i="143"/>
  <c r="L28" i="143"/>
  <c r="K28" i="143"/>
  <c r="J28" i="143"/>
  <c r="I28" i="143"/>
  <c r="H28" i="143"/>
  <c r="A28" i="143"/>
  <c r="C28" i="143" s="1"/>
  <c r="P27" i="143"/>
  <c r="O27" i="143"/>
  <c r="M27" i="143"/>
  <c r="L27" i="143"/>
  <c r="K27" i="143"/>
  <c r="I27" i="143"/>
  <c r="J27" i="143" s="1"/>
  <c r="H27" i="143"/>
  <c r="A27" i="143"/>
  <c r="C27" i="143" s="1"/>
  <c r="P26" i="143"/>
  <c r="O26" i="143"/>
  <c r="M26" i="143"/>
  <c r="L26" i="143"/>
  <c r="K26" i="143"/>
  <c r="I26" i="143"/>
  <c r="J26" i="143" s="1"/>
  <c r="H26" i="143"/>
  <c r="A26" i="143"/>
  <c r="C26" i="143" s="1"/>
  <c r="P25" i="143"/>
  <c r="O25" i="143"/>
  <c r="M25" i="143"/>
  <c r="L25" i="143"/>
  <c r="K25" i="143"/>
  <c r="I25" i="143"/>
  <c r="J25" i="143" s="1"/>
  <c r="H25" i="143"/>
  <c r="C25" i="143"/>
  <c r="A25" i="143"/>
  <c r="P24" i="143"/>
  <c r="O24" i="143"/>
  <c r="M24" i="143"/>
  <c r="L24" i="143"/>
  <c r="K24" i="143"/>
  <c r="I24" i="143"/>
  <c r="J24" i="143" s="1"/>
  <c r="H24" i="143"/>
  <c r="A24" i="143"/>
  <c r="C24" i="143" s="1"/>
  <c r="P23" i="143"/>
  <c r="O23" i="143"/>
  <c r="M23" i="143"/>
  <c r="L23" i="143"/>
  <c r="K23" i="143"/>
  <c r="J23" i="143"/>
  <c r="I23" i="143"/>
  <c r="H23" i="143"/>
  <c r="A23" i="143"/>
  <c r="C23" i="143" s="1"/>
  <c r="P22" i="143"/>
  <c r="O22" i="143"/>
  <c r="M22" i="143"/>
  <c r="L22" i="143"/>
  <c r="K22" i="143"/>
  <c r="I22" i="143"/>
  <c r="J22" i="143" s="1"/>
  <c r="H22" i="143"/>
  <c r="A22" i="143"/>
  <c r="C22" i="143" s="1"/>
  <c r="P21" i="143"/>
  <c r="O21" i="143"/>
  <c r="M21" i="143"/>
  <c r="L21" i="143"/>
  <c r="K21" i="143"/>
  <c r="J21" i="143"/>
  <c r="I21" i="143"/>
  <c r="H21" i="143"/>
  <c r="A21" i="143"/>
  <c r="C21" i="143" s="1"/>
  <c r="P20" i="143"/>
  <c r="O20" i="143"/>
  <c r="M20" i="143"/>
  <c r="L20" i="143"/>
  <c r="K20" i="143"/>
  <c r="I20" i="143"/>
  <c r="J20" i="143" s="1"/>
  <c r="H20" i="143"/>
  <c r="A20" i="143"/>
  <c r="C20" i="143" s="1"/>
  <c r="P19" i="143"/>
  <c r="O19" i="143"/>
  <c r="M19" i="143"/>
  <c r="D19" i="143" s="1"/>
  <c r="F19" i="143" s="1"/>
  <c r="L19" i="143"/>
  <c r="K19" i="143"/>
  <c r="I19" i="143"/>
  <c r="J19" i="143" s="1"/>
  <c r="H19" i="143"/>
  <c r="C19" i="143"/>
  <c r="A19" i="143"/>
  <c r="P18" i="143"/>
  <c r="O18" i="143"/>
  <c r="M18" i="143"/>
  <c r="L18" i="143"/>
  <c r="K18" i="143"/>
  <c r="I18" i="143"/>
  <c r="J18" i="143" s="1"/>
  <c r="H18" i="143"/>
  <c r="A18" i="143"/>
  <c r="C18" i="143" s="1"/>
  <c r="P17" i="143"/>
  <c r="O17" i="143"/>
  <c r="M17" i="143"/>
  <c r="L17" i="143"/>
  <c r="K17" i="143"/>
  <c r="I17" i="143"/>
  <c r="J17" i="143" s="1"/>
  <c r="H17" i="143"/>
  <c r="C17" i="143"/>
  <c r="A17" i="143"/>
  <c r="P16" i="143"/>
  <c r="O16" i="143"/>
  <c r="M16" i="143"/>
  <c r="L16" i="143"/>
  <c r="K16" i="143"/>
  <c r="I16" i="143"/>
  <c r="J16" i="143" s="1"/>
  <c r="H16" i="143"/>
  <c r="A16" i="143"/>
  <c r="C16" i="143" s="1"/>
  <c r="P15" i="143"/>
  <c r="O15" i="143"/>
  <c r="M15" i="143"/>
  <c r="L15" i="143"/>
  <c r="K15" i="143"/>
  <c r="J15" i="143"/>
  <c r="I15" i="143"/>
  <c r="H15" i="143"/>
  <c r="A15" i="143"/>
  <c r="C15" i="143" s="1"/>
  <c r="P14" i="143"/>
  <c r="O14" i="143"/>
  <c r="M14" i="143"/>
  <c r="L14" i="143"/>
  <c r="K14" i="143"/>
  <c r="I14" i="143"/>
  <c r="J14" i="143" s="1"/>
  <c r="H14" i="143"/>
  <c r="A14" i="143"/>
  <c r="C14" i="143" s="1"/>
  <c r="P13" i="143"/>
  <c r="O13" i="143"/>
  <c r="M13" i="143"/>
  <c r="L13" i="143"/>
  <c r="K13" i="143"/>
  <c r="I13" i="143"/>
  <c r="J13" i="143" s="1"/>
  <c r="H13" i="143"/>
  <c r="A13" i="143"/>
  <c r="C13" i="143" s="1"/>
  <c r="P12" i="143"/>
  <c r="O12" i="143"/>
  <c r="M12" i="143"/>
  <c r="L12" i="143"/>
  <c r="K12" i="143"/>
  <c r="I12" i="143"/>
  <c r="J12" i="143" s="1"/>
  <c r="H12" i="143"/>
  <c r="A12" i="143"/>
  <c r="C12" i="143" s="1"/>
  <c r="P11" i="143"/>
  <c r="O11" i="143"/>
  <c r="M11" i="143"/>
  <c r="L11" i="143"/>
  <c r="K11" i="143"/>
  <c r="I11" i="143"/>
  <c r="J11" i="143" s="1"/>
  <c r="H11" i="143"/>
  <c r="C11" i="143"/>
  <c r="A11" i="143"/>
  <c r="P10" i="143"/>
  <c r="O10" i="143"/>
  <c r="M10" i="143"/>
  <c r="L10" i="143"/>
  <c r="K10" i="143"/>
  <c r="I10" i="143"/>
  <c r="J10" i="143" s="1"/>
  <c r="H10" i="143"/>
  <c r="A10" i="143"/>
  <c r="C10" i="143" s="1"/>
  <c r="P9" i="143"/>
  <c r="O9" i="143"/>
  <c r="M9" i="143"/>
  <c r="L9" i="143"/>
  <c r="K9" i="143"/>
  <c r="I9" i="143"/>
  <c r="J9" i="143" s="1"/>
  <c r="H9" i="143"/>
  <c r="A9" i="143"/>
  <c r="C9" i="143" s="1"/>
  <c r="P8" i="143"/>
  <c r="O8" i="143"/>
  <c r="M8" i="143"/>
  <c r="D32" i="143" s="1"/>
  <c r="F32" i="143" s="1"/>
  <c r="L8" i="143"/>
  <c r="K8" i="143"/>
  <c r="I8" i="143"/>
  <c r="J8" i="143" s="1"/>
  <c r="H8" i="143"/>
  <c r="A8" i="143"/>
  <c r="C8" i="143" s="1"/>
  <c r="P7" i="143"/>
  <c r="O7" i="143"/>
  <c r="M7" i="143"/>
  <c r="L7" i="143"/>
  <c r="K7" i="143"/>
  <c r="I7" i="143"/>
  <c r="J7" i="143" s="1"/>
  <c r="H7" i="143"/>
  <c r="A7" i="143"/>
  <c r="C7" i="143" s="1"/>
  <c r="P6" i="143"/>
  <c r="O6" i="143"/>
  <c r="M6" i="143"/>
  <c r="L6" i="143"/>
  <c r="K6" i="143"/>
  <c r="I6" i="143"/>
  <c r="J6" i="143" s="1"/>
  <c r="H6" i="143"/>
  <c r="A6" i="143"/>
  <c r="C6" i="143" s="1"/>
  <c r="P5" i="143"/>
  <c r="O5" i="143"/>
  <c r="M5" i="143"/>
  <c r="L5" i="143"/>
  <c r="K5" i="143"/>
  <c r="I5" i="143"/>
  <c r="J5" i="143" s="1"/>
  <c r="H5" i="143"/>
  <c r="A5" i="143"/>
  <c r="C5" i="143" s="1"/>
  <c r="P4" i="143"/>
  <c r="O4" i="143"/>
  <c r="M4" i="143"/>
  <c r="L4" i="143"/>
  <c r="K4" i="143"/>
  <c r="J4" i="143"/>
  <c r="I4" i="143"/>
  <c r="H4" i="143"/>
  <c r="A4" i="143"/>
  <c r="C4" i="143" s="1"/>
  <c r="P3" i="143"/>
  <c r="O3" i="143"/>
  <c r="M3" i="143"/>
  <c r="L3" i="143"/>
  <c r="K3" i="143"/>
  <c r="I3" i="143"/>
  <c r="J3" i="143" s="1"/>
  <c r="H3" i="143"/>
  <c r="A3" i="143"/>
  <c r="C3" i="143" s="1"/>
  <c r="O49" i="165"/>
  <c r="N49" i="165"/>
  <c r="M49" i="165"/>
  <c r="L49" i="165"/>
  <c r="K49" i="165"/>
  <c r="F49" i="165"/>
  <c r="A49" i="165"/>
  <c r="C49" i="165" s="1"/>
  <c r="O48" i="165"/>
  <c r="N48" i="165"/>
  <c r="M48" i="165"/>
  <c r="L48" i="165"/>
  <c r="K48" i="165"/>
  <c r="F48" i="165"/>
  <c r="A48" i="165"/>
  <c r="C48" i="165" s="1"/>
  <c r="O47" i="165"/>
  <c r="N47" i="165"/>
  <c r="M47" i="165"/>
  <c r="L47" i="165"/>
  <c r="K47" i="165"/>
  <c r="F47" i="165"/>
  <c r="A47" i="165"/>
  <c r="C47" i="165" s="1"/>
  <c r="O46" i="165"/>
  <c r="N46" i="165"/>
  <c r="M46" i="165"/>
  <c r="L46" i="165"/>
  <c r="K46" i="165"/>
  <c r="F46" i="165"/>
  <c r="A46" i="165"/>
  <c r="C46" i="165" s="1"/>
  <c r="O45" i="165"/>
  <c r="N45" i="165"/>
  <c r="M45" i="165"/>
  <c r="L45" i="165"/>
  <c r="K45" i="165"/>
  <c r="F45" i="165"/>
  <c r="A45" i="165"/>
  <c r="C45" i="165" s="1"/>
  <c r="O44" i="165"/>
  <c r="N44" i="165"/>
  <c r="M44" i="165"/>
  <c r="L44" i="165"/>
  <c r="K44" i="165"/>
  <c r="F44" i="165"/>
  <c r="A44" i="165"/>
  <c r="C44" i="165" s="1"/>
  <c r="O43" i="165"/>
  <c r="N43" i="165"/>
  <c r="M43" i="165"/>
  <c r="L43" i="165"/>
  <c r="K43" i="165"/>
  <c r="F43" i="165"/>
  <c r="A43" i="165"/>
  <c r="C43" i="165" s="1"/>
  <c r="O42" i="165"/>
  <c r="N42" i="165"/>
  <c r="M42" i="165"/>
  <c r="L42" i="165"/>
  <c r="K42" i="165"/>
  <c r="F42" i="165"/>
  <c r="A42" i="165"/>
  <c r="C42" i="165" s="1"/>
  <c r="O41" i="165"/>
  <c r="N41" i="165"/>
  <c r="M41" i="165"/>
  <c r="L41" i="165"/>
  <c r="K41" i="165"/>
  <c r="F41" i="165"/>
  <c r="A41" i="165"/>
  <c r="C41" i="165" s="1"/>
  <c r="O40" i="165"/>
  <c r="N40" i="165"/>
  <c r="M40" i="165"/>
  <c r="L40" i="165"/>
  <c r="K40" i="165"/>
  <c r="F40" i="165"/>
  <c r="A40" i="165"/>
  <c r="C40" i="165" s="1"/>
  <c r="O39" i="165"/>
  <c r="N39" i="165"/>
  <c r="M39" i="165"/>
  <c r="L39" i="165"/>
  <c r="K39" i="165"/>
  <c r="F39" i="165"/>
  <c r="A39" i="165"/>
  <c r="C39" i="165" s="1"/>
  <c r="O38" i="165"/>
  <c r="N38" i="165"/>
  <c r="M38" i="165"/>
  <c r="L38" i="165"/>
  <c r="K38" i="165"/>
  <c r="F38" i="165"/>
  <c r="A38" i="165"/>
  <c r="C38" i="165" s="1"/>
  <c r="O37" i="165"/>
  <c r="N37" i="165"/>
  <c r="M37" i="165"/>
  <c r="L37" i="165"/>
  <c r="K37" i="165"/>
  <c r="F37" i="165"/>
  <c r="A37" i="165"/>
  <c r="C37" i="165" s="1"/>
  <c r="O36" i="165"/>
  <c r="N36" i="165"/>
  <c r="M36" i="165"/>
  <c r="L36" i="165"/>
  <c r="K36" i="165"/>
  <c r="F36" i="165"/>
  <c r="A36" i="165"/>
  <c r="C36" i="165" s="1"/>
  <c r="O35" i="165"/>
  <c r="N35" i="165"/>
  <c r="M35" i="165"/>
  <c r="L35" i="165"/>
  <c r="K35" i="165"/>
  <c r="F35" i="165"/>
  <c r="A35" i="165"/>
  <c r="C35" i="165" s="1"/>
  <c r="O34" i="165"/>
  <c r="N34" i="165"/>
  <c r="M34" i="165"/>
  <c r="L34" i="165"/>
  <c r="K34" i="165"/>
  <c r="F34" i="165"/>
  <c r="A34" i="165"/>
  <c r="C34" i="165" s="1"/>
  <c r="O33" i="165"/>
  <c r="N33" i="165"/>
  <c r="M33" i="165"/>
  <c r="L33" i="165"/>
  <c r="K33" i="165"/>
  <c r="F33" i="165"/>
  <c r="A33" i="165"/>
  <c r="C33" i="165" s="1"/>
  <c r="O32" i="165"/>
  <c r="N32" i="165"/>
  <c r="M32" i="165"/>
  <c r="L32" i="165"/>
  <c r="K32" i="165"/>
  <c r="F32" i="165"/>
  <c r="A32" i="165"/>
  <c r="C32" i="165" s="1"/>
  <c r="O31" i="165"/>
  <c r="N31" i="165"/>
  <c r="M31" i="165"/>
  <c r="L31" i="165"/>
  <c r="K31" i="165"/>
  <c r="F31" i="165"/>
  <c r="A31" i="165"/>
  <c r="C31" i="165" s="1"/>
  <c r="O30" i="165"/>
  <c r="N30" i="165"/>
  <c r="M30" i="165"/>
  <c r="L30" i="165"/>
  <c r="K30" i="165"/>
  <c r="F30" i="165"/>
  <c r="A30" i="165"/>
  <c r="C30" i="165" s="1"/>
  <c r="O29" i="165"/>
  <c r="N29" i="165"/>
  <c r="M29" i="165"/>
  <c r="L29" i="165"/>
  <c r="K29" i="165"/>
  <c r="F29" i="165"/>
  <c r="A29" i="165"/>
  <c r="C29" i="165" s="1"/>
  <c r="O28" i="165"/>
  <c r="N28" i="165"/>
  <c r="M28" i="165"/>
  <c r="L28" i="165"/>
  <c r="K28" i="165"/>
  <c r="F28" i="165"/>
  <c r="A28" i="165"/>
  <c r="C28" i="165" s="1"/>
  <c r="O27" i="165"/>
  <c r="N27" i="165"/>
  <c r="M27" i="165"/>
  <c r="L27" i="165"/>
  <c r="K27" i="165"/>
  <c r="F27" i="165"/>
  <c r="A27" i="165"/>
  <c r="C27" i="165" s="1"/>
  <c r="O26" i="165"/>
  <c r="N26" i="165"/>
  <c r="M26" i="165"/>
  <c r="L26" i="165"/>
  <c r="K26" i="165"/>
  <c r="F26" i="165"/>
  <c r="A26" i="165"/>
  <c r="C26" i="165" s="1"/>
  <c r="O25" i="165"/>
  <c r="N25" i="165"/>
  <c r="M25" i="165"/>
  <c r="L25" i="165"/>
  <c r="K25" i="165"/>
  <c r="F25" i="165"/>
  <c r="A25" i="165"/>
  <c r="C25" i="165" s="1"/>
  <c r="O24" i="165"/>
  <c r="N24" i="165"/>
  <c r="M24" i="165"/>
  <c r="L24" i="165"/>
  <c r="K24" i="165"/>
  <c r="F24" i="165"/>
  <c r="A24" i="165"/>
  <c r="C24" i="165" s="1"/>
  <c r="O23" i="165"/>
  <c r="N23" i="165"/>
  <c r="M23" i="165"/>
  <c r="L23" i="165"/>
  <c r="K23" i="165"/>
  <c r="F23" i="165"/>
  <c r="A23" i="165"/>
  <c r="C23" i="165" s="1"/>
  <c r="O22" i="165"/>
  <c r="N22" i="165"/>
  <c r="M22" i="165"/>
  <c r="L22" i="165"/>
  <c r="K22" i="165"/>
  <c r="F22" i="165"/>
  <c r="A22" i="165"/>
  <c r="C22" i="165" s="1"/>
  <c r="O21" i="165"/>
  <c r="N21" i="165"/>
  <c r="M21" i="165"/>
  <c r="L21" i="165"/>
  <c r="K21" i="165"/>
  <c r="F21" i="165"/>
  <c r="A21" i="165"/>
  <c r="C21" i="165" s="1"/>
  <c r="O20" i="165"/>
  <c r="N20" i="165"/>
  <c r="M20" i="165"/>
  <c r="L20" i="165"/>
  <c r="K20" i="165"/>
  <c r="F20" i="165"/>
  <c r="A20" i="165"/>
  <c r="C20" i="165" s="1"/>
  <c r="O19" i="165"/>
  <c r="N19" i="165"/>
  <c r="M19" i="165"/>
  <c r="L19" i="165"/>
  <c r="K19" i="165"/>
  <c r="F19" i="165"/>
  <c r="A19" i="165"/>
  <c r="C19" i="165" s="1"/>
  <c r="O18" i="165"/>
  <c r="N18" i="165"/>
  <c r="M18" i="165"/>
  <c r="L18" i="165"/>
  <c r="K18" i="165"/>
  <c r="F18" i="165"/>
  <c r="A18" i="165"/>
  <c r="C18" i="165" s="1"/>
  <c r="O17" i="165"/>
  <c r="N17" i="165"/>
  <c r="M17" i="165"/>
  <c r="L17" i="165"/>
  <c r="K17" i="165"/>
  <c r="F17" i="165"/>
  <c r="A17" i="165"/>
  <c r="C17" i="165" s="1"/>
  <c r="O16" i="165"/>
  <c r="N16" i="165"/>
  <c r="M16" i="165"/>
  <c r="L16" i="165"/>
  <c r="K16" i="165"/>
  <c r="F16" i="165"/>
  <c r="A16" i="165"/>
  <c r="C16" i="165" s="1"/>
  <c r="O15" i="165"/>
  <c r="N15" i="165"/>
  <c r="M15" i="165"/>
  <c r="L15" i="165"/>
  <c r="K15" i="165"/>
  <c r="F15" i="165"/>
  <c r="A15" i="165"/>
  <c r="C15" i="165" s="1"/>
  <c r="O14" i="165"/>
  <c r="N14" i="165"/>
  <c r="M14" i="165"/>
  <c r="L14" i="165"/>
  <c r="K14" i="165"/>
  <c r="F14" i="165"/>
  <c r="A14" i="165"/>
  <c r="C14" i="165" s="1"/>
  <c r="O13" i="165"/>
  <c r="N13" i="165"/>
  <c r="M13" i="165"/>
  <c r="L13" i="165"/>
  <c r="K13" i="165"/>
  <c r="F13" i="165"/>
  <c r="A13" i="165"/>
  <c r="C13" i="165" s="1"/>
  <c r="O12" i="165"/>
  <c r="N12" i="165"/>
  <c r="M12" i="165"/>
  <c r="L12" i="165"/>
  <c r="K12" i="165"/>
  <c r="F12" i="165"/>
  <c r="A12" i="165"/>
  <c r="C12" i="165" s="1"/>
  <c r="O11" i="165"/>
  <c r="N11" i="165"/>
  <c r="M11" i="165"/>
  <c r="L11" i="165"/>
  <c r="K11" i="165"/>
  <c r="F11" i="165"/>
  <c r="A11" i="165"/>
  <c r="C11" i="165" s="1"/>
  <c r="O10" i="165"/>
  <c r="N10" i="165"/>
  <c r="M10" i="165"/>
  <c r="L10" i="165"/>
  <c r="K10" i="165"/>
  <c r="F10" i="165"/>
  <c r="A10" i="165"/>
  <c r="C10" i="165" s="1"/>
  <c r="O9" i="165"/>
  <c r="N9" i="165"/>
  <c r="M9" i="165"/>
  <c r="L9" i="165"/>
  <c r="K9" i="165"/>
  <c r="F9" i="165"/>
  <c r="A9" i="165"/>
  <c r="C9" i="165" s="1"/>
  <c r="O8" i="165"/>
  <c r="N8" i="165"/>
  <c r="M8" i="165"/>
  <c r="L8" i="165"/>
  <c r="K8" i="165"/>
  <c r="F8" i="165"/>
  <c r="A8" i="165"/>
  <c r="C8" i="165" s="1"/>
  <c r="O7" i="165"/>
  <c r="N7" i="165"/>
  <c r="M7" i="165"/>
  <c r="L7" i="165"/>
  <c r="K7" i="165"/>
  <c r="F7" i="165"/>
  <c r="A7" i="165"/>
  <c r="C7" i="165" s="1"/>
  <c r="O6" i="165"/>
  <c r="N6" i="165"/>
  <c r="M6" i="165"/>
  <c r="L6" i="165"/>
  <c r="K6" i="165"/>
  <c r="F6" i="165"/>
  <c r="A6" i="165"/>
  <c r="C6" i="165" s="1"/>
  <c r="O5" i="165"/>
  <c r="N5" i="165"/>
  <c r="M5" i="165"/>
  <c r="L5" i="165"/>
  <c r="K5" i="165"/>
  <c r="F5" i="165"/>
  <c r="A5" i="165"/>
  <c r="C5" i="165" s="1"/>
  <c r="O4" i="165"/>
  <c r="N4" i="165"/>
  <c r="M4" i="165"/>
  <c r="L4" i="165"/>
  <c r="K4" i="165"/>
  <c r="F4" i="165"/>
  <c r="A4" i="165"/>
  <c r="C4" i="165" s="1"/>
  <c r="O3" i="165"/>
  <c r="N3" i="165"/>
  <c r="M3" i="165"/>
  <c r="L3" i="165"/>
  <c r="K3" i="165"/>
  <c r="F3" i="165"/>
  <c r="A3" i="165"/>
  <c r="C3" i="165" s="1"/>
  <c r="O49" i="155"/>
  <c r="N49" i="155"/>
  <c r="M49" i="155"/>
  <c r="L49" i="155"/>
  <c r="K49" i="155"/>
  <c r="F49" i="155"/>
  <c r="A49" i="155"/>
  <c r="C49" i="155" s="1"/>
  <c r="O48" i="155"/>
  <c r="N48" i="155"/>
  <c r="M48" i="155"/>
  <c r="L48" i="155"/>
  <c r="K48" i="155"/>
  <c r="F48" i="155"/>
  <c r="A48" i="155"/>
  <c r="C48" i="155" s="1"/>
  <c r="O47" i="155"/>
  <c r="N47" i="155"/>
  <c r="M47" i="155"/>
  <c r="L47" i="155"/>
  <c r="K47" i="155"/>
  <c r="F47" i="155"/>
  <c r="A47" i="155"/>
  <c r="C47" i="155" s="1"/>
  <c r="O46" i="155"/>
  <c r="N46" i="155"/>
  <c r="M46" i="155"/>
  <c r="L46" i="155"/>
  <c r="K46" i="155"/>
  <c r="F46" i="155"/>
  <c r="A46" i="155"/>
  <c r="C46" i="155" s="1"/>
  <c r="O45" i="155"/>
  <c r="N45" i="155"/>
  <c r="M45" i="155"/>
  <c r="L45" i="155"/>
  <c r="K45" i="155"/>
  <c r="F45" i="155"/>
  <c r="A45" i="155"/>
  <c r="C45" i="155" s="1"/>
  <c r="O44" i="155"/>
  <c r="N44" i="155"/>
  <c r="M44" i="155"/>
  <c r="L44" i="155"/>
  <c r="K44" i="155"/>
  <c r="F44" i="155"/>
  <c r="A44" i="155"/>
  <c r="C44" i="155" s="1"/>
  <c r="O43" i="155"/>
  <c r="N43" i="155"/>
  <c r="M43" i="155"/>
  <c r="L43" i="155"/>
  <c r="K43" i="155"/>
  <c r="F43" i="155"/>
  <c r="A43" i="155"/>
  <c r="C43" i="155" s="1"/>
  <c r="O42" i="155"/>
  <c r="N42" i="155"/>
  <c r="M42" i="155"/>
  <c r="L42" i="155"/>
  <c r="K42" i="155"/>
  <c r="F42" i="155"/>
  <c r="A42" i="155"/>
  <c r="C42" i="155" s="1"/>
  <c r="O41" i="155"/>
  <c r="N41" i="155"/>
  <c r="M41" i="155"/>
  <c r="L41" i="155"/>
  <c r="K41" i="155"/>
  <c r="F41" i="155"/>
  <c r="A41" i="155"/>
  <c r="C41" i="155" s="1"/>
  <c r="O40" i="155"/>
  <c r="N40" i="155"/>
  <c r="M40" i="155"/>
  <c r="L40" i="155"/>
  <c r="K40" i="155"/>
  <c r="F40" i="155"/>
  <c r="A40" i="155"/>
  <c r="C40" i="155" s="1"/>
  <c r="O39" i="155"/>
  <c r="N39" i="155"/>
  <c r="M39" i="155"/>
  <c r="L39" i="155"/>
  <c r="K39" i="155"/>
  <c r="F39" i="155"/>
  <c r="A39" i="155"/>
  <c r="C39" i="155" s="1"/>
  <c r="O38" i="155"/>
  <c r="N38" i="155"/>
  <c r="M38" i="155"/>
  <c r="L38" i="155"/>
  <c r="K38" i="155"/>
  <c r="F38" i="155"/>
  <c r="A38" i="155"/>
  <c r="C38" i="155" s="1"/>
  <c r="O37" i="155"/>
  <c r="N37" i="155"/>
  <c r="M37" i="155"/>
  <c r="L37" i="155"/>
  <c r="K37" i="155"/>
  <c r="F37" i="155"/>
  <c r="A37" i="155"/>
  <c r="C37" i="155" s="1"/>
  <c r="O36" i="155"/>
  <c r="N36" i="155"/>
  <c r="M36" i="155"/>
  <c r="L36" i="155"/>
  <c r="K36" i="155"/>
  <c r="F36" i="155"/>
  <c r="A36" i="155"/>
  <c r="C36" i="155" s="1"/>
  <c r="O35" i="155"/>
  <c r="N35" i="155"/>
  <c r="M35" i="155"/>
  <c r="L35" i="155"/>
  <c r="K35" i="155"/>
  <c r="F35" i="155"/>
  <c r="A35" i="155"/>
  <c r="C35" i="155" s="1"/>
  <c r="O34" i="155"/>
  <c r="N34" i="155"/>
  <c r="M34" i="155"/>
  <c r="L34" i="155"/>
  <c r="K34" i="155"/>
  <c r="F34" i="155"/>
  <c r="A34" i="155"/>
  <c r="C34" i="155" s="1"/>
  <c r="O33" i="155"/>
  <c r="N33" i="155"/>
  <c r="M33" i="155"/>
  <c r="L33" i="155"/>
  <c r="K33" i="155"/>
  <c r="F33" i="155"/>
  <c r="A33" i="155"/>
  <c r="C33" i="155" s="1"/>
  <c r="O32" i="155"/>
  <c r="N32" i="155"/>
  <c r="M32" i="155"/>
  <c r="L32" i="155"/>
  <c r="K32" i="155"/>
  <c r="F32" i="155"/>
  <c r="A32" i="155"/>
  <c r="C32" i="155" s="1"/>
  <c r="O31" i="155"/>
  <c r="N31" i="155"/>
  <c r="M31" i="155"/>
  <c r="L31" i="155"/>
  <c r="K31" i="155"/>
  <c r="F31" i="155"/>
  <c r="A31" i="155"/>
  <c r="C31" i="155" s="1"/>
  <c r="O30" i="155"/>
  <c r="N30" i="155"/>
  <c r="M30" i="155"/>
  <c r="L30" i="155"/>
  <c r="K30" i="155"/>
  <c r="F30" i="155"/>
  <c r="A30" i="155"/>
  <c r="C30" i="155" s="1"/>
  <c r="O29" i="155"/>
  <c r="N29" i="155"/>
  <c r="M29" i="155"/>
  <c r="L29" i="155"/>
  <c r="K29" i="155"/>
  <c r="F29" i="155"/>
  <c r="A29" i="155"/>
  <c r="C29" i="155" s="1"/>
  <c r="O28" i="155"/>
  <c r="N28" i="155"/>
  <c r="M28" i="155"/>
  <c r="L28" i="155"/>
  <c r="K28" i="155"/>
  <c r="F28" i="155"/>
  <c r="A28" i="155"/>
  <c r="C28" i="155" s="1"/>
  <c r="O27" i="155"/>
  <c r="N27" i="155"/>
  <c r="M27" i="155"/>
  <c r="L27" i="155"/>
  <c r="K27" i="155"/>
  <c r="F27" i="155"/>
  <c r="A27" i="155"/>
  <c r="C27" i="155" s="1"/>
  <c r="O26" i="155"/>
  <c r="N26" i="155"/>
  <c r="M26" i="155"/>
  <c r="L26" i="155"/>
  <c r="K26" i="155"/>
  <c r="F26" i="155"/>
  <c r="A26" i="155"/>
  <c r="C26" i="155" s="1"/>
  <c r="O25" i="155"/>
  <c r="N25" i="155"/>
  <c r="M25" i="155"/>
  <c r="L25" i="155"/>
  <c r="K25" i="155"/>
  <c r="F25" i="155"/>
  <c r="A25" i="155"/>
  <c r="C25" i="155" s="1"/>
  <c r="O24" i="155"/>
  <c r="N24" i="155"/>
  <c r="M24" i="155"/>
  <c r="L24" i="155"/>
  <c r="K24" i="155"/>
  <c r="F24" i="155"/>
  <c r="A24" i="155"/>
  <c r="C24" i="155" s="1"/>
  <c r="O23" i="155"/>
  <c r="N23" i="155"/>
  <c r="M23" i="155"/>
  <c r="L23" i="155"/>
  <c r="K23" i="155"/>
  <c r="F23" i="155"/>
  <c r="A23" i="155"/>
  <c r="C23" i="155" s="1"/>
  <c r="O22" i="155"/>
  <c r="N22" i="155"/>
  <c r="M22" i="155"/>
  <c r="L22" i="155"/>
  <c r="K22" i="155"/>
  <c r="F22" i="155"/>
  <c r="A22" i="155"/>
  <c r="C22" i="155" s="1"/>
  <c r="O21" i="155"/>
  <c r="N21" i="155"/>
  <c r="M21" i="155"/>
  <c r="L21" i="155"/>
  <c r="K21" i="155"/>
  <c r="F21" i="155"/>
  <c r="A21" i="155"/>
  <c r="C21" i="155" s="1"/>
  <c r="O20" i="155"/>
  <c r="N20" i="155"/>
  <c r="M20" i="155"/>
  <c r="L20" i="155"/>
  <c r="K20" i="155"/>
  <c r="F20" i="155"/>
  <c r="A20" i="155"/>
  <c r="C20" i="155" s="1"/>
  <c r="O19" i="155"/>
  <c r="N19" i="155"/>
  <c r="M19" i="155"/>
  <c r="L19" i="155"/>
  <c r="K19" i="155"/>
  <c r="F19" i="155"/>
  <c r="A19" i="155"/>
  <c r="C19" i="155" s="1"/>
  <c r="O18" i="155"/>
  <c r="N18" i="155"/>
  <c r="M18" i="155"/>
  <c r="L18" i="155"/>
  <c r="K18" i="155"/>
  <c r="F18" i="155"/>
  <c r="A18" i="155"/>
  <c r="C18" i="155" s="1"/>
  <c r="O17" i="155"/>
  <c r="N17" i="155"/>
  <c r="M17" i="155"/>
  <c r="L17" i="155"/>
  <c r="K17" i="155"/>
  <c r="F17" i="155"/>
  <c r="A17" i="155"/>
  <c r="C17" i="155" s="1"/>
  <c r="O16" i="155"/>
  <c r="N16" i="155"/>
  <c r="M16" i="155"/>
  <c r="L16" i="155"/>
  <c r="K16" i="155"/>
  <c r="F16" i="155"/>
  <c r="A16" i="155"/>
  <c r="C16" i="155" s="1"/>
  <c r="O15" i="155"/>
  <c r="N15" i="155"/>
  <c r="M15" i="155"/>
  <c r="L15" i="155"/>
  <c r="K15" i="155"/>
  <c r="F15" i="155"/>
  <c r="A15" i="155"/>
  <c r="C15" i="155" s="1"/>
  <c r="O14" i="155"/>
  <c r="N14" i="155"/>
  <c r="M14" i="155"/>
  <c r="L14" i="155"/>
  <c r="K14" i="155"/>
  <c r="F14" i="155"/>
  <c r="A14" i="155"/>
  <c r="C14" i="155" s="1"/>
  <c r="O13" i="155"/>
  <c r="N13" i="155"/>
  <c r="M13" i="155"/>
  <c r="L13" i="155"/>
  <c r="K13" i="155"/>
  <c r="F13" i="155"/>
  <c r="A13" i="155"/>
  <c r="C13" i="155" s="1"/>
  <c r="O12" i="155"/>
  <c r="N12" i="155"/>
  <c r="M12" i="155"/>
  <c r="L12" i="155"/>
  <c r="K12" i="155"/>
  <c r="F12" i="155"/>
  <c r="A12" i="155"/>
  <c r="C12" i="155" s="1"/>
  <c r="O11" i="155"/>
  <c r="N11" i="155"/>
  <c r="M11" i="155"/>
  <c r="L11" i="155"/>
  <c r="K11" i="155"/>
  <c r="F11" i="155"/>
  <c r="A11" i="155"/>
  <c r="C11" i="155" s="1"/>
  <c r="O10" i="155"/>
  <c r="N10" i="155"/>
  <c r="M10" i="155"/>
  <c r="L10" i="155"/>
  <c r="K10" i="155"/>
  <c r="F10" i="155"/>
  <c r="A10" i="155"/>
  <c r="C10" i="155" s="1"/>
  <c r="O9" i="155"/>
  <c r="N9" i="155"/>
  <c r="M9" i="155"/>
  <c r="L9" i="155"/>
  <c r="K9" i="155"/>
  <c r="F9" i="155"/>
  <c r="A9" i="155"/>
  <c r="C9" i="155" s="1"/>
  <c r="O8" i="155"/>
  <c r="N8" i="155"/>
  <c r="M8" i="155"/>
  <c r="L8" i="155"/>
  <c r="K8" i="155"/>
  <c r="F8" i="155"/>
  <c r="A8" i="155"/>
  <c r="C8" i="155" s="1"/>
  <c r="O7" i="155"/>
  <c r="N7" i="155"/>
  <c r="M7" i="155"/>
  <c r="L7" i="155"/>
  <c r="K7" i="155"/>
  <c r="F7" i="155"/>
  <c r="A7" i="155"/>
  <c r="C7" i="155" s="1"/>
  <c r="O6" i="155"/>
  <c r="N6" i="155"/>
  <c r="M6" i="155"/>
  <c r="L6" i="155"/>
  <c r="K6" i="155"/>
  <c r="F6" i="155"/>
  <c r="A6" i="155"/>
  <c r="C6" i="155" s="1"/>
  <c r="O5" i="155"/>
  <c r="N5" i="155"/>
  <c r="M5" i="155"/>
  <c r="L5" i="155"/>
  <c r="K5" i="155"/>
  <c r="F5" i="155"/>
  <c r="A5" i="155"/>
  <c r="C5" i="155" s="1"/>
  <c r="O4" i="155"/>
  <c r="N4" i="155"/>
  <c r="M4" i="155"/>
  <c r="L4" i="155"/>
  <c r="K4" i="155"/>
  <c r="F4" i="155"/>
  <c r="A4" i="155"/>
  <c r="C4" i="155" s="1"/>
  <c r="O3" i="155"/>
  <c r="N3" i="155"/>
  <c r="M3" i="155"/>
  <c r="L3" i="155"/>
  <c r="K3" i="155"/>
  <c r="F3" i="155"/>
  <c r="A3" i="155"/>
  <c r="C3" i="155" s="1"/>
  <c r="D54" i="154" l="1"/>
  <c r="F54" i="154" s="1"/>
  <c r="D52" i="154"/>
  <c r="F52" i="154" s="1"/>
  <c r="D64" i="154"/>
  <c r="F64" i="154" s="1"/>
  <c r="D46" i="154"/>
  <c r="F46" i="154" s="1"/>
  <c r="D36" i="154"/>
  <c r="F36" i="154" s="1"/>
  <c r="D44" i="154"/>
  <c r="F44" i="154" s="1"/>
  <c r="D38" i="154"/>
  <c r="F38" i="154" s="1"/>
  <c r="D66" i="154"/>
  <c r="F66" i="154" s="1"/>
  <c r="D18" i="154"/>
  <c r="F18" i="154" s="1"/>
  <c r="D28" i="154"/>
  <c r="F28" i="154" s="1"/>
  <c r="D14" i="154"/>
  <c r="F14" i="154" s="1"/>
  <c r="D273" i="154"/>
  <c r="F273" i="154" s="1"/>
  <c r="D60" i="154"/>
  <c r="F60" i="154" s="1"/>
  <c r="D74" i="154"/>
  <c r="F74" i="154" s="1"/>
  <c r="D30" i="154"/>
  <c r="F30" i="154" s="1"/>
  <c r="D62" i="154"/>
  <c r="F62" i="154" s="1"/>
  <c r="D61" i="154"/>
  <c r="F61" i="154" s="1"/>
  <c r="D85" i="154"/>
  <c r="F85" i="154" s="1"/>
  <c r="D90" i="154"/>
  <c r="F90" i="154" s="1"/>
  <c r="D93" i="154"/>
  <c r="F93" i="154" s="1"/>
  <c r="D109" i="154"/>
  <c r="F109" i="154" s="1"/>
  <c r="D178" i="154"/>
  <c r="F178" i="154" s="1"/>
  <c r="D194" i="154"/>
  <c r="F194" i="154" s="1"/>
  <c r="D6" i="154"/>
  <c r="F6" i="154" s="1"/>
  <c r="D23" i="154"/>
  <c r="F23" i="154" s="1"/>
  <c r="D39" i="154"/>
  <c r="F39" i="154" s="1"/>
  <c r="D55" i="154"/>
  <c r="F55" i="154" s="1"/>
  <c r="D71" i="154"/>
  <c r="F71" i="154" s="1"/>
  <c r="D76" i="154"/>
  <c r="F76" i="154" s="1"/>
  <c r="D79" i="154"/>
  <c r="F79" i="154" s="1"/>
  <c r="D84" i="154"/>
  <c r="F84" i="154" s="1"/>
  <c r="D87" i="154"/>
  <c r="F87" i="154" s="1"/>
  <c r="D92" i="154"/>
  <c r="F92" i="154" s="1"/>
  <c r="D97" i="154"/>
  <c r="F97" i="154" s="1"/>
  <c r="D113" i="154"/>
  <c r="F113" i="154" s="1"/>
  <c r="D150" i="154"/>
  <c r="F150" i="154" s="1"/>
  <c r="D176" i="154"/>
  <c r="F176" i="154" s="1"/>
  <c r="D230" i="154"/>
  <c r="F230" i="154" s="1"/>
  <c r="D264" i="154"/>
  <c r="F264" i="154" s="1"/>
  <c r="D51" i="154"/>
  <c r="F51" i="154" s="1"/>
  <c r="D65" i="154"/>
  <c r="F65" i="154" s="1"/>
  <c r="D82" i="154"/>
  <c r="F82" i="154" s="1"/>
  <c r="D7" i="154"/>
  <c r="F7" i="154" s="1"/>
  <c r="D15" i="154"/>
  <c r="F15" i="154" s="1"/>
  <c r="D32" i="154"/>
  <c r="F32" i="154" s="1"/>
  <c r="D33" i="154"/>
  <c r="F33" i="154" s="1"/>
  <c r="D48" i="154"/>
  <c r="F48" i="154" s="1"/>
  <c r="D49" i="154"/>
  <c r="F49" i="154" s="1"/>
  <c r="D70" i="154"/>
  <c r="F70" i="154" s="1"/>
  <c r="D99" i="154"/>
  <c r="F99" i="154" s="1"/>
  <c r="D115" i="154"/>
  <c r="F115" i="154" s="1"/>
  <c r="D137" i="154"/>
  <c r="F137" i="154" s="1"/>
  <c r="D188" i="154"/>
  <c r="F188" i="154" s="1"/>
  <c r="D250" i="154"/>
  <c r="F250" i="154" s="1"/>
  <c r="D280" i="154"/>
  <c r="F280" i="154" s="1"/>
  <c r="D312" i="154"/>
  <c r="F312" i="154" s="1"/>
  <c r="D35" i="154"/>
  <c r="F35" i="154" s="1"/>
  <c r="D50" i="154"/>
  <c r="F50" i="154" s="1"/>
  <c r="D68" i="154"/>
  <c r="F68" i="154" s="1"/>
  <c r="D20" i="154"/>
  <c r="F20" i="154" s="1"/>
  <c r="D26" i="154"/>
  <c r="F26" i="154" s="1"/>
  <c r="D27" i="154"/>
  <c r="F27" i="154" s="1"/>
  <c r="D42" i="154"/>
  <c r="F42" i="154" s="1"/>
  <c r="D43" i="154"/>
  <c r="F43" i="154" s="1"/>
  <c r="D58" i="154"/>
  <c r="F58" i="154" s="1"/>
  <c r="D59" i="154"/>
  <c r="F59" i="154" s="1"/>
  <c r="D63" i="154"/>
  <c r="F63" i="154" s="1"/>
  <c r="D67" i="154"/>
  <c r="F67" i="154" s="1"/>
  <c r="D73" i="154"/>
  <c r="F73" i="154" s="1"/>
  <c r="D78" i="154"/>
  <c r="F78" i="154" s="1"/>
  <c r="D81" i="154"/>
  <c r="F81" i="154" s="1"/>
  <c r="D86" i="154"/>
  <c r="F86" i="154" s="1"/>
  <c r="D89" i="154"/>
  <c r="F89" i="154" s="1"/>
  <c r="D101" i="154"/>
  <c r="F101" i="154" s="1"/>
  <c r="D117" i="154"/>
  <c r="F117" i="154" s="1"/>
  <c r="D149" i="154"/>
  <c r="F149" i="154" s="1"/>
  <c r="D152" i="154"/>
  <c r="F152" i="154" s="1"/>
  <c r="D169" i="154"/>
  <c r="F169" i="154" s="1"/>
  <c r="D181" i="154"/>
  <c r="F181" i="154" s="1"/>
  <c r="D187" i="154"/>
  <c r="F187" i="154" s="1"/>
  <c r="D198" i="154"/>
  <c r="F198" i="154" s="1"/>
  <c r="D228" i="154"/>
  <c r="F228" i="154" s="1"/>
  <c r="D380" i="154"/>
  <c r="F380" i="154" s="1"/>
  <c r="D12" i="154"/>
  <c r="F12" i="154" s="1"/>
  <c r="D5" i="154"/>
  <c r="F5" i="154" s="1"/>
  <c r="D21" i="154"/>
  <c r="F21" i="154" s="1"/>
  <c r="D37" i="154"/>
  <c r="F37" i="154" s="1"/>
  <c r="D53" i="154"/>
  <c r="F53" i="154" s="1"/>
  <c r="D103" i="154"/>
  <c r="F103" i="154" s="1"/>
  <c r="D119" i="154"/>
  <c r="F119" i="154" s="1"/>
  <c r="D214" i="154"/>
  <c r="F214" i="154" s="1"/>
  <c r="D310" i="154"/>
  <c r="F310" i="154" s="1"/>
  <c r="D4" i="154"/>
  <c r="F4" i="154" s="1"/>
  <c r="D13" i="154"/>
  <c r="F13" i="154" s="1"/>
  <c r="D31" i="154"/>
  <c r="F31" i="154" s="1"/>
  <c r="D47" i="154"/>
  <c r="F47" i="154" s="1"/>
  <c r="D72" i="154"/>
  <c r="F72" i="154" s="1"/>
  <c r="D75" i="154"/>
  <c r="F75" i="154" s="1"/>
  <c r="D80" i="154"/>
  <c r="F80" i="154" s="1"/>
  <c r="D83" i="154"/>
  <c r="F83" i="154" s="1"/>
  <c r="D88" i="154"/>
  <c r="F88" i="154" s="1"/>
  <c r="D91" i="154"/>
  <c r="F91" i="154" s="1"/>
  <c r="D105" i="154"/>
  <c r="F105" i="154" s="1"/>
  <c r="D121" i="154"/>
  <c r="F121" i="154" s="1"/>
  <c r="D16" i="154"/>
  <c r="F16" i="154" s="1"/>
  <c r="D34" i="154"/>
  <c r="F34" i="154" s="1"/>
  <c r="D577" i="154"/>
  <c r="F577" i="154" s="1"/>
  <c r="D553" i="154"/>
  <c r="F553" i="154" s="1"/>
  <c r="D567" i="154"/>
  <c r="F567" i="154" s="1"/>
  <c r="D561" i="154"/>
  <c r="F561" i="154" s="1"/>
  <c r="D545" i="154"/>
  <c r="F545" i="154" s="1"/>
  <c r="D569" i="154"/>
  <c r="D493" i="154"/>
  <c r="F493" i="154" s="1"/>
  <c r="D463" i="154"/>
  <c r="F463" i="154" s="1"/>
  <c r="D423" i="154"/>
  <c r="F423" i="154" s="1"/>
  <c r="D551" i="154"/>
  <c r="F551" i="154" s="1"/>
  <c r="D543" i="154"/>
  <c r="F543" i="154" s="1"/>
  <c r="D519" i="154"/>
  <c r="D505" i="154"/>
  <c r="F505" i="154" s="1"/>
  <c r="D501" i="154"/>
  <c r="F501" i="154" s="1"/>
  <c r="D487" i="154"/>
  <c r="F487" i="154" s="1"/>
  <c r="D483" i="154"/>
  <c r="F483" i="154" s="1"/>
  <c r="D513" i="154"/>
  <c r="F513" i="154" s="1"/>
  <c r="D485" i="154"/>
  <c r="F485" i="154" s="1"/>
  <c r="D477" i="154"/>
  <c r="F477" i="154" s="1"/>
  <c r="D497" i="154"/>
  <c r="F497" i="154" s="1"/>
  <c r="D529" i="154"/>
  <c r="F529" i="154" s="1"/>
  <c r="D537" i="154"/>
  <c r="F537" i="154" s="1"/>
  <c r="D461" i="154"/>
  <c r="F461" i="154" s="1"/>
  <c r="D448" i="154"/>
  <c r="F448" i="154" s="1"/>
  <c r="D431" i="154"/>
  <c r="F431" i="154" s="1"/>
  <c r="D422" i="154"/>
  <c r="F422" i="154" s="1"/>
  <c r="D405" i="154"/>
  <c r="F405" i="154" s="1"/>
  <c r="D400" i="154"/>
  <c r="F400" i="154" s="1"/>
  <c r="D395" i="154"/>
  <c r="F395" i="154" s="1"/>
  <c r="D387" i="154"/>
  <c r="F387" i="154" s="1"/>
  <c r="D374" i="154"/>
  <c r="F374" i="154" s="1"/>
  <c r="D361" i="154"/>
  <c r="F361" i="154" s="1"/>
  <c r="D353" i="154"/>
  <c r="F353" i="154" s="1"/>
  <c r="D340" i="154"/>
  <c r="F340" i="154" s="1"/>
  <c r="D323" i="154"/>
  <c r="F323" i="154" s="1"/>
  <c r="D307" i="154"/>
  <c r="F307" i="154" s="1"/>
  <c r="D291" i="154"/>
  <c r="F291" i="154" s="1"/>
  <c r="D521" i="154"/>
  <c r="F521" i="154" s="1"/>
  <c r="D517" i="154"/>
  <c r="D509" i="154"/>
  <c r="F509" i="154" s="1"/>
  <c r="D442" i="154"/>
  <c r="F442" i="154" s="1"/>
  <c r="D430" i="154"/>
  <c r="F430" i="154" s="1"/>
  <c r="D413" i="154"/>
  <c r="F413" i="154" s="1"/>
  <c r="D381" i="154"/>
  <c r="F381" i="154" s="1"/>
  <c r="D347" i="154"/>
  <c r="F347" i="154" s="1"/>
  <c r="D327" i="154"/>
  <c r="F327" i="154" s="1"/>
  <c r="D311" i="154"/>
  <c r="F311" i="154" s="1"/>
  <c r="D295" i="154"/>
  <c r="F295" i="154" s="1"/>
  <c r="D279" i="154"/>
  <c r="F279" i="154" s="1"/>
  <c r="D263" i="154"/>
  <c r="F263" i="154" s="1"/>
  <c r="D247" i="154"/>
  <c r="F247" i="154" s="1"/>
  <c r="D527" i="154"/>
  <c r="F527" i="154" s="1"/>
  <c r="D439" i="154"/>
  <c r="F439" i="154" s="1"/>
  <c r="D365" i="154"/>
  <c r="F365" i="154" s="1"/>
  <c r="D329" i="154"/>
  <c r="F329" i="154" s="1"/>
  <c r="D313" i="154"/>
  <c r="F313" i="154" s="1"/>
  <c r="D297" i="154"/>
  <c r="F297" i="154" s="1"/>
  <c r="D281" i="154"/>
  <c r="F281" i="154" s="1"/>
  <c r="D265" i="154"/>
  <c r="F265" i="154" s="1"/>
  <c r="D249" i="154"/>
  <c r="F249" i="154" s="1"/>
  <c r="D479" i="154"/>
  <c r="F479" i="154" s="1"/>
  <c r="D449" i="154"/>
  <c r="F449" i="154" s="1"/>
  <c r="D443" i="154"/>
  <c r="F443" i="154" s="1"/>
  <c r="D393" i="154"/>
  <c r="F393" i="154" s="1"/>
  <c r="D389" i="154"/>
  <c r="F389" i="154" s="1"/>
  <c r="D371" i="154"/>
  <c r="F371" i="154" s="1"/>
  <c r="D317" i="154"/>
  <c r="F317" i="154" s="1"/>
  <c r="D283" i="154"/>
  <c r="F283" i="154" s="1"/>
  <c r="D277" i="154"/>
  <c r="F277" i="154" s="1"/>
  <c r="D253" i="154"/>
  <c r="F253" i="154" s="1"/>
  <c r="D245" i="154"/>
  <c r="F245" i="154" s="1"/>
  <c r="D233" i="154"/>
  <c r="F233" i="154" s="1"/>
  <c r="D217" i="154"/>
  <c r="F217" i="154" s="1"/>
  <c r="D495" i="154"/>
  <c r="F495" i="154" s="1"/>
  <c r="D451" i="154"/>
  <c r="F451" i="154" s="1"/>
  <c r="D446" i="154"/>
  <c r="F446" i="154" s="1"/>
  <c r="D428" i="154"/>
  <c r="F428" i="154" s="1"/>
  <c r="D411" i="154"/>
  <c r="F411" i="154" s="1"/>
  <c r="D379" i="154"/>
  <c r="F379" i="154" s="1"/>
  <c r="D364" i="154"/>
  <c r="F364" i="154" s="1"/>
  <c r="D359" i="154"/>
  <c r="D355" i="154"/>
  <c r="F355" i="154" s="1"/>
  <c r="D348" i="154"/>
  <c r="F348" i="154" s="1"/>
  <c r="D315" i="154"/>
  <c r="F315" i="154" s="1"/>
  <c r="D309" i="154"/>
  <c r="F309" i="154" s="1"/>
  <c r="D285" i="154"/>
  <c r="F285" i="154" s="1"/>
  <c r="D269" i="154"/>
  <c r="F269" i="154" s="1"/>
  <c r="D261" i="154"/>
  <c r="F261" i="154" s="1"/>
  <c r="D246" i="154"/>
  <c r="F246" i="154" s="1"/>
  <c r="D241" i="154"/>
  <c r="F241" i="154" s="1"/>
  <c r="D234" i="154"/>
  <c r="F234" i="154" s="1"/>
  <c r="D225" i="154"/>
  <c r="F225" i="154" s="1"/>
  <c r="D218" i="154"/>
  <c r="F218" i="154" s="1"/>
  <c r="D209" i="154"/>
  <c r="F209" i="154" s="1"/>
  <c r="D202" i="154"/>
  <c r="F202" i="154" s="1"/>
  <c r="D193" i="154"/>
  <c r="F193" i="154" s="1"/>
  <c r="D186" i="154"/>
  <c r="F186" i="154" s="1"/>
  <c r="D440" i="154"/>
  <c r="F440" i="154" s="1"/>
  <c r="D382" i="154"/>
  <c r="F382" i="154" s="1"/>
  <c r="D372" i="154"/>
  <c r="F372" i="154" s="1"/>
  <c r="D344" i="154"/>
  <c r="F344" i="154" s="1"/>
  <c r="D318" i="154"/>
  <c r="F318" i="154" s="1"/>
  <c r="D305" i="154"/>
  <c r="F305" i="154" s="1"/>
  <c r="D298" i="154"/>
  <c r="F298" i="154" s="1"/>
  <c r="D254" i="154"/>
  <c r="F254" i="154" s="1"/>
  <c r="D227" i="154"/>
  <c r="F227" i="154" s="1"/>
  <c r="D211" i="154"/>
  <c r="F211" i="154" s="1"/>
  <c r="D195" i="154"/>
  <c r="F195" i="154" s="1"/>
  <c r="D179" i="154"/>
  <c r="F179" i="154" s="1"/>
  <c r="D163" i="154"/>
  <c r="F163" i="154" s="1"/>
  <c r="D147" i="154"/>
  <c r="F147" i="154" s="1"/>
  <c r="D131" i="154"/>
  <c r="F131" i="154" s="1"/>
  <c r="D455" i="154"/>
  <c r="F455" i="154" s="1"/>
  <c r="D414" i="154"/>
  <c r="F414" i="154" s="1"/>
  <c r="D398" i="154"/>
  <c r="F398" i="154" s="1"/>
  <c r="D390" i="154"/>
  <c r="F390" i="154" s="1"/>
  <c r="D336" i="154"/>
  <c r="F336" i="154" s="1"/>
  <c r="D331" i="154"/>
  <c r="F331" i="154" s="1"/>
  <c r="D325" i="154"/>
  <c r="F325" i="154" s="1"/>
  <c r="D308" i="154"/>
  <c r="F308" i="154" s="1"/>
  <c r="D301" i="154"/>
  <c r="F301" i="154" s="1"/>
  <c r="D275" i="154"/>
  <c r="F275" i="154" s="1"/>
  <c r="D271" i="154"/>
  <c r="F271" i="154" s="1"/>
  <c r="D257" i="154"/>
  <c r="F257" i="154" s="1"/>
  <c r="D251" i="154"/>
  <c r="F251" i="154" s="1"/>
  <c r="D248" i="154"/>
  <c r="F248" i="154" s="1"/>
  <c r="D243" i="154"/>
  <c r="F243" i="154" s="1"/>
  <c r="D238" i="154"/>
  <c r="F238" i="154" s="1"/>
  <c r="D229" i="154"/>
  <c r="F229" i="154" s="1"/>
  <c r="D222" i="154"/>
  <c r="F222" i="154" s="1"/>
  <c r="D213" i="154"/>
  <c r="F213" i="154" s="1"/>
  <c r="D206" i="154"/>
  <c r="F206" i="154" s="1"/>
  <c r="D197" i="154"/>
  <c r="F197" i="154" s="1"/>
  <c r="D481" i="154"/>
  <c r="F481" i="154" s="1"/>
  <c r="D435" i="154"/>
  <c r="F435" i="154" s="1"/>
  <c r="D350" i="154"/>
  <c r="F350" i="154" s="1"/>
  <c r="D321" i="154"/>
  <c r="F321" i="154" s="1"/>
  <c r="D314" i="154"/>
  <c r="F314" i="154" s="1"/>
  <c r="D287" i="154"/>
  <c r="F287" i="154" s="1"/>
  <c r="D231" i="154"/>
  <c r="F231" i="154" s="1"/>
  <c r="D215" i="154"/>
  <c r="F215" i="154" s="1"/>
  <c r="D199" i="154"/>
  <c r="F199" i="154" s="1"/>
  <c r="D183" i="154"/>
  <c r="F183" i="154" s="1"/>
  <c r="D167" i="154"/>
  <c r="F167" i="154" s="1"/>
  <c r="D151" i="154"/>
  <c r="F151" i="154" s="1"/>
  <c r="D135" i="154"/>
  <c r="F135" i="154" s="1"/>
  <c r="D437" i="154"/>
  <c r="F437" i="154" s="1"/>
  <c r="D417" i="154"/>
  <c r="F417" i="154" s="1"/>
  <c r="D302" i="154"/>
  <c r="F302" i="154" s="1"/>
  <c r="D191" i="154"/>
  <c r="F191" i="154" s="1"/>
  <c r="D184" i="154"/>
  <c r="F184" i="154" s="1"/>
  <c r="D158" i="154"/>
  <c r="F158" i="154" s="1"/>
  <c r="D155" i="154"/>
  <c r="F155" i="154" s="1"/>
  <c r="D429" i="154"/>
  <c r="D388" i="154"/>
  <c r="F388" i="154" s="1"/>
  <c r="D341" i="154"/>
  <c r="F341" i="154" s="1"/>
  <c r="D289" i="154"/>
  <c r="F289" i="154" s="1"/>
  <c r="D216" i="154"/>
  <c r="F216" i="154" s="1"/>
  <c r="D200" i="154"/>
  <c r="F200" i="154" s="1"/>
  <c r="D190" i="154"/>
  <c r="F190" i="154" s="1"/>
  <c r="D175" i="154"/>
  <c r="F175" i="154" s="1"/>
  <c r="D166" i="154"/>
  <c r="F166" i="154" s="1"/>
  <c r="D143" i="154"/>
  <c r="F143" i="154" s="1"/>
  <c r="D134" i="154"/>
  <c r="F134" i="154" s="1"/>
  <c r="D352" i="154"/>
  <c r="F352" i="154" s="1"/>
  <c r="D333" i="154"/>
  <c r="F333" i="154" s="1"/>
  <c r="D237" i="154"/>
  <c r="F237" i="154" s="1"/>
  <c r="D212" i="154"/>
  <c r="F212" i="154" s="1"/>
  <c r="D207" i="154"/>
  <c r="F207" i="154" s="1"/>
  <c r="D203" i="154"/>
  <c r="F203" i="154" s="1"/>
  <c r="D157" i="154"/>
  <c r="F157" i="154" s="1"/>
  <c r="D154" i="154"/>
  <c r="F154" i="154" s="1"/>
  <c r="D126" i="154"/>
  <c r="F126" i="154" s="1"/>
  <c r="D124" i="154"/>
  <c r="F124" i="154" s="1"/>
  <c r="D122" i="154"/>
  <c r="F122" i="154" s="1"/>
  <c r="D120" i="154"/>
  <c r="F120" i="154" s="1"/>
  <c r="D118" i="154"/>
  <c r="F118" i="154" s="1"/>
  <c r="D116" i="154"/>
  <c r="F116" i="154" s="1"/>
  <c r="D114" i="154"/>
  <c r="F114" i="154" s="1"/>
  <c r="D112" i="154"/>
  <c r="F112" i="154" s="1"/>
  <c r="D110" i="154"/>
  <c r="F110" i="154" s="1"/>
  <c r="D108" i="154"/>
  <c r="F108" i="154" s="1"/>
  <c r="D106" i="154"/>
  <c r="F106" i="154" s="1"/>
  <c r="D104" i="154"/>
  <c r="F104" i="154" s="1"/>
  <c r="D102" i="154"/>
  <c r="F102" i="154" s="1"/>
  <c r="D100" i="154"/>
  <c r="F100" i="154" s="1"/>
  <c r="D98" i="154"/>
  <c r="F98" i="154" s="1"/>
  <c r="D96" i="154"/>
  <c r="F96" i="154" s="1"/>
  <c r="D94" i="154"/>
  <c r="F94" i="154" s="1"/>
  <c r="D406" i="154"/>
  <c r="F406" i="154" s="1"/>
  <c r="D299" i="154"/>
  <c r="F299" i="154" s="1"/>
  <c r="D293" i="154"/>
  <c r="F293" i="154" s="1"/>
  <c r="D282" i="154"/>
  <c r="F282" i="154" s="1"/>
  <c r="D276" i="154"/>
  <c r="F276" i="154" s="1"/>
  <c r="D270" i="154"/>
  <c r="F270" i="154" s="1"/>
  <c r="D255" i="154"/>
  <c r="F255" i="154" s="1"/>
  <c r="D232" i="154"/>
  <c r="F232" i="154" s="1"/>
  <c r="D219" i="154"/>
  <c r="F219" i="154" s="1"/>
  <c r="D196" i="154"/>
  <c r="F196" i="154" s="1"/>
  <c r="D180" i="154"/>
  <c r="F180" i="154" s="1"/>
  <c r="D174" i="154"/>
  <c r="F174" i="154" s="1"/>
  <c r="D171" i="154"/>
  <c r="F171" i="154" s="1"/>
  <c r="D168" i="154"/>
  <c r="F168" i="154" s="1"/>
  <c r="D148" i="154"/>
  <c r="F148" i="154" s="1"/>
  <c r="D142" i="154"/>
  <c r="F142" i="154" s="1"/>
  <c r="D139" i="154"/>
  <c r="F139" i="154" s="1"/>
  <c r="D128" i="154"/>
  <c r="F128" i="154" s="1"/>
  <c r="D432" i="154"/>
  <c r="F432" i="154" s="1"/>
  <c r="D326" i="154"/>
  <c r="F326" i="154" s="1"/>
  <c r="D286" i="154"/>
  <c r="F286" i="154" s="1"/>
  <c r="D223" i="154"/>
  <c r="F223" i="154" s="1"/>
  <c r="D189" i="154"/>
  <c r="F189" i="154" s="1"/>
  <c r="D185" i="154"/>
  <c r="F185" i="154" s="1"/>
  <c r="D177" i="154"/>
  <c r="F177" i="154" s="1"/>
  <c r="D165" i="154"/>
  <c r="F165" i="154" s="1"/>
  <c r="D153" i="154"/>
  <c r="F153" i="154" s="1"/>
  <c r="D145" i="154"/>
  <c r="F145" i="154" s="1"/>
  <c r="D133" i="154"/>
  <c r="F133" i="154" s="1"/>
  <c r="D356" i="154"/>
  <c r="F356" i="154" s="1"/>
  <c r="D345" i="154"/>
  <c r="F345" i="154" s="1"/>
  <c r="D303" i="154"/>
  <c r="F303" i="154" s="1"/>
  <c r="D235" i="154"/>
  <c r="F235" i="154" s="1"/>
  <c r="D182" i="154"/>
  <c r="F182" i="154" s="1"/>
  <c r="D159" i="154"/>
  <c r="F159" i="154" s="1"/>
  <c r="D397" i="154"/>
  <c r="F397" i="154" s="1"/>
  <c r="D384" i="154"/>
  <c r="F384" i="154" s="1"/>
  <c r="D370" i="154"/>
  <c r="F370" i="154" s="1"/>
  <c r="D337" i="154"/>
  <c r="F337" i="154" s="1"/>
  <c r="D330" i="154"/>
  <c r="F330" i="154" s="1"/>
  <c r="D319" i="154"/>
  <c r="F319" i="154" s="1"/>
  <c r="D259" i="154"/>
  <c r="F259" i="154" s="1"/>
  <c r="D244" i="154"/>
  <c r="F244" i="154" s="1"/>
  <c r="D239" i="154"/>
  <c r="F239" i="154" s="1"/>
  <c r="D205" i="154"/>
  <c r="F205" i="154" s="1"/>
  <c r="D201" i="154"/>
  <c r="F201" i="154" s="1"/>
  <c r="D173" i="154"/>
  <c r="F173" i="154" s="1"/>
  <c r="D170" i="154"/>
  <c r="F170" i="154" s="1"/>
  <c r="D141" i="154"/>
  <c r="F141" i="154" s="1"/>
  <c r="D138" i="154"/>
  <c r="F138" i="154" s="1"/>
  <c r="D3" i="154"/>
  <c r="F3" i="154" s="1"/>
  <c r="D11" i="154"/>
  <c r="F11" i="154" s="1"/>
  <c r="D19" i="154"/>
  <c r="F19" i="154" s="1"/>
  <c r="D24" i="154"/>
  <c r="F24" i="154" s="1"/>
  <c r="D25" i="154"/>
  <c r="F25" i="154" s="1"/>
  <c r="D40" i="154"/>
  <c r="F40" i="154" s="1"/>
  <c r="D41" i="154"/>
  <c r="F41" i="154" s="1"/>
  <c r="D56" i="154"/>
  <c r="F56" i="154" s="1"/>
  <c r="D57" i="154"/>
  <c r="F57" i="154" s="1"/>
  <c r="D69" i="154"/>
  <c r="F69" i="154" s="1"/>
  <c r="D107" i="154"/>
  <c r="F107" i="154" s="1"/>
  <c r="D123" i="154"/>
  <c r="F123" i="154" s="1"/>
  <c r="D130" i="154"/>
  <c r="F130" i="154" s="1"/>
  <c r="D136" i="154"/>
  <c r="F136" i="154" s="1"/>
  <c r="D146" i="154"/>
  <c r="F146" i="154" s="1"/>
  <c r="D162" i="154"/>
  <c r="F162" i="154" s="1"/>
  <c r="D267" i="154"/>
  <c r="F267" i="154" s="1"/>
  <c r="D77" i="154"/>
  <c r="F77" i="154" s="1"/>
  <c r="D125" i="154"/>
  <c r="F125" i="154" s="1"/>
  <c r="D129" i="154"/>
  <c r="F129" i="154" s="1"/>
  <c r="D161" i="154"/>
  <c r="F161" i="154" s="1"/>
  <c r="D210" i="154"/>
  <c r="F210" i="154" s="1"/>
  <c r="D9" i="154"/>
  <c r="F9" i="154" s="1"/>
  <c r="D17" i="154"/>
  <c r="F17" i="154" s="1"/>
  <c r="D29" i="154"/>
  <c r="F29" i="154" s="1"/>
  <c r="D45" i="154"/>
  <c r="F45" i="154" s="1"/>
  <c r="D95" i="154"/>
  <c r="F95" i="154" s="1"/>
  <c r="D111" i="154"/>
  <c r="F111" i="154" s="1"/>
  <c r="D127" i="154"/>
  <c r="F127" i="154" s="1"/>
  <c r="D132" i="154"/>
  <c r="F132" i="154" s="1"/>
  <c r="D144" i="154"/>
  <c r="F144" i="154" s="1"/>
  <c r="D164" i="154"/>
  <c r="F164" i="154" s="1"/>
  <c r="D221" i="154"/>
  <c r="F221" i="154" s="1"/>
  <c r="D252" i="154"/>
  <c r="F252" i="154" s="1"/>
  <c r="D296" i="154"/>
  <c r="F296" i="154" s="1"/>
  <c r="D349" i="154"/>
  <c r="F349" i="154" s="1"/>
  <c r="D156" i="154"/>
  <c r="F156" i="154" s="1"/>
  <c r="D192" i="154"/>
  <c r="F192" i="154" s="1"/>
  <c r="D236" i="154"/>
  <c r="F236" i="154" s="1"/>
  <c r="D260" i="154"/>
  <c r="F260" i="154" s="1"/>
  <c r="D320" i="154"/>
  <c r="F320" i="154" s="1"/>
  <c r="D394" i="154"/>
  <c r="F394" i="154" s="1"/>
  <c r="D224" i="154"/>
  <c r="F224" i="154" s="1"/>
  <c r="D294" i="154"/>
  <c r="F294" i="154" s="1"/>
  <c r="D457" i="154"/>
  <c r="F457" i="154" s="1"/>
  <c r="D160" i="154"/>
  <c r="F160" i="154" s="1"/>
  <c r="D220" i="154"/>
  <c r="F220" i="154" s="1"/>
  <c r="D242" i="154"/>
  <c r="F242" i="154" s="1"/>
  <c r="D256" i="154"/>
  <c r="F256" i="154" s="1"/>
  <c r="D266" i="154"/>
  <c r="F266" i="154" s="1"/>
  <c r="D300" i="154"/>
  <c r="F300" i="154" s="1"/>
  <c r="D366" i="154"/>
  <c r="F366" i="154" s="1"/>
  <c r="D367" i="154"/>
  <c r="F367" i="154" s="1"/>
  <c r="D208" i="154"/>
  <c r="F208" i="154" s="1"/>
  <c r="D262" i="154"/>
  <c r="F262" i="154" s="1"/>
  <c r="D278" i="154"/>
  <c r="F278" i="154" s="1"/>
  <c r="D328" i="154"/>
  <c r="F328" i="154" s="1"/>
  <c r="D343" i="154"/>
  <c r="F343" i="154" s="1"/>
  <c r="D377" i="154"/>
  <c r="F377" i="154" s="1"/>
  <c r="D396" i="154"/>
  <c r="F396" i="154" s="1"/>
  <c r="D409" i="154"/>
  <c r="F409" i="154" s="1"/>
  <c r="D140" i="154"/>
  <c r="F140" i="154" s="1"/>
  <c r="D172" i="154"/>
  <c r="F172" i="154" s="1"/>
  <c r="D204" i="154"/>
  <c r="F204" i="154" s="1"/>
  <c r="D226" i="154"/>
  <c r="F226" i="154" s="1"/>
  <c r="D324" i="154"/>
  <c r="F324" i="154" s="1"/>
  <c r="D354" i="154"/>
  <c r="F354" i="154" s="1"/>
  <c r="D402" i="154"/>
  <c r="F402" i="154" s="1"/>
  <c r="D403" i="154"/>
  <c r="F403" i="154" s="1"/>
  <c r="D268" i="154"/>
  <c r="F268" i="154" s="1"/>
  <c r="D274" i="154"/>
  <c r="F274" i="154" s="1"/>
  <c r="D290" i="154"/>
  <c r="F290" i="154" s="1"/>
  <c r="D362" i="154"/>
  <c r="F362" i="154" s="1"/>
  <c r="D404" i="154"/>
  <c r="F404" i="154" s="1"/>
  <c r="D426" i="154"/>
  <c r="F426" i="154" s="1"/>
  <c r="D338" i="154"/>
  <c r="F338" i="154" s="1"/>
  <c r="D385" i="154"/>
  <c r="F385" i="154" s="1"/>
  <c r="D386" i="154"/>
  <c r="F386" i="154" s="1"/>
  <c r="D419" i="154"/>
  <c r="F419" i="154" s="1"/>
  <c r="D420" i="154"/>
  <c r="F420" i="154" s="1"/>
  <c r="D438" i="154"/>
  <c r="F438" i="154" s="1"/>
  <c r="D240" i="154"/>
  <c r="F240" i="154" s="1"/>
  <c r="D292" i="154"/>
  <c r="F292" i="154" s="1"/>
  <c r="D304" i="154"/>
  <c r="F304" i="154" s="1"/>
  <c r="D339" i="154"/>
  <c r="F339" i="154" s="1"/>
  <c r="D346" i="154"/>
  <c r="F346" i="154" s="1"/>
  <c r="D357" i="154"/>
  <c r="F357" i="154" s="1"/>
  <c r="D288" i="154"/>
  <c r="F288" i="154" s="1"/>
  <c r="D322" i="154"/>
  <c r="F322" i="154" s="1"/>
  <c r="D399" i="154"/>
  <c r="F399" i="154" s="1"/>
  <c r="D415" i="154"/>
  <c r="F415" i="154" s="1"/>
  <c r="D465" i="154"/>
  <c r="D258" i="154"/>
  <c r="F258" i="154" s="1"/>
  <c r="D272" i="154"/>
  <c r="F272" i="154" s="1"/>
  <c r="D332" i="154"/>
  <c r="F332" i="154" s="1"/>
  <c r="D373" i="154"/>
  <c r="F373" i="154" s="1"/>
  <c r="D416" i="154"/>
  <c r="F416" i="154" s="1"/>
  <c r="D433" i="154"/>
  <c r="F433" i="154" s="1"/>
  <c r="D441" i="154"/>
  <c r="F441" i="154" s="1"/>
  <c r="D447" i="154"/>
  <c r="F447" i="154" s="1"/>
  <c r="D486" i="154"/>
  <c r="F486" i="154" s="1"/>
  <c r="D514" i="154"/>
  <c r="F514" i="154" s="1"/>
  <c r="D515" i="154"/>
  <c r="F515" i="154" s="1"/>
  <c r="D306" i="154"/>
  <c r="F306" i="154" s="1"/>
  <c r="D360" i="154"/>
  <c r="F360" i="154" s="1"/>
  <c r="D383" i="154"/>
  <c r="F383" i="154" s="1"/>
  <c r="D407" i="154"/>
  <c r="F407" i="154" s="1"/>
  <c r="D412" i="154"/>
  <c r="F412" i="154" s="1"/>
  <c r="D424" i="154"/>
  <c r="F424" i="154" s="1"/>
  <c r="D453" i="154"/>
  <c r="D316" i="154"/>
  <c r="F316" i="154" s="1"/>
  <c r="D334" i="154"/>
  <c r="F334" i="154" s="1"/>
  <c r="D342" i="154"/>
  <c r="F342" i="154" s="1"/>
  <c r="D375" i="154"/>
  <c r="F375" i="154" s="1"/>
  <c r="D469" i="154"/>
  <c r="F469" i="154" s="1"/>
  <c r="D470" i="154"/>
  <c r="F470" i="154" s="1"/>
  <c r="D471" i="154"/>
  <c r="F471" i="154" s="1"/>
  <c r="D472" i="154"/>
  <c r="F472" i="154" s="1"/>
  <c r="D454" i="154"/>
  <c r="D508" i="154"/>
  <c r="F508" i="154" s="1"/>
  <c r="D444" i="154"/>
  <c r="D498" i="154"/>
  <c r="F498" i="154" s="1"/>
  <c r="D284" i="154"/>
  <c r="F284" i="154" s="1"/>
  <c r="D351" i="154"/>
  <c r="F351" i="154" s="1"/>
  <c r="D363" i="154"/>
  <c r="F363" i="154" s="1"/>
  <c r="D368" i="154"/>
  <c r="F368" i="154" s="1"/>
  <c r="D378" i="154"/>
  <c r="F378" i="154" s="1"/>
  <c r="D391" i="154"/>
  <c r="F391" i="154" s="1"/>
  <c r="D410" i="154"/>
  <c r="F410" i="154" s="1"/>
  <c r="D421" i="154"/>
  <c r="D427" i="154"/>
  <c r="F427" i="154" s="1"/>
  <c r="D436" i="154"/>
  <c r="F436" i="154" s="1"/>
  <c r="D445" i="154"/>
  <c r="F445" i="154" s="1"/>
  <c r="D450" i="154"/>
  <c r="F450" i="154" s="1"/>
  <c r="D376" i="154"/>
  <c r="F376" i="154" s="1"/>
  <c r="D511" i="154"/>
  <c r="F511" i="154" s="1"/>
  <c r="D358" i="154"/>
  <c r="F358" i="154" s="1"/>
  <c r="D392" i="154"/>
  <c r="F392" i="154" s="1"/>
  <c r="D425" i="154"/>
  <c r="F425" i="154" s="1"/>
  <c r="D434" i="154"/>
  <c r="F434" i="154" s="1"/>
  <c r="D452" i="154"/>
  <c r="F452" i="154" s="1"/>
  <c r="D456" i="154"/>
  <c r="F456" i="154" s="1"/>
  <c r="D467" i="154"/>
  <c r="F467" i="154" s="1"/>
  <c r="D491" i="154"/>
  <c r="F491" i="154" s="1"/>
  <c r="D503" i="154"/>
  <c r="F503" i="154" s="1"/>
  <c r="D522" i="154"/>
  <c r="F522" i="154" s="1"/>
  <c r="D335" i="154"/>
  <c r="F335" i="154" s="1"/>
  <c r="D369" i="154"/>
  <c r="F369" i="154" s="1"/>
  <c r="D408" i="154"/>
  <c r="F408" i="154" s="1"/>
  <c r="D462" i="154"/>
  <c r="F462" i="154" s="1"/>
  <c r="D401" i="154"/>
  <c r="F401" i="154" s="1"/>
  <c r="D418" i="154"/>
  <c r="F418" i="154" s="1"/>
  <c r="D458" i="154"/>
  <c r="F458" i="154" s="1"/>
  <c r="D464" i="154"/>
  <c r="F464" i="154" s="1"/>
  <c r="D507" i="154"/>
  <c r="F507" i="154" s="1"/>
  <c r="D475" i="154"/>
  <c r="F475" i="154" s="1"/>
  <c r="D548" i="154"/>
  <c r="F548" i="154" s="1"/>
  <c r="D549" i="154"/>
  <c r="F549" i="154" s="1"/>
  <c r="D478" i="154"/>
  <c r="F478" i="154" s="1"/>
  <c r="D482" i="154"/>
  <c r="F482" i="154" s="1"/>
  <c r="D500" i="154"/>
  <c r="F500" i="154" s="1"/>
  <c r="D523" i="154"/>
  <c r="F523" i="154" s="1"/>
  <c r="D459" i="154"/>
  <c r="F459" i="154" s="1"/>
  <c r="D466" i="154"/>
  <c r="F466" i="154" s="1"/>
  <c r="D488" i="154"/>
  <c r="F488" i="154" s="1"/>
  <c r="D506" i="154"/>
  <c r="F506" i="154" s="1"/>
  <c r="D524" i="154"/>
  <c r="F524" i="154" s="1"/>
  <c r="D525" i="154"/>
  <c r="F525" i="154" s="1"/>
  <c r="D530" i="154"/>
  <c r="F530" i="154" s="1"/>
  <c r="D531" i="154"/>
  <c r="F531" i="154" s="1"/>
  <c r="D575" i="154"/>
  <c r="F575" i="154" s="1"/>
  <c r="D480" i="154"/>
  <c r="F480" i="154" s="1"/>
  <c r="D484" i="154"/>
  <c r="F484" i="154" s="1"/>
  <c r="D489" i="154"/>
  <c r="F489" i="154" s="1"/>
  <c r="D539" i="154"/>
  <c r="F539" i="154" s="1"/>
  <c r="D559" i="154"/>
  <c r="F559" i="154" s="1"/>
  <c r="D468" i="154"/>
  <c r="F468" i="154" s="1"/>
  <c r="D473" i="154"/>
  <c r="F473" i="154" s="1"/>
  <c r="D494" i="154"/>
  <c r="F494" i="154" s="1"/>
  <c r="D499" i="154"/>
  <c r="F499" i="154" s="1"/>
  <c r="D535" i="154"/>
  <c r="F535" i="154" s="1"/>
  <c r="D532" i="154"/>
  <c r="F532" i="154" s="1"/>
  <c r="D533" i="154"/>
  <c r="F533" i="154" s="1"/>
  <c r="D546" i="154"/>
  <c r="F546" i="154" s="1"/>
  <c r="D570" i="154"/>
  <c r="D571" i="154"/>
  <c r="F571" i="154" s="1"/>
  <c r="D547" i="154"/>
  <c r="F547" i="154" s="1"/>
  <c r="D556" i="154"/>
  <c r="F556" i="154" s="1"/>
  <c r="D557" i="154"/>
  <c r="F557" i="154" s="1"/>
  <c r="D474" i="154"/>
  <c r="F474" i="154" s="1"/>
  <c r="D490" i="154"/>
  <c r="F490" i="154" s="1"/>
  <c r="D538" i="154"/>
  <c r="F538" i="154" s="1"/>
  <c r="D562" i="154"/>
  <c r="F562" i="154" s="1"/>
  <c r="D573" i="154"/>
  <c r="F573" i="154" s="1"/>
  <c r="D579" i="154"/>
  <c r="D563" i="154"/>
  <c r="D540" i="154"/>
  <c r="F540" i="154" s="1"/>
  <c r="D541" i="154"/>
  <c r="F541" i="154" s="1"/>
  <c r="D554" i="154"/>
  <c r="F554" i="154" s="1"/>
  <c r="D460" i="154"/>
  <c r="F460" i="154" s="1"/>
  <c r="D476" i="154"/>
  <c r="F476" i="154" s="1"/>
  <c r="D492" i="154"/>
  <c r="F492" i="154" s="1"/>
  <c r="D516" i="154"/>
  <c r="F516" i="154" s="1"/>
  <c r="D555" i="154"/>
  <c r="F555" i="154" s="1"/>
  <c r="D564" i="154"/>
  <c r="F564" i="154" s="1"/>
  <c r="D565" i="154"/>
  <c r="F565" i="154" s="1"/>
  <c r="D496" i="154"/>
  <c r="F496" i="154" s="1"/>
  <c r="D504" i="154"/>
  <c r="F504" i="154" s="1"/>
  <c r="D512" i="154"/>
  <c r="F512" i="154" s="1"/>
  <c r="D520" i="154"/>
  <c r="F520" i="154" s="1"/>
  <c r="D528" i="154"/>
  <c r="F528" i="154" s="1"/>
  <c r="D536" i="154"/>
  <c r="F536" i="154" s="1"/>
  <c r="D544" i="154"/>
  <c r="F544" i="154" s="1"/>
  <c r="D552" i="154"/>
  <c r="F552" i="154" s="1"/>
  <c r="D560" i="154"/>
  <c r="F560" i="154" s="1"/>
  <c r="D568" i="154"/>
  <c r="F568" i="154" s="1"/>
  <c r="D576" i="154"/>
  <c r="F576" i="154" s="1"/>
  <c r="D502" i="154"/>
  <c r="F502" i="154" s="1"/>
  <c r="D510" i="154"/>
  <c r="F510" i="154" s="1"/>
  <c r="D518" i="154"/>
  <c r="F518" i="154" s="1"/>
  <c r="D526" i="154"/>
  <c r="D534" i="154"/>
  <c r="F534" i="154" s="1"/>
  <c r="D542" i="154"/>
  <c r="F542" i="154" s="1"/>
  <c r="D550" i="154"/>
  <c r="F550" i="154" s="1"/>
  <c r="D558" i="154"/>
  <c r="F558" i="154" s="1"/>
  <c r="D566" i="154"/>
  <c r="F566" i="154" s="1"/>
  <c r="D574" i="154"/>
  <c r="F574" i="154" s="1"/>
  <c r="D572" i="154"/>
  <c r="F572" i="154" s="1"/>
  <c r="D580" i="154"/>
  <c r="D578" i="154"/>
  <c r="F578" i="154" s="1"/>
  <c r="D27" i="143"/>
  <c r="F27" i="143" s="1"/>
  <c r="D11" i="143"/>
  <c r="F11" i="143" s="1"/>
  <c r="D26" i="143"/>
  <c r="F26" i="143" s="1"/>
  <c r="D89" i="143"/>
  <c r="F89" i="143" s="1"/>
  <c r="D13" i="143"/>
  <c r="F13" i="143" s="1"/>
  <c r="D81" i="143"/>
  <c r="F81" i="143" s="1"/>
  <c r="D33" i="143"/>
  <c r="F33" i="143" s="1"/>
  <c r="D21" i="143"/>
  <c r="F21" i="143" s="1"/>
  <c r="D97" i="143"/>
  <c r="F97" i="143" s="1"/>
  <c r="D29" i="143"/>
  <c r="F29" i="143" s="1"/>
  <c r="D88" i="143"/>
  <c r="F88" i="143" s="1"/>
  <c r="D95" i="143"/>
  <c r="F95" i="143" s="1"/>
  <c r="D44" i="143"/>
  <c r="F44" i="143" s="1"/>
  <c r="D53" i="143"/>
  <c r="F53" i="143" s="1"/>
  <c r="D65" i="143"/>
  <c r="F65" i="143" s="1"/>
  <c r="D18" i="143"/>
  <c r="F18" i="143" s="1"/>
  <c r="D71" i="143"/>
  <c r="F71" i="143" s="1"/>
  <c r="D96" i="143"/>
  <c r="F96" i="143" s="1"/>
  <c r="D103" i="143"/>
  <c r="F103" i="143" s="1"/>
  <c r="D121" i="143"/>
  <c r="F121" i="143" s="1"/>
  <c r="D128" i="143"/>
  <c r="F128" i="143" s="1"/>
  <c r="D77" i="143"/>
  <c r="F77" i="143" s="1"/>
  <c r="D104" i="143"/>
  <c r="F104" i="143" s="1"/>
  <c r="D111" i="143"/>
  <c r="F111" i="143" s="1"/>
  <c r="D37" i="143"/>
  <c r="F37" i="143" s="1"/>
  <c r="D52" i="143"/>
  <c r="F52" i="143" s="1"/>
  <c r="D61" i="143"/>
  <c r="F61" i="143" s="1"/>
  <c r="D10" i="143"/>
  <c r="F10" i="143" s="1"/>
  <c r="D5" i="143"/>
  <c r="F5" i="143" s="1"/>
  <c r="D63" i="143"/>
  <c r="F63" i="143" s="1"/>
  <c r="D66" i="143"/>
  <c r="F66" i="143" s="1"/>
  <c r="D67" i="143"/>
  <c r="F67" i="143" s="1"/>
  <c r="D112" i="143"/>
  <c r="F112" i="143" s="1"/>
  <c r="D119" i="143"/>
  <c r="F119" i="143" s="1"/>
  <c r="D36" i="143"/>
  <c r="F36" i="143" s="1"/>
  <c r="D45" i="143"/>
  <c r="F45" i="143" s="1"/>
  <c r="D57" i="143"/>
  <c r="F57" i="143" s="1"/>
  <c r="D87" i="143"/>
  <c r="F87" i="143" s="1"/>
  <c r="D23" i="143"/>
  <c r="F23" i="143" s="1"/>
  <c r="D16" i="143"/>
  <c r="F16" i="143" s="1"/>
  <c r="D24" i="143"/>
  <c r="F24" i="143" s="1"/>
  <c r="D30" i="143"/>
  <c r="F30" i="143" s="1"/>
  <c r="D35" i="143"/>
  <c r="F35" i="143" s="1"/>
  <c r="D39" i="143"/>
  <c r="F39" i="143" s="1"/>
  <c r="D42" i="143"/>
  <c r="F42" i="143" s="1"/>
  <c r="D47" i="143"/>
  <c r="F47" i="143" s="1"/>
  <c r="D50" i="143"/>
  <c r="F50" i="143" s="1"/>
  <c r="D55" i="143"/>
  <c r="F55" i="143" s="1"/>
  <c r="D59" i="143"/>
  <c r="F59" i="143" s="1"/>
  <c r="D3" i="143"/>
  <c r="F3" i="143" s="1"/>
  <c r="D14" i="143"/>
  <c r="F14" i="143" s="1"/>
  <c r="D22" i="143"/>
  <c r="F22" i="143" s="1"/>
  <c r="D73" i="143"/>
  <c r="F73" i="143" s="1"/>
  <c r="D120" i="143"/>
  <c r="F120" i="143" s="1"/>
  <c r="D41" i="143"/>
  <c r="F41" i="143" s="1"/>
  <c r="D48" i="143"/>
  <c r="F48" i="143" s="1"/>
  <c r="D56" i="143"/>
  <c r="F56" i="143" s="1"/>
  <c r="D64" i="143"/>
  <c r="F64" i="143" s="1"/>
  <c r="D15" i="143"/>
  <c r="F15" i="143" s="1"/>
  <c r="D31" i="143"/>
  <c r="F31" i="143" s="1"/>
  <c r="D34" i="143"/>
  <c r="F34" i="143" s="1"/>
  <c r="D38" i="143"/>
  <c r="F38" i="143" s="1"/>
  <c r="D43" i="143"/>
  <c r="F43" i="143" s="1"/>
  <c r="D46" i="143"/>
  <c r="F46" i="143" s="1"/>
  <c r="D51" i="143"/>
  <c r="F51" i="143" s="1"/>
  <c r="D54" i="143"/>
  <c r="F54" i="143" s="1"/>
  <c r="D58" i="143"/>
  <c r="F58" i="143" s="1"/>
  <c r="D62" i="143"/>
  <c r="F62" i="143" s="1"/>
  <c r="D6" i="143"/>
  <c r="F6" i="143" s="1"/>
  <c r="D79" i="143"/>
  <c r="F79" i="143" s="1"/>
  <c r="D40" i="143"/>
  <c r="F40" i="143" s="1"/>
  <c r="D49" i="143"/>
  <c r="F49" i="143" s="1"/>
  <c r="D60" i="143"/>
  <c r="F60" i="143" s="1"/>
  <c r="D75" i="143"/>
  <c r="F75" i="143" s="1"/>
  <c r="D7" i="143"/>
  <c r="F7" i="143" s="1"/>
  <c r="D131" i="143"/>
  <c r="F131" i="143" s="1"/>
  <c r="D123" i="143"/>
  <c r="F123" i="143" s="1"/>
  <c r="D115" i="143"/>
  <c r="F115" i="143" s="1"/>
  <c r="D107" i="143"/>
  <c r="F107" i="143" s="1"/>
  <c r="D99" i="143"/>
  <c r="F99" i="143" s="1"/>
  <c r="D91" i="143"/>
  <c r="F91" i="143" s="1"/>
  <c r="D78" i="143"/>
  <c r="F78" i="143" s="1"/>
  <c r="D76" i="143"/>
  <c r="F76" i="143" s="1"/>
  <c r="D74" i="143"/>
  <c r="F74" i="143" s="1"/>
  <c r="D72" i="143"/>
  <c r="F72" i="143" s="1"/>
  <c r="D70" i="143"/>
  <c r="F70" i="143" s="1"/>
  <c r="D68" i="143"/>
  <c r="F68" i="143" s="1"/>
  <c r="D125" i="143"/>
  <c r="F125" i="143" s="1"/>
  <c r="D117" i="143"/>
  <c r="F117" i="143" s="1"/>
  <c r="D109" i="143"/>
  <c r="F109" i="143" s="1"/>
  <c r="D101" i="143"/>
  <c r="F101" i="143" s="1"/>
  <c r="D93" i="143"/>
  <c r="F93" i="143" s="1"/>
  <c r="D85" i="143"/>
  <c r="F85" i="143" s="1"/>
  <c r="D8" i="143"/>
  <c r="F8" i="143" s="1"/>
  <c r="D4" i="143"/>
  <c r="F4" i="143" s="1"/>
  <c r="D9" i="143"/>
  <c r="F9" i="143" s="1"/>
  <c r="D12" i="143"/>
  <c r="F12" i="143" s="1"/>
  <c r="D17" i="143"/>
  <c r="F17" i="143" s="1"/>
  <c r="D20" i="143"/>
  <c r="F20" i="143" s="1"/>
  <c r="D25" i="143"/>
  <c r="F25" i="143" s="1"/>
  <c r="D28" i="143"/>
  <c r="F28" i="143" s="1"/>
  <c r="D69" i="143"/>
  <c r="F69" i="143" s="1"/>
  <c r="D80" i="143"/>
  <c r="F80" i="143" s="1"/>
  <c r="D83" i="143"/>
  <c r="F83" i="143" s="1"/>
  <c r="D105" i="143"/>
  <c r="F105" i="143" s="1"/>
  <c r="D129" i="143"/>
  <c r="F129" i="143" s="1"/>
  <c r="D113" i="143"/>
  <c r="F113" i="143" s="1"/>
  <c r="D127" i="143"/>
  <c r="F127" i="143" s="1"/>
  <c r="D82" i="143"/>
  <c r="F82" i="143" s="1"/>
  <c r="D90" i="143"/>
  <c r="F90" i="143" s="1"/>
  <c r="D98" i="143"/>
  <c r="F98" i="143" s="1"/>
  <c r="D106" i="143"/>
  <c r="F106" i="143" s="1"/>
  <c r="D114" i="143"/>
  <c r="F114" i="143" s="1"/>
  <c r="D122" i="143"/>
  <c r="F122" i="143" s="1"/>
  <c r="D130" i="143"/>
  <c r="F130" i="143" s="1"/>
  <c r="D148" i="143"/>
  <c r="F148" i="143" s="1"/>
  <c r="D136" i="143"/>
  <c r="F136" i="143" s="1"/>
  <c r="D168" i="143"/>
  <c r="F168" i="143" s="1"/>
  <c r="D188" i="143"/>
  <c r="F188" i="143" s="1"/>
  <c r="D204" i="143"/>
  <c r="F204" i="143" s="1"/>
  <c r="D156" i="143"/>
  <c r="F156" i="143" s="1"/>
  <c r="D144" i="143"/>
  <c r="F144" i="143" s="1"/>
  <c r="D180" i="143"/>
  <c r="F180" i="143" s="1"/>
  <c r="D196" i="143"/>
  <c r="F196" i="143" s="1"/>
  <c r="D86" i="143"/>
  <c r="F86" i="143" s="1"/>
  <c r="D94" i="143"/>
  <c r="F94" i="143" s="1"/>
  <c r="D102" i="143"/>
  <c r="F102" i="143" s="1"/>
  <c r="D110" i="143"/>
  <c r="F110" i="143" s="1"/>
  <c r="D118" i="143"/>
  <c r="F118" i="143" s="1"/>
  <c r="D126" i="143"/>
  <c r="F126" i="143" s="1"/>
  <c r="D132" i="143"/>
  <c r="F132" i="143" s="1"/>
  <c r="D152" i="143"/>
  <c r="F152" i="143" s="1"/>
  <c r="D164" i="143"/>
  <c r="F164" i="143" s="1"/>
  <c r="D84" i="143"/>
  <c r="F84" i="143" s="1"/>
  <c r="D92" i="143"/>
  <c r="F92" i="143" s="1"/>
  <c r="D100" i="143"/>
  <c r="F100" i="143" s="1"/>
  <c r="D108" i="143"/>
  <c r="F108" i="143" s="1"/>
  <c r="D116" i="143"/>
  <c r="F116" i="143" s="1"/>
  <c r="D124" i="143"/>
  <c r="F124" i="143" s="1"/>
  <c r="D140" i="143"/>
  <c r="F140" i="143" s="1"/>
  <c r="D176" i="143"/>
  <c r="F176" i="143" s="1"/>
  <c r="D208" i="143"/>
  <c r="F208" i="143" s="1"/>
  <c r="D160" i="143"/>
  <c r="F160" i="143" s="1"/>
  <c r="D172" i="143"/>
  <c r="F172" i="143" s="1"/>
  <c r="D184" i="143"/>
  <c r="F184" i="143" s="1"/>
  <c r="D192" i="143"/>
  <c r="F192" i="143" s="1"/>
  <c r="D200" i="143"/>
  <c r="F200" i="143" s="1"/>
  <c r="D212" i="143"/>
  <c r="F212" i="143" s="1"/>
  <c r="D133" i="143"/>
  <c r="F133" i="143" s="1"/>
  <c r="D137" i="143"/>
  <c r="F137" i="143" s="1"/>
  <c r="D141" i="143"/>
  <c r="F141" i="143" s="1"/>
  <c r="D145" i="143"/>
  <c r="F145" i="143" s="1"/>
  <c r="D149" i="143"/>
  <c r="F149" i="143" s="1"/>
  <c r="D153" i="143"/>
  <c r="F153" i="143" s="1"/>
  <c r="D157" i="143"/>
  <c r="F157" i="143" s="1"/>
  <c r="D161" i="143"/>
  <c r="F161" i="143" s="1"/>
  <c r="D165" i="143"/>
  <c r="F165" i="143" s="1"/>
  <c r="D169" i="143"/>
  <c r="F169" i="143" s="1"/>
  <c r="D173" i="143"/>
  <c r="D177" i="143"/>
  <c r="F177" i="143" s="1"/>
  <c r="D181" i="143"/>
  <c r="F181" i="143" s="1"/>
  <c r="D185" i="143"/>
  <c r="F185" i="143" s="1"/>
  <c r="D189" i="143"/>
  <c r="F189" i="143" s="1"/>
  <c r="D193" i="143"/>
  <c r="D197" i="143"/>
  <c r="D201" i="143"/>
  <c r="F201" i="143" s="1"/>
  <c r="D205" i="143"/>
  <c r="F205" i="143" s="1"/>
  <c r="D209" i="143"/>
  <c r="F209" i="143" s="1"/>
  <c r="D213" i="143"/>
  <c r="D134" i="143"/>
  <c r="F134" i="143" s="1"/>
  <c r="D138" i="143"/>
  <c r="F138" i="143" s="1"/>
  <c r="D142" i="143"/>
  <c r="F142" i="143" s="1"/>
  <c r="D146" i="143"/>
  <c r="F146" i="143" s="1"/>
  <c r="D150" i="143"/>
  <c r="F150" i="143" s="1"/>
  <c r="D154" i="143"/>
  <c r="F154" i="143" s="1"/>
  <c r="D158" i="143"/>
  <c r="F158" i="143" s="1"/>
  <c r="D162" i="143"/>
  <c r="D166" i="143"/>
  <c r="F166" i="143" s="1"/>
  <c r="D170" i="143"/>
  <c r="D174" i="143"/>
  <c r="F174" i="143" s="1"/>
  <c r="D178" i="143"/>
  <c r="F178" i="143" s="1"/>
  <c r="D182" i="143"/>
  <c r="F182" i="143" s="1"/>
  <c r="D186" i="143"/>
  <c r="F186" i="143" s="1"/>
  <c r="D190" i="143"/>
  <c r="D194" i="143"/>
  <c r="F194" i="143" s="1"/>
  <c r="D198" i="143"/>
  <c r="F198" i="143" s="1"/>
  <c r="D202" i="143"/>
  <c r="F202" i="143" s="1"/>
  <c r="D206" i="143"/>
  <c r="D210" i="143"/>
  <c r="F210" i="143" s="1"/>
  <c r="D214" i="143"/>
  <c r="F214" i="143" s="1"/>
  <c r="D215" i="143"/>
  <c r="F215" i="143" s="1"/>
  <c r="D135" i="143"/>
  <c r="F135" i="143" s="1"/>
  <c r="D139" i="143"/>
  <c r="F139" i="143" s="1"/>
  <c r="D143" i="143"/>
  <c r="F143" i="143" s="1"/>
  <c r="D147" i="143"/>
  <c r="F147" i="143" s="1"/>
  <c r="D151" i="143"/>
  <c r="F151" i="143" s="1"/>
  <c r="D155" i="143"/>
  <c r="F155" i="143" s="1"/>
  <c r="D159" i="143"/>
  <c r="F159" i="143" s="1"/>
  <c r="D163" i="143"/>
  <c r="F163" i="143" s="1"/>
  <c r="D167" i="143"/>
  <c r="F167" i="143" s="1"/>
  <c r="D171" i="143"/>
  <c r="F171" i="143" s="1"/>
  <c r="D175" i="143"/>
  <c r="F175" i="143" s="1"/>
  <c r="D179" i="143"/>
  <c r="F179" i="143" s="1"/>
  <c r="D183" i="143"/>
  <c r="F183" i="143" s="1"/>
  <c r="D187" i="143"/>
  <c r="F187" i="143" s="1"/>
  <c r="D191" i="143"/>
  <c r="F191" i="143" s="1"/>
  <c r="D195" i="143"/>
  <c r="F195" i="143" s="1"/>
  <c r="D199" i="143"/>
  <c r="F199" i="143" s="1"/>
  <c r="D203" i="143"/>
  <c r="F203" i="143" s="1"/>
  <c r="D207" i="143"/>
  <c r="F207" i="143" s="1"/>
  <c r="D211" i="143"/>
  <c r="F211" i="14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4BC7933A-50E3-41BF-9F26-D15C6278C87D}">
      <text>
        <r>
          <rPr>
            <b/>
            <sz val="9"/>
            <color indexed="81"/>
            <rFont val="Tahoma"/>
            <family val="2"/>
          </rPr>
          <t>Posición en el ranking de clubes.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76C9C8B2-4C2C-4223-A5E3-C9A2043BDE78}">
      <text>
        <r>
          <rPr>
            <b/>
            <sz val="9"/>
            <color indexed="81"/>
            <rFont val="Tahoma"/>
            <family val="2"/>
          </rPr>
          <t>Posición en el ranking de clubes.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41A0B4A7-7D2D-41EC-91FA-6882C3A72918}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 shapeId="0" xr:uid="{9D04ABDF-BC82-4859-924A-6108A770DABB}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</commentList>
</comments>
</file>

<file path=xl/sharedStrings.xml><?xml version="1.0" encoding="utf-8"?>
<sst xmlns="http://schemas.openxmlformats.org/spreadsheetml/2006/main" count="11310" uniqueCount="134">
  <si>
    <t>CLUB</t>
  </si>
  <si>
    <t>LICENCIA</t>
  </si>
  <si>
    <t>JUGADOR</t>
  </si>
  <si>
    <t>AÑO</t>
  </si>
  <si>
    <t>ACTUAL</t>
  </si>
  <si>
    <t>DATOS</t>
  </si>
  <si>
    <t>RANKING</t>
  </si>
  <si>
    <t>&lt;&gt;</t>
  </si>
  <si>
    <t>CATEGORIA</t>
  </si>
  <si>
    <t>ANTERIOR</t>
  </si>
  <si>
    <t>GENERO</t>
  </si>
  <si>
    <t>ACTUAL CAT.</t>
  </si>
  <si>
    <t>ANTERIOR CAT.</t>
  </si>
  <si>
    <t>TORNEOS</t>
  </si>
  <si>
    <t/>
  </si>
  <si>
    <t>COMUNIDAD</t>
  </si>
  <si>
    <t>CAMBADOS</t>
  </si>
  <si>
    <t>OROSO</t>
  </si>
  <si>
    <t>CANGAS</t>
  </si>
  <si>
    <t>PONTEVEDRA</t>
  </si>
  <si>
    <t>PRE</t>
  </si>
  <si>
    <t>BEN</t>
  </si>
  <si>
    <t>ALE</t>
  </si>
  <si>
    <t>INF</t>
  </si>
  <si>
    <t>JUV</t>
  </si>
  <si>
    <t>S23</t>
  </si>
  <si>
    <t>SEN</t>
  </si>
  <si>
    <t>V40</t>
  </si>
  <si>
    <t>V50</t>
  </si>
  <si>
    <t>DIS</t>
  </si>
  <si>
    <t>ABS</t>
  </si>
  <si>
    <t>COMPETICIONES</t>
  </si>
  <si>
    <t>PUNTOS</t>
  </si>
  <si>
    <t>#</t>
  </si>
  <si>
    <t>SD Hípica</t>
  </si>
  <si>
    <t>CTM Coruña</t>
  </si>
  <si>
    <t>CTM Lalín</t>
  </si>
  <si>
    <t>Conxo TM</t>
  </si>
  <si>
    <t>AD Dubratambre</t>
  </si>
  <si>
    <t>Monteferreiros TM</t>
  </si>
  <si>
    <t>CTM GAM</t>
  </si>
  <si>
    <t>Cambre TM</t>
  </si>
  <si>
    <t>SD A Baña</t>
  </si>
  <si>
    <t>Vilagarcía TM</t>
  </si>
  <si>
    <t>Arteal TM</t>
  </si>
  <si>
    <t>AD Vincios</t>
  </si>
  <si>
    <t>Club Monte Porreiro</t>
  </si>
  <si>
    <t>Cambados TM</t>
  </si>
  <si>
    <t>Club del Mar de San Amaro</t>
  </si>
  <si>
    <t>CTM Cidade de Narón</t>
  </si>
  <si>
    <t>ADX Milagrosa</t>
  </si>
  <si>
    <t>Club Oroso TM</t>
  </si>
  <si>
    <t>SCDR Helios-Bembrive</t>
  </si>
  <si>
    <t>Illas Cíes TM</t>
  </si>
  <si>
    <t>CTM Espedregada</t>
  </si>
  <si>
    <t>CD Dezportas Lugo TM</t>
  </si>
  <si>
    <t>CTM Breogán - Oleiros</t>
  </si>
  <si>
    <t>Círculo Mercantil de Vigo</t>
  </si>
  <si>
    <t>AD CP Zas</t>
  </si>
  <si>
    <t>CTM Vigo</t>
  </si>
  <si>
    <t>Liceo Casino de Tuy</t>
  </si>
  <si>
    <t>SD Ribadeo</t>
  </si>
  <si>
    <t>Club San Xoán TM</t>
  </si>
  <si>
    <t>Cinania TM</t>
  </si>
  <si>
    <t>CD Terras da Chaira</t>
  </si>
  <si>
    <t>Finisterre TM</t>
  </si>
  <si>
    <t>CTM San Ciprián</t>
  </si>
  <si>
    <t>Ribadumia TM</t>
  </si>
  <si>
    <t>TDM Vilalba</t>
  </si>
  <si>
    <t>RC A Estrada</t>
  </si>
  <si>
    <t>Sociedad Liceo de Noia</t>
  </si>
  <si>
    <t>Club Vimianzo TM</t>
  </si>
  <si>
    <t>Grumico SD</t>
  </si>
  <si>
    <t>Club Be One Orense</t>
  </si>
  <si>
    <t>-</t>
  </si>
  <si>
    <t>PARTICIPANTES</t>
  </si>
  <si>
    <t>CAMPEONATOS</t>
  </si>
  <si>
    <t>Ourense</t>
  </si>
  <si>
    <t>Academia San Mamed Orense TM</t>
  </si>
  <si>
    <t>Cabana de Bergantiños</t>
  </si>
  <si>
    <t>A Coruña</t>
  </si>
  <si>
    <t>Val do Dubra</t>
  </si>
  <si>
    <t>Gondomar</t>
  </si>
  <si>
    <t>Pontevedra</t>
  </si>
  <si>
    <t>Lugo</t>
  </si>
  <si>
    <t>Santiago de Compostela</t>
  </si>
  <si>
    <t>Cambados</t>
  </si>
  <si>
    <t>Cambre</t>
  </si>
  <si>
    <t>Cangas</t>
  </si>
  <si>
    <t>Vigo</t>
  </si>
  <si>
    <t>Coruña (A)</t>
  </si>
  <si>
    <t>Estrada (A)</t>
  </si>
  <si>
    <t>CD TM A Estrada</t>
  </si>
  <si>
    <t>Tomiño</t>
  </si>
  <si>
    <t>Rábade</t>
  </si>
  <si>
    <t>Oroso</t>
  </si>
  <si>
    <t>Ferrol</t>
  </si>
  <si>
    <t>Oleiros</t>
  </si>
  <si>
    <t>Narón</t>
  </si>
  <si>
    <t>Lalín</t>
  </si>
  <si>
    <t>Cervo</t>
  </si>
  <si>
    <t>Vimianzo</t>
  </si>
  <si>
    <t>Meaño</t>
  </si>
  <si>
    <t>Tui</t>
  </si>
  <si>
    <t>Ribadumia</t>
  </si>
  <si>
    <t>Ribadeo</t>
  </si>
  <si>
    <t>Noia</t>
  </si>
  <si>
    <t>Baña (A)</t>
  </si>
  <si>
    <t>Porriño (O)</t>
  </si>
  <si>
    <t>CRC Porriño</t>
  </si>
  <si>
    <t>Vilalba</t>
  </si>
  <si>
    <t>OROS</t>
  </si>
  <si>
    <t>PLATAS</t>
  </si>
  <si>
    <t>BRONCES</t>
  </si>
  <si>
    <t>LOCALIDAD</t>
  </si>
  <si>
    <t>PROVINCIA</t>
  </si>
  <si>
    <t>CATEGORIAS</t>
  </si>
  <si>
    <t>ABSOLUTO</t>
  </si>
  <si>
    <t>Vilagarcía de Arousa</t>
  </si>
  <si>
    <t>SANCIONES</t>
  </si>
  <si>
    <t>V65</t>
  </si>
  <si>
    <t>PORRIÑO</t>
  </si>
  <si>
    <t>NARON</t>
  </si>
  <si>
    <t>CIRCUITO 21-22</t>
  </si>
  <si>
    <t>Exodus TM</t>
  </si>
  <si>
    <t>CTM Mos</t>
  </si>
  <si>
    <t>AD Xogando</t>
  </si>
  <si>
    <t>Redondela Sports Club</t>
  </si>
  <si>
    <t>Outes</t>
  </si>
  <si>
    <t>Redondela</t>
  </si>
  <si>
    <t>Mos</t>
  </si>
  <si>
    <t>V60</t>
  </si>
  <si>
    <t>LUGO</t>
  </si>
  <si>
    <t>CIRCUITO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</si>
</sst>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0.0"/>
    <numFmt numFmtId="172" formatCode="0.0_ ;[Red]\-0.0\ 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b/>
      <sz val="9"/>
      <color indexed="81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theme="4" tint="-0.499984740745262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0" tint="-0.249977111117893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28C4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medium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499984740745262"/>
      </bottom>
      <diagonal/>
    </border>
  </borders>
  <cellStyleXfs count="144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10" applyNumberFormat="0" applyFill="0" applyAlignment="0" applyProtection="0"/>
    <xf numFmtId="0" fontId="1" fillId="0" borderId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8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5" fillId="16" borderId="6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77">
    <xf numFmtId="0" fontId="0" fillId="0" borderId="0" xfId="0"/>
    <xf numFmtId="0" fontId="33" fillId="0" borderId="0" xfId="0" applyFont="1"/>
    <xf numFmtId="0" fontId="30" fillId="28" borderId="14" xfId="1" applyFont="1" applyFill="1" applyBorder="1" applyAlignment="1" applyProtection="1">
      <alignment horizontal="center" textRotation="90" wrapText="1"/>
      <protection hidden="1"/>
    </xf>
    <xf numFmtId="0" fontId="32" fillId="28" borderId="4" xfId="1" applyFont="1" applyFill="1" applyBorder="1" applyAlignment="1" applyProtection="1">
      <alignment horizontal="center" textRotation="90" wrapText="1"/>
      <protection hidden="1"/>
    </xf>
    <xf numFmtId="0" fontId="30" fillId="28" borderId="13" xfId="1" applyFont="1" applyFill="1" applyBorder="1" applyAlignment="1" applyProtection="1">
      <alignment horizontal="center" wrapText="1"/>
      <protection hidden="1"/>
    </xf>
    <xf numFmtId="0" fontId="31" fillId="18" borderId="14" xfId="1" applyFont="1" applyFill="1" applyBorder="1" applyAlignment="1" applyProtection="1">
      <alignment horizontal="center" textRotation="90" wrapText="1"/>
      <protection hidden="1"/>
    </xf>
    <xf numFmtId="0" fontId="31" fillId="18" borderId="4" xfId="1" applyFont="1" applyFill="1" applyBorder="1" applyAlignment="1" applyProtection="1">
      <alignment horizontal="center" textRotation="90" wrapText="1"/>
      <protection hidden="1"/>
    </xf>
    <xf numFmtId="0" fontId="31" fillId="18" borderId="13" xfId="1" applyFont="1" applyFill="1" applyBorder="1" applyAlignment="1" applyProtection="1">
      <alignment horizontal="center" textRotation="90" wrapText="1"/>
      <protection hidden="1"/>
    </xf>
    <xf numFmtId="0" fontId="32" fillId="29" borderId="4" xfId="1" applyFont="1" applyFill="1" applyBorder="1" applyAlignment="1" applyProtection="1">
      <alignment horizontal="center" textRotation="90" wrapText="1"/>
      <protection hidden="1"/>
    </xf>
    <xf numFmtId="164" fontId="32" fillId="28" borderId="14" xfId="1" applyNumberFormat="1" applyFont="1" applyFill="1" applyBorder="1" applyAlignment="1" applyProtection="1">
      <alignment horizontal="center" textRotation="90" shrinkToFit="1"/>
      <protection hidden="1"/>
    </xf>
    <xf numFmtId="164" fontId="32" fillId="28" borderId="4" xfId="1" applyNumberFormat="1" applyFont="1" applyFill="1" applyBorder="1" applyAlignment="1" applyProtection="1">
      <alignment horizontal="center" textRotation="90" shrinkToFit="1"/>
      <protection hidden="1"/>
    </xf>
    <xf numFmtId="164" fontId="32" fillId="28" borderId="13" xfId="1" applyNumberFormat="1" applyFont="1" applyFill="1" applyBorder="1" applyAlignment="1" applyProtection="1">
      <alignment horizontal="center" textRotation="90" shrinkToFit="1"/>
      <protection hidden="1"/>
    </xf>
    <xf numFmtId="0" fontId="36" fillId="19" borderId="18" xfId="1" applyFont="1" applyFill="1" applyBorder="1" applyAlignment="1" applyProtection="1">
      <alignment horizontal="center"/>
      <protection hidden="1"/>
    </xf>
    <xf numFmtId="0" fontId="36" fillId="19" borderId="19" xfId="1" applyFont="1" applyFill="1" applyBorder="1" applyAlignment="1" applyProtection="1">
      <alignment horizontal="left"/>
      <protection hidden="1"/>
    </xf>
    <xf numFmtId="1" fontId="36" fillId="19" borderId="19" xfId="1" applyNumberFormat="1" applyFont="1" applyFill="1" applyBorder="1" applyAlignment="1" applyProtection="1">
      <alignment horizontal="center"/>
      <protection hidden="1"/>
    </xf>
    <xf numFmtId="0" fontId="36" fillId="19" borderId="20" xfId="1" applyFont="1" applyFill="1" applyBorder="1" applyAlignment="1" applyProtection="1">
      <alignment horizontal="center"/>
      <protection hidden="1"/>
    </xf>
    <xf numFmtId="164" fontId="36" fillId="30" borderId="18" xfId="1" applyNumberFormat="1" applyFont="1" applyFill="1" applyBorder="1" applyAlignment="1" applyProtection="1">
      <alignment horizontal="center"/>
      <protection hidden="1"/>
    </xf>
    <xf numFmtId="0" fontId="36" fillId="19" borderId="19" xfId="1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shrinkToFit="1"/>
    </xf>
    <xf numFmtId="0" fontId="28" fillId="29" borderId="14" xfId="1" applyFont="1" applyFill="1" applyBorder="1" applyAlignment="1" applyProtection="1">
      <alignment horizontal="center" textRotation="90" wrapText="1"/>
      <protection hidden="1"/>
    </xf>
    <xf numFmtId="0" fontId="34" fillId="34" borderId="18" xfId="1" applyFont="1" applyFill="1" applyBorder="1" applyAlignment="1" applyProtection="1">
      <alignment horizontal="center"/>
      <protection hidden="1"/>
    </xf>
    <xf numFmtId="0" fontId="35" fillId="34" borderId="20" xfId="1" applyFont="1" applyFill="1" applyBorder="1" applyAlignment="1" applyProtection="1">
      <alignment horizontal="center"/>
      <protection hidden="1"/>
    </xf>
    <xf numFmtId="0" fontId="28" fillId="29" borderId="4" xfId="1" applyFont="1" applyFill="1" applyBorder="1" applyAlignment="1" applyProtection="1">
      <alignment horizontal="center" textRotation="90" wrapText="1"/>
      <protection hidden="1"/>
    </xf>
    <xf numFmtId="164" fontId="36" fillId="30" borderId="19" xfId="1" applyNumberFormat="1" applyFont="1" applyFill="1" applyBorder="1" applyAlignment="1" applyProtection="1">
      <alignment horizontal="center"/>
      <protection hidden="1"/>
    </xf>
    <xf numFmtId="171" fontId="29" fillId="34" borderId="19" xfId="1" applyNumberFormat="1" applyFont="1" applyFill="1" applyBorder="1" applyAlignment="1" applyProtection="1">
      <alignment horizontal="center" shrinkToFit="1"/>
      <protection hidden="1"/>
    </xf>
    <xf numFmtId="171" fontId="29" fillId="34" borderId="20" xfId="1" applyNumberFormat="1" applyFont="1" applyFill="1" applyBorder="1" applyAlignment="1" applyProtection="1">
      <alignment horizontal="center" shrinkToFit="1"/>
      <protection hidden="1"/>
    </xf>
    <xf numFmtId="171" fontId="29" fillId="32" borderId="19" xfId="1" applyNumberFormat="1" applyFont="1" applyFill="1" applyBorder="1" applyAlignment="1" applyProtection="1">
      <alignment horizontal="center" wrapText="1" shrinkToFit="1"/>
      <protection hidden="1"/>
    </xf>
    <xf numFmtId="171" fontId="29" fillId="32" borderId="19" xfId="1" applyNumberFormat="1" applyFont="1" applyFill="1" applyBorder="1" applyAlignment="1" applyProtection="1">
      <alignment horizontal="center" shrinkToFit="1"/>
      <protection hidden="1"/>
    </xf>
    <xf numFmtId="171" fontId="29" fillId="32" borderId="21" xfId="1" applyNumberFormat="1" applyFont="1" applyFill="1" applyBorder="1" applyAlignment="1" applyProtection="1">
      <alignment horizontal="center" shrinkToFit="1"/>
      <protection hidden="1"/>
    </xf>
    <xf numFmtId="0" fontId="28" fillId="29" borderId="22" xfId="1" applyFont="1" applyFill="1" applyBorder="1" applyAlignment="1" applyProtection="1">
      <alignment horizontal="center" textRotation="90" wrapText="1"/>
      <protection hidden="1"/>
    </xf>
    <xf numFmtId="0" fontId="28" fillId="29" borderId="23" xfId="1" applyFont="1" applyFill="1" applyBorder="1" applyAlignment="1" applyProtection="1">
      <alignment horizontal="center" textRotation="90" wrapText="1"/>
      <protection hidden="1"/>
    </xf>
    <xf numFmtId="0" fontId="34" fillId="34" borderId="24" xfId="1" applyFont="1" applyFill="1" applyBorder="1" applyAlignment="1" applyProtection="1">
      <alignment horizontal="center"/>
      <protection hidden="1"/>
    </xf>
    <xf numFmtId="0" fontId="35" fillId="34" borderId="26" xfId="1" applyFont="1" applyFill="1" applyBorder="1" applyAlignment="1" applyProtection="1">
      <alignment horizontal="center"/>
      <protection hidden="1"/>
    </xf>
    <xf numFmtId="0" fontId="36" fillId="19" borderId="24" xfId="1" applyFont="1" applyFill="1" applyBorder="1" applyAlignment="1" applyProtection="1">
      <alignment horizontal="center"/>
      <protection hidden="1"/>
    </xf>
    <xf numFmtId="0" fontId="36" fillId="19" borderId="25" xfId="1" applyFont="1" applyFill="1" applyBorder="1" applyAlignment="1" applyProtection="1">
      <alignment horizontal="left"/>
      <protection hidden="1"/>
    </xf>
    <xf numFmtId="0" fontId="36" fillId="19" borderId="26" xfId="1" applyFont="1" applyFill="1" applyBorder="1" applyAlignment="1" applyProtection="1">
      <alignment horizontal="left"/>
      <protection hidden="1"/>
    </xf>
    <xf numFmtId="164" fontId="36" fillId="33" borderId="27" xfId="1" applyNumberFormat="1" applyFont="1" applyFill="1" applyBorder="1" applyAlignment="1" applyProtection="1">
      <alignment horizontal="center"/>
      <protection hidden="1"/>
    </xf>
    <xf numFmtId="164" fontId="29" fillId="34" borderId="24" xfId="1" applyNumberFormat="1" applyFont="1" applyFill="1" applyBorder="1" applyAlignment="1" applyProtection="1">
      <alignment horizontal="center" shrinkToFit="1"/>
      <protection hidden="1"/>
    </xf>
    <xf numFmtId="171" fontId="29" fillId="34" borderId="26" xfId="1" applyNumberFormat="1" applyFont="1" applyFill="1" applyBorder="1" applyAlignment="1" applyProtection="1">
      <alignment horizontal="center" shrinkToFit="1"/>
      <protection hidden="1"/>
    </xf>
    <xf numFmtId="1" fontId="29" fillId="34" borderId="25" xfId="1" applyNumberFormat="1" applyFont="1" applyFill="1" applyBorder="1" applyAlignment="1" applyProtection="1">
      <alignment horizontal="center" shrinkToFit="1"/>
      <protection hidden="1"/>
    </xf>
    <xf numFmtId="164" fontId="36" fillId="31" borderId="25" xfId="1" applyNumberFormat="1" applyFont="1" applyFill="1" applyBorder="1" applyAlignment="1" applyProtection="1">
      <alignment horizontal="center"/>
      <protection hidden="1"/>
    </xf>
    <xf numFmtId="171" fontId="29" fillId="34" borderId="27" xfId="1" applyNumberFormat="1" applyFont="1" applyFill="1" applyBorder="1" applyAlignment="1" applyProtection="1">
      <alignment horizontal="center" shrinkToFit="1"/>
      <protection hidden="1"/>
    </xf>
    <xf numFmtId="1" fontId="29" fillId="34" borderId="28" xfId="1" applyNumberFormat="1" applyFont="1" applyFill="1" applyBorder="1" applyAlignment="1" applyProtection="1">
      <alignment horizontal="center" shrinkToFit="1"/>
      <protection hidden="1"/>
    </xf>
    <xf numFmtId="164" fontId="36" fillId="35" borderId="28" xfId="1" applyNumberFormat="1" applyFont="1" applyFill="1" applyBorder="1" applyAlignment="1" applyProtection="1">
      <alignment horizontal="center"/>
      <protection hidden="1"/>
    </xf>
    <xf numFmtId="171" fontId="29" fillId="32" borderId="27" xfId="1" applyNumberFormat="1" applyFont="1" applyFill="1" applyBorder="1" applyAlignment="1" applyProtection="1">
      <alignment horizontal="center" shrinkToFit="1"/>
      <protection hidden="1"/>
    </xf>
    <xf numFmtId="1" fontId="29" fillId="32" borderId="25" xfId="1" applyNumberFormat="1" applyFont="1" applyFill="1" applyBorder="1" applyAlignment="1" applyProtection="1">
      <alignment horizontal="center" shrinkToFit="1"/>
      <protection hidden="1"/>
    </xf>
    <xf numFmtId="1" fontId="29" fillId="32" borderId="28" xfId="1" applyNumberFormat="1" applyFont="1" applyFill="1" applyBorder="1" applyAlignment="1" applyProtection="1">
      <alignment horizontal="center" shrinkToFit="1"/>
      <protection hidden="1"/>
    </xf>
    <xf numFmtId="171" fontId="34" fillId="30" borderId="19" xfId="1" applyNumberFormat="1" applyFont="1" applyFill="1" applyBorder="1" applyAlignment="1" applyProtection="1">
      <alignment horizontal="center"/>
      <protection hidden="1"/>
    </xf>
    <xf numFmtId="171" fontId="34" fillId="30" borderId="25" xfId="1" applyNumberFormat="1" applyFont="1" applyFill="1" applyBorder="1" applyAlignment="1" applyProtection="1">
      <alignment horizontal="center"/>
      <protection hidden="1"/>
    </xf>
    <xf numFmtId="172" fontId="37" fillId="34" borderId="18" xfId="1" applyNumberFormat="1" applyFont="1" applyFill="1" applyBorder="1" applyAlignment="1" applyProtection="1">
      <alignment horizontal="center" shrinkToFit="1"/>
      <protection hidden="1"/>
    </xf>
    <xf numFmtId="171" fontId="29" fillId="32" borderId="20" xfId="1" applyNumberFormat="1" applyFont="1" applyFill="1" applyBorder="1" applyAlignment="1" applyProtection="1">
      <alignment horizontal="center" shrinkToFit="1"/>
      <protection hidden="1"/>
    </xf>
    <xf numFmtId="164" fontId="32" fillId="28" borderId="30" xfId="1" applyNumberFormat="1" applyFont="1" applyFill="1" applyBorder="1" applyAlignment="1" applyProtection="1">
      <alignment horizontal="center" shrinkToFit="1"/>
      <protection hidden="1"/>
    </xf>
    <xf numFmtId="164" fontId="32" fillId="28" borderId="29" xfId="1" applyNumberFormat="1" applyFont="1" applyFill="1" applyBorder="1" applyAlignment="1" applyProtection="1">
      <alignment horizontal="center" shrinkToFit="1"/>
      <protection hidden="1"/>
    </xf>
    <xf numFmtId="164" fontId="32" fillId="28" borderId="31" xfId="1" applyNumberFormat="1" applyFont="1" applyFill="1" applyBorder="1" applyAlignment="1" applyProtection="1">
      <alignment horizontal="center" shrinkToFit="1"/>
      <protection hidden="1"/>
    </xf>
    <xf numFmtId="0" fontId="30" fillId="28" borderId="1" xfId="1" applyFont="1" applyFill="1" applyBorder="1" applyAlignment="1" applyProtection="1">
      <alignment horizontal="center" wrapText="1"/>
      <protection hidden="1"/>
    </xf>
    <xf numFmtId="0" fontId="30" fillId="28" borderId="2" xfId="1" applyFont="1" applyFill="1" applyBorder="1" applyAlignment="1" applyProtection="1">
      <alignment horizontal="center" wrapText="1"/>
      <protection hidden="1"/>
    </xf>
    <xf numFmtId="0" fontId="30" fillId="28" borderId="3" xfId="1" applyFont="1" applyFill="1" applyBorder="1" applyAlignment="1" applyProtection="1">
      <alignment horizontal="center" wrapText="1"/>
      <protection hidden="1"/>
    </xf>
    <xf numFmtId="0" fontId="31" fillId="18" borderId="1" xfId="1" applyFont="1" applyFill="1" applyBorder="1" applyAlignment="1" applyProtection="1">
      <alignment horizontal="center" wrapText="1"/>
      <protection hidden="1"/>
    </xf>
    <xf numFmtId="0" fontId="31" fillId="18" borderId="2" xfId="1" applyFont="1" applyFill="1" applyBorder="1" applyAlignment="1" applyProtection="1">
      <alignment horizontal="center" wrapText="1"/>
      <protection hidden="1"/>
    </xf>
    <xf numFmtId="0" fontId="28" fillId="29" borderId="1" xfId="1" applyFont="1" applyFill="1" applyBorder="1" applyAlignment="1" applyProtection="1">
      <alignment horizontal="center" wrapText="1"/>
      <protection hidden="1"/>
    </xf>
    <xf numFmtId="0" fontId="28" fillId="29" borderId="2" xfId="1" applyFont="1" applyFill="1" applyBorder="1" applyAlignment="1" applyProtection="1">
      <alignment horizontal="center" wrapText="1"/>
      <protection hidden="1"/>
    </xf>
    <xf numFmtId="0" fontId="30" fillId="29" borderId="2" xfId="1" applyFont="1" applyFill="1" applyBorder="1" applyAlignment="1" applyProtection="1">
      <alignment horizontal="center" wrapText="1"/>
      <protection hidden="1"/>
    </xf>
    <xf numFmtId="164" fontId="32" fillId="28" borderId="1" xfId="1" applyNumberFormat="1" applyFont="1" applyFill="1" applyBorder="1" applyAlignment="1" applyProtection="1">
      <alignment horizontal="center"/>
      <protection hidden="1"/>
    </xf>
    <xf numFmtId="164" fontId="32" fillId="28" borderId="2" xfId="1" applyNumberFormat="1" applyFont="1" applyFill="1" applyBorder="1" applyAlignment="1" applyProtection="1">
      <alignment horizontal="center"/>
      <protection hidden="1"/>
    </xf>
    <xf numFmtId="164" fontId="32" fillId="28" borderId="3" xfId="1" applyNumberFormat="1" applyFont="1" applyFill="1" applyBorder="1" applyAlignment="1" applyProtection="1">
      <alignment horizontal="center"/>
      <protection hidden="1"/>
    </xf>
    <xf numFmtId="164" fontId="32" fillId="28" borderId="32" xfId="1" applyNumberFormat="1" applyFont="1" applyFill="1" applyBorder="1" applyAlignment="1" applyProtection="1">
      <alignment horizontal="center" shrinkToFit="1"/>
      <protection hidden="1"/>
    </xf>
    <xf numFmtId="0" fontId="31" fillId="18" borderId="3" xfId="1" applyFont="1" applyFill="1" applyBorder="1" applyAlignment="1" applyProtection="1">
      <alignment horizontal="center" wrapText="1"/>
      <protection hidden="1"/>
    </xf>
    <xf numFmtId="0" fontId="28" fillId="28" borderId="1" xfId="1" applyFont="1" applyFill="1" applyBorder="1" applyAlignment="1" applyProtection="1">
      <alignment horizontal="center" wrapText="1"/>
      <protection hidden="1"/>
    </xf>
    <xf numFmtId="0" fontId="28" fillId="28" borderId="2" xfId="1" applyFont="1" applyFill="1" applyBorder="1" applyAlignment="1" applyProtection="1">
      <alignment horizontal="center" wrapText="1"/>
      <protection hidden="1"/>
    </xf>
    <xf numFmtId="0" fontId="28" fillId="28" borderId="3" xfId="1" applyFont="1" applyFill="1" applyBorder="1" applyAlignment="1" applyProtection="1">
      <alignment horizontal="center" wrapText="1"/>
      <protection hidden="1"/>
    </xf>
    <xf numFmtId="0" fontId="28" fillId="28" borderId="14" xfId="1" applyFont="1" applyFill="1" applyBorder="1" applyAlignment="1" applyProtection="1">
      <alignment horizontal="center" textRotation="90" wrapText="1"/>
      <protection hidden="1"/>
    </xf>
    <xf numFmtId="0" fontId="28" fillId="28" borderId="13" xfId="1" applyFont="1" applyFill="1" applyBorder="1" applyAlignment="1" applyProtection="1">
      <alignment horizontal="center" wrapText="1"/>
      <protection hidden="1"/>
    </xf>
    <xf numFmtId="0" fontId="29" fillId="34" borderId="25" xfId="1" applyFont="1" applyFill="1" applyBorder="1" applyAlignment="1" applyProtection="1">
      <alignment horizontal="center"/>
      <protection hidden="1"/>
    </xf>
    <xf numFmtId="1" fontId="29" fillId="34" borderId="25" xfId="1" applyNumberFormat="1" applyFont="1" applyFill="1" applyBorder="1" applyAlignment="1" applyProtection="1">
      <alignment horizontal="center"/>
      <protection hidden="1"/>
    </xf>
    <xf numFmtId="164" fontId="36" fillId="0" borderId="25" xfId="1" applyNumberFormat="1" applyFont="1" applyBorder="1" applyAlignment="1" applyProtection="1">
      <alignment horizontal="center"/>
      <protection hidden="1"/>
    </xf>
    <xf numFmtId="0" fontId="29" fillId="34" borderId="19" xfId="1" applyFont="1" applyFill="1" applyBorder="1" applyAlignment="1" applyProtection="1">
      <alignment horizontal="center"/>
      <protection hidden="1"/>
    </xf>
  </cellXfs>
  <cellStyles count="14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Akzent1" xfId="45" xr:uid="{00000000-0005-0000-0000-000006000000}"/>
    <cellStyle name="20% - Akzent2" xfId="46" xr:uid="{00000000-0005-0000-0000-000007000000}"/>
    <cellStyle name="20% - Akzent3" xfId="47" xr:uid="{00000000-0005-0000-0000-000008000000}"/>
    <cellStyle name="20% - Akzent4" xfId="48" xr:uid="{00000000-0005-0000-0000-000009000000}"/>
    <cellStyle name="20% - Akzent5" xfId="49" xr:uid="{00000000-0005-0000-0000-00000A000000}"/>
    <cellStyle name="20% - Akzent6" xfId="50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Akzent1" xfId="51" xr:uid="{00000000-0005-0000-0000-000012000000}"/>
    <cellStyle name="40% - Akzent2" xfId="52" xr:uid="{00000000-0005-0000-0000-000013000000}"/>
    <cellStyle name="40% - Akzent3" xfId="53" xr:uid="{00000000-0005-0000-0000-000014000000}"/>
    <cellStyle name="40% - Akzent4" xfId="54" xr:uid="{00000000-0005-0000-0000-000015000000}"/>
    <cellStyle name="40% - Akzent5" xfId="55" xr:uid="{00000000-0005-0000-0000-000016000000}"/>
    <cellStyle name="40% - Akzent6" xfId="56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Akzent1" xfId="57" xr:uid="{00000000-0005-0000-0000-00001E000000}"/>
    <cellStyle name="60% - Akzent2" xfId="58" xr:uid="{00000000-0005-0000-0000-00001F000000}"/>
    <cellStyle name="60% - Akzent3" xfId="59" xr:uid="{00000000-0005-0000-0000-000020000000}"/>
    <cellStyle name="60% - Akzent4" xfId="60" xr:uid="{00000000-0005-0000-0000-000021000000}"/>
    <cellStyle name="60% - Akzent5" xfId="61" xr:uid="{00000000-0005-0000-0000-000022000000}"/>
    <cellStyle name="60% - Akzent6" xfId="62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Akzent1" xfId="63" xr:uid="{00000000-0005-0000-0000-00002A000000}"/>
    <cellStyle name="Akzent2" xfId="64" xr:uid="{00000000-0005-0000-0000-00002B000000}"/>
    <cellStyle name="Akzent3" xfId="65" xr:uid="{00000000-0005-0000-0000-00002C000000}"/>
    <cellStyle name="Akzent4" xfId="66" xr:uid="{00000000-0005-0000-0000-00002D000000}"/>
    <cellStyle name="Akzent5" xfId="67" xr:uid="{00000000-0005-0000-0000-00002E000000}"/>
    <cellStyle name="Akzent6" xfId="68" xr:uid="{00000000-0005-0000-0000-00002F000000}"/>
    <cellStyle name="Ausgabe" xfId="69" xr:uid="{00000000-0005-0000-0000-000030000000}"/>
    <cellStyle name="Ausgabe 2" xfId="70" xr:uid="{00000000-0005-0000-0000-000031000000}"/>
    <cellStyle name="Ausgabe 2 2" xfId="71" xr:uid="{00000000-0005-0000-0000-000032000000}"/>
    <cellStyle name="Ausgabe 2 3" xfId="72" xr:uid="{00000000-0005-0000-0000-000033000000}"/>
    <cellStyle name="Ausgabe 3" xfId="73" xr:uid="{00000000-0005-0000-0000-000034000000}"/>
    <cellStyle name="Ausgabe 4" xfId="74" xr:uid="{00000000-0005-0000-0000-000035000000}"/>
    <cellStyle name="Bad" xfId="27" xr:uid="{00000000-0005-0000-0000-000036000000}"/>
    <cellStyle name="Berechnung" xfId="75" xr:uid="{00000000-0005-0000-0000-000037000000}"/>
    <cellStyle name="Berechnung 2" xfId="76" xr:uid="{00000000-0005-0000-0000-000038000000}"/>
    <cellStyle name="Berechnung 2 2" xfId="77" xr:uid="{00000000-0005-0000-0000-000039000000}"/>
    <cellStyle name="Berechnung 2 3" xfId="78" xr:uid="{00000000-0005-0000-0000-00003A000000}"/>
    <cellStyle name="Berechnung 3" xfId="79" xr:uid="{00000000-0005-0000-0000-00003B000000}"/>
    <cellStyle name="Berechnung 4" xfId="80" xr:uid="{00000000-0005-0000-0000-00003C000000}"/>
    <cellStyle name="Calculation" xfId="28" xr:uid="{00000000-0005-0000-0000-00003D000000}"/>
    <cellStyle name="Calculation 2" xfId="81" xr:uid="{00000000-0005-0000-0000-00003E000000}"/>
    <cellStyle name="Calculation 2 2" xfId="82" xr:uid="{00000000-0005-0000-0000-00003F000000}"/>
    <cellStyle name="Calculation 2 3" xfId="83" xr:uid="{00000000-0005-0000-0000-000040000000}"/>
    <cellStyle name="Calculation 3" xfId="84" xr:uid="{00000000-0005-0000-0000-000041000000}"/>
    <cellStyle name="Calculation 4" xfId="85" xr:uid="{00000000-0005-0000-0000-000042000000}"/>
    <cellStyle name="Check Cell" xfId="29" xr:uid="{00000000-0005-0000-0000-000043000000}"/>
    <cellStyle name="Eingabe" xfId="86" xr:uid="{00000000-0005-0000-0000-000044000000}"/>
    <cellStyle name="Eingabe 2" xfId="87" xr:uid="{00000000-0005-0000-0000-000045000000}"/>
    <cellStyle name="Eingabe 2 2" xfId="88" xr:uid="{00000000-0005-0000-0000-000046000000}"/>
    <cellStyle name="Eingabe 2 3" xfId="89" xr:uid="{00000000-0005-0000-0000-000047000000}"/>
    <cellStyle name="Eingabe 3" xfId="90" xr:uid="{00000000-0005-0000-0000-000048000000}"/>
    <cellStyle name="Eingabe 4" xfId="91" xr:uid="{00000000-0005-0000-0000-000049000000}"/>
    <cellStyle name="Ergebnis" xfId="92" xr:uid="{00000000-0005-0000-0000-00004A000000}"/>
    <cellStyle name="Ergebnis 2" xfId="93" xr:uid="{00000000-0005-0000-0000-00004B000000}"/>
    <cellStyle name="Ergebnis 2 2" xfId="94" xr:uid="{00000000-0005-0000-0000-00004C000000}"/>
    <cellStyle name="Ergebnis 2 3" xfId="95" xr:uid="{00000000-0005-0000-0000-00004D000000}"/>
    <cellStyle name="Ergebnis 3" xfId="96" xr:uid="{00000000-0005-0000-0000-00004E000000}"/>
    <cellStyle name="Ergebnis 4" xfId="97" xr:uid="{00000000-0005-0000-0000-00004F000000}"/>
    <cellStyle name="Erklärender Text" xfId="98" xr:uid="{00000000-0005-0000-0000-000050000000}"/>
    <cellStyle name="Euro" xfId="99" xr:uid="{00000000-0005-0000-0000-000051000000}"/>
    <cellStyle name="Euro 2" xfId="100" xr:uid="{00000000-0005-0000-0000-000052000000}"/>
    <cellStyle name="Euro_búsqueda" xfId="101" xr:uid="{00000000-0005-0000-0000-000053000000}"/>
    <cellStyle name="Explanatory Text" xfId="30" xr:uid="{00000000-0005-0000-0000-000054000000}"/>
    <cellStyle name="Good" xfId="31" xr:uid="{00000000-0005-0000-0000-000055000000}"/>
    <cellStyle name="Gut" xfId="102" xr:uid="{00000000-0005-0000-0000-000056000000}"/>
    <cellStyle name="Heading 1" xfId="32" xr:uid="{00000000-0005-0000-0000-000057000000}"/>
    <cellStyle name="Heading 2" xfId="33" xr:uid="{00000000-0005-0000-0000-000058000000}"/>
    <cellStyle name="Heading 3" xfId="34" xr:uid="{00000000-0005-0000-0000-000059000000}"/>
    <cellStyle name="Heading 4" xfId="35" xr:uid="{00000000-0005-0000-0000-00005A000000}"/>
    <cellStyle name="Input" xfId="36" xr:uid="{00000000-0005-0000-0000-00005B000000}"/>
    <cellStyle name="Input 2" xfId="103" xr:uid="{00000000-0005-0000-0000-00005C000000}"/>
    <cellStyle name="Input 2 2" xfId="104" xr:uid="{00000000-0005-0000-0000-00005D000000}"/>
    <cellStyle name="Input 2 3" xfId="105" xr:uid="{00000000-0005-0000-0000-00005E000000}"/>
    <cellStyle name="Input 3" xfId="106" xr:uid="{00000000-0005-0000-0000-00005F000000}"/>
    <cellStyle name="Input 4" xfId="107" xr:uid="{00000000-0005-0000-0000-000060000000}"/>
    <cellStyle name="Linked Cell" xfId="37" xr:uid="{00000000-0005-0000-0000-000061000000}"/>
    <cellStyle name="Normal" xfId="0" builtinId="0"/>
    <cellStyle name="Normal 2" xfId="2" xr:uid="{00000000-0005-0000-0000-000063000000}"/>
    <cellStyle name="Normal 2 2" xfId="108" xr:uid="{00000000-0005-0000-0000-000064000000}"/>
    <cellStyle name="Normal 2_Campeonato galego2" xfId="109" xr:uid="{00000000-0005-0000-0000-000065000000}"/>
    <cellStyle name="Normal 3" xfId="43" xr:uid="{00000000-0005-0000-0000-000066000000}"/>
    <cellStyle name="Normal 3 2" xfId="142" xr:uid="{00000000-0005-0000-0000-000067000000}"/>
    <cellStyle name="Normal 4" xfId="38" xr:uid="{00000000-0005-0000-0000-000068000000}"/>
    <cellStyle name="Normal 4 2" xfId="110" xr:uid="{00000000-0005-0000-0000-000069000000}"/>
    <cellStyle name="Normal 5" xfId="44" xr:uid="{00000000-0005-0000-0000-00006A000000}"/>
    <cellStyle name="Normal 5 2" xfId="143" xr:uid="{00000000-0005-0000-0000-00006B000000}"/>
    <cellStyle name="Normal_Cuadros Torneo Naron (1)" xfId="1" xr:uid="{00000000-0005-0000-0000-00006C000000}"/>
    <cellStyle name="Note" xfId="39" xr:uid="{00000000-0005-0000-0000-00006D000000}"/>
    <cellStyle name="Note 2" xfId="111" xr:uid="{00000000-0005-0000-0000-00006E000000}"/>
    <cellStyle name="Note 2 2" xfId="112" xr:uid="{00000000-0005-0000-0000-00006F000000}"/>
    <cellStyle name="Note 2 3" xfId="113" xr:uid="{00000000-0005-0000-0000-000070000000}"/>
    <cellStyle name="Note 3" xfId="114" xr:uid="{00000000-0005-0000-0000-000071000000}"/>
    <cellStyle name="Note 4" xfId="115" xr:uid="{00000000-0005-0000-0000-000072000000}"/>
    <cellStyle name="Notiz" xfId="116" xr:uid="{00000000-0005-0000-0000-000073000000}"/>
    <cellStyle name="Notiz 2" xfId="117" xr:uid="{00000000-0005-0000-0000-000074000000}"/>
    <cellStyle name="Notiz 2 2" xfId="118" xr:uid="{00000000-0005-0000-0000-000075000000}"/>
    <cellStyle name="Notiz 2 3" xfId="119" xr:uid="{00000000-0005-0000-0000-000076000000}"/>
    <cellStyle name="Notiz 3" xfId="120" xr:uid="{00000000-0005-0000-0000-000077000000}"/>
    <cellStyle name="Notiz 4" xfId="121" xr:uid="{00000000-0005-0000-0000-000078000000}"/>
    <cellStyle name="Output" xfId="40" xr:uid="{00000000-0005-0000-0000-000079000000}"/>
    <cellStyle name="Output 2" xfId="122" xr:uid="{00000000-0005-0000-0000-00007A000000}"/>
    <cellStyle name="Output 2 2" xfId="123" xr:uid="{00000000-0005-0000-0000-00007B000000}"/>
    <cellStyle name="Output 2 3" xfId="124" xr:uid="{00000000-0005-0000-0000-00007C000000}"/>
    <cellStyle name="Output 3" xfId="125" xr:uid="{00000000-0005-0000-0000-00007D000000}"/>
    <cellStyle name="Output 4" xfId="126" xr:uid="{00000000-0005-0000-0000-00007E000000}"/>
    <cellStyle name="Schlecht" xfId="127" xr:uid="{00000000-0005-0000-0000-00007F000000}"/>
    <cellStyle name="Title" xfId="41" xr:uid="{00000000-0005-0000-0000-000080000000}"/>
    <cellStyle name="Überschrift" xfId="128" xr:uid="{00000000-0005-0000-0000-000081000000}"/>
    <cellStyle name="Überschrift 1" xfId="129" xr:uid="{00000000-0005-0000-0000-000082000000}"/>
    <cellStyle name="Überschrift 2" xfId="130" xr:uid="{00000000-0005-0000-0000-000083000000}"/>
    <cellStyle name="Überschrift 3" xfId="131" xr:uid="{00000000-0005-0000-0000-000084000000}"/>
    <cellStyle name="Überschrift 4" xfId="132" xr:uid="{00000000-0005-0000-0000-000085000000}"/>
    <cellStyle name="Verknüpfte Zelle" xfId="133" xr:uid="{00000000-0005-0000-0000-000086000000}"/>
    <cellStyle name="Warnender Text" xfId="134" xr:uid="{00000000-0005-0000-0000-000087000000}"/>
    <cellStyle name="Warning Text" xfId="42" xr:uid="{00000000-0005-0000-0000-000088000000}"/>
    <cellStyle name="Zelle überprüfen" xfId="135" xr:uid="{00000000-0005-0000-0000-000089000000}"/>
    <cellStyle name="一般_forms_in_excel" xfId="136" xr:uid="{00000000-0005-0000-0000-00008A000000}"/>
    <cellStyle name="千分位[0]_forms_in_excel" xfId="137" xr:uid="{00000000-0005-0000-0000-00008B000000}"/>
    <cellStyle name="千分位_forms_in_excel" xfId="138" xr:uid="{00000000-0005-0000-0000-00008C000000}"/>
    <cellStyle name="貨幣 [0]_forms_in_excel" xfId="139" xr:uid="{00000000-0005-0000-0000-00008D000000}"/>
    <cellStyle name="貨幣_forms_in_excel" xfId="140" xr:uid="{00000000-0005-0000-0000-00008E000000}"/>
    <cellStyle name="超連結_19980719_aksel" xfId="141" xr:uid="{00000000-0005-0000-0000-00008F000000}"/>
  </cellStyles>
  <dxfs count="183"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theme="4" tint="0.79998168889431442"/>
      </font>
    </dxf>
    <dxf>
      <font>
        <color theme="4" tint="0.59996337778862885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theme="4" tint="0.59996337778862885"/>
      </font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ont>
        <color theme="4" tint="0.59996337778862885"/>
      </font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ill>
        <patternFill>
          <bgColor rgb="FFFF0000"/>
        </patternFill>
      </fill>
    </dxf>
    <dxf>
      <font>
        <color theme="4" tint="0.59996337778862885"/>
      </font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ill>
        <patternFill>
          <bgColor rgb="FFFF0000"/>
        </patternFill>
      </fill>
    </dxf>
    <dxf>
      <font>
        <color theme="4" tint="0.59996337778862885"/>
      </font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</dxfs>
  <tableStyles count="0" defaultTableStyle="TableStyleMedium9" defaultPivotStyle="PivotStyleLight16"/>
  <colors>
    <mruColors>
      <color rgb="FF009900"/>
      <color rgb="FFE03232"/>
      <color rgb="FF008000"/>
      <color rgb="FFD28C46"/>
      <color rgb="FFD3904D"/>
      <color rgb="FFC87D32"/>
      <color rgb="FFC89632"/>
      <color rgb="FFAFAFAF"/>
      <color rgb="FF969696"/>
      <color rgb="FFEA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81515</xdr:colOff>
      <xdr:row>1</xdr:row>
      <xdr:rowOff>15110</xdr:rowOff>
    </xdr:from>
    <xdr:to>
      <xdr:col>11</xdr:col>
      <xdr:colOff>338589</xdr:colOff>
      <xdr:row>1</xdr:row>
      <xdr:rowOff>415216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73A8EB-F01F-4B1D-BDFE-897B6C0E5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2515" y="213230"/>
          <a:ext cx="257074" cy="392486"/>
        </a:xfrm>
        <a:prstGeom prst="rect">
          <a:avLst/>
        </a:prstGeom>
      </xdr:spPr>
    </xdr:pic>
    <xdr:clientData/>
  </xdr:twoCellAnchor>
  <xdr:twoCellAnchor editAs="oneCell">
    <xdr:from>
      <xdr:col>12</xdr:col>
      <xdr:colOff>72111</xdr:colOff>
      <xdr:row>1</xdr:row>
      <xdr:rowOff>14414</xdr:rowOff>
    </xdr:from>
    <xdr:to>
      <xdr:col>12</xdr:col>
      <xdr:colOff>339787</xdr:colOff>
      <xdr:row>1</xdr:row>
      <xdr:rowOff>415909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6CA254-4799-43F4-AE8A-5768C988A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4111" y="212534"/>
          <a:ext cx="267676" cy="388160"/>
        </a:xfrm>
        <a:prstGeom prst="rect">
          <a:avLst/>
        </a:prstGeom>
      </xdr:spPr>
    </xdr:pic>
    <xdr:clientData/>
  </xdr:twoCellAnchor>
  <xdr:twoCellAnchor editAs="oneCell">
    <xdr:from>
      <xdr:col>13</xdr:col>
      <xdr:colOff>73257</xdr:colOff>
      <xdr:row>1</xdr:row>
      <xdr:rowOff>14137</xdr:rowOff>
    </xdr:from>
    <xdr:to>
      <xdr:col>13</xdr:col>
      <xdr:colOff>338225</xdr:colOff>
      <xdr:row>1</xdr:row>
      <xdr:rowOff>414488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372B2D3-9FDD-4FC6-8D66-C4EF37BD0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6257" y="212257"/>
          <a:ext cx="264968" cy="383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81515</xdr:colOff>
      <xdr:row>1</xdr:row>
      <xdr:rowOff>15110</xdr:rowOff>
    </xdr:from>
    <xdr:to>
      <xdr:col>11</xdr:col>
      <xdr:colOff>338589</xdr:colOff>
      <xdr:row>1</xdr:row>
      <xdr:rowOff>415216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C07F37-3819-485F-BD81-BEDD8B318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4570" y="217040"/>
          <a:ext cx="258979" cy="396296"/>
        </a:xfrm>
        <a:prstGeom prst="rect">
          <a:avLst/>
        </a:prstGeom>
      </xdr:spPr>
    </xdr:pic>
    <xdr:clientData/>
  </xdr:twoCellAnchor>
  <xdr:twoCellAnchor editAs="oneCell">
    <xdr:from>
      <xdr:col>12</xdr:col>
      <xdr:colOff>72111</xdr:colOff>
      <xdr:row>1</xdr:row>
      <xdr:rowOff>14414</xdr:rowOff>
    </xdr:from>
    <xdr:to>
      <xdr:col>12</xdr:col>
      <xdr:colOff>339787</xdr:colOff>
      <xdr:row>1</xdr:row>
      <xdr:rowOff>415909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E5904E-5B98-45AD-B85B-992C14E67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071" y="216344"/>
          <a:ext cx="267676" cy="397685"/>
        </a:xfrm>
        <a:prstGeom prst="rect">
          <a:avLst/>
        </a:prstGeom>
      </xdr:spPr>
    </xdr:pic>
    <xdr:clientData/>
  </xdr:twoCellAnchor>
  <xdr:twoCellAnchor editAs="oneCell">
    <xdr:from>
      <xdr:col>13</xdr:col>
      <xdr:colOff>73257</xdr:colOff>
      <xdr:row>1</xdr:row>
      <xdr:rowOff>14137</xdr:rowOff>
    </xdr:from>
    <xdr:to>
      <xdr:col>13</xdr:col>
      <xdr:colOff>338225</xdr:colOff>
      <xdr:row>1</xdr:row>
      <xdr:rowOff>414488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7CCA6F-E286-43EA-A1B4-11CA395AD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0217" y="210352"/>
          <a:ext cx="264968" cy="4022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/Ping-pong/Ranking/Jugadores_2022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/Ping-pong/Ranking/RankingCircuito_202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as"/>
      <sheetName val="Jugadores"/>
      <sheetName val="Jugadores2223"/>
      <sheetName val="Jugadores2122"/>
      <sheetName val="Jugadores2021"/>
      <sheetName val="Jugadores1920"/>
      <sheetName val="Jugadores_Extra"/>
      <sheetName val="Xogade"/>
      <sheetName val="Clubes"/>
    </sheetNames>
    <sheetDataSet>
      <sheetData sheetId="0"/>
      <sheetData sheetId="1">
        <row r="1">
          <cell r="B1" t="str">
            <v>LICENCIA</v>
          </cell>
          <cell r="C1" t="str">
            <v>APELLIDO1</v>
          </cell>
          <cell r="D1" t="str">
            <v>APPELLIDO2</v>
          </cell>
          <cell r="E1" t="str">
            <v>NOMBRE</v>
          </cell>
          <cell r="F1" t="str">
            <v>FECHANAC</v>
          </cell>
          <cell r="G1" t="str">
            <v>SEXO</v>
          </cell>
          <cell r="H1" t="str">
            <v>CLUB</v>
          </cell>
          <cell r="I1" t="str">
            <v>NOMBRE 1</v>
          </cell>
          <cell r="J1" t="str">
            <v>NOMBRE 2</v>
          </cell>
          <cell r="K1" t="str">
            <v>APELLIDO 1</v>
          </cell>
          <cell r="L1" t="str">
            <v>APELLIDO 2</v>
          </cell>
          <cell r="M1" t="str">
            <v>NOMBRE-APELLIDO</v>
          </cell>
          <cell r="N1" t="str">
            <v>APELLIDO-NOMBRE</v>
          </cell>
          <cell r="O1" t="str">
            <v>CLUB</v>
          </cell>
          <cell r="P1" t="str">
            <v>AÑO</v>
          </cell>
          <cell r="Q1" t="str">
            <v>GEN</v>
          </cell>
          <cell r="R1" t="str">
            <v>CATEGORIA</v>
          </cell>
        </row>
        <row r="2">
          <cell r="B2">
            <v>32773</v>
          </cell>
          <cell r="C2" t="str">
            <v>LOIS</v>
          </cell>
          <cell r="D2" t="str">
            <v>RODRIGUEZ</v>
          </cell>
          <cell r="E2" t="str">
            <v>MATEO</v>
          </cell>
          <cell r="F2">
            <v>40597</v>
          </cell>
          <cell r="G2" t="str">
            <v>M</v>
          </cell>
          <cell r="H2" t="str">
            <v>ARTEAL TM</v>
          </cell>
          <cell r="I2" t="str">
            <v>MATEO</v>
          </cell>
          <cell r="J2" t="str">
            <v/>
          </cell>
          <cell r="K2" t="str">
            <v>LOIS</v>
          </cell>
          <cell r="L2" t="str">
            <v>RODRIGUEZ</v>
          </cell>
          <cell r="M2" t="str">
            <v>MATEO LOIS R.</v>
          </cell>
          <cell r="N2" t="str">
            <v>LOIS RODRIGUEZ, MATEO</v>
          </cell>
          <cell r="O2" t="str">
            <v>Arteal TM</v>
          </cell>
          <cell r="P2">
            <v>2011</v>
          </cell>
          <cell r="Q2" t="str">
            <v>M</v>
          </cell>
          <cell r="R2" t="str">
            <v>ALEM</v>
          </cell>
        </row>
        <row r="3">
          <cell r="B3">
            <v>27815</v>
          </cell>
          <cell r="C3" t="str">
            <v>GARCIA</v>
          </cell>
          <cell r="D3" t="str">
            <v>GOMEZ</v>
          </cell>
          <cell r="E3" t="str">
            <v>MARTIN</v>
          </cell>
          <cell r="F3">
            <v>39455</v>
          </cell>
          <cell r="G3" t="str">
            <v>M</v>
          </cell>
          <cell r="H3" t="str">
            <v>CIDADE NARON TM</v>
          </cell>
          <cell r="I3" t="str">
            <v>MARTIN</v>
          </cell>
          <cell r="J3" t="str">
            <v/>
          </cell>
          <cell r="K3" t="str">
            <v>GARCIA</v>
          </cell>
          <cell r="L3" t="str">
            <v>GOMEZ</v>
          </cell>
          <cell r="M3" t="str">
            <v>MARTIN GARCIA G.</v>
          </cell>
          <cell r="N3" t="str">
            <v>GARCIA GOMEZ, MARTIN</v>
          </cell>
          <cell r="O3" t="str">
            <v>CTM Cidade de Narón</v>
          </cell>
          <cell r="P3">
            <v>2008</v>
          </cell>
          <cell r="Q3" t="str">
            <v>M</v>
          </cell>
          <cell r="R3" t="str">
            <v>INFM</v>
          </cell>
        </row>
        <row r="4">
          <cell r="B4">
            <v>23571</v>
          </cell>
          <cell r="C4" t="str">
            <v>RODRIGUEZ</v>
          </cell>
          <cell r="D4" t="str">
            <v>SIXTO</v>
          </cell>
          <cell r="E4" t="str">
            <v>BRAIS</v>
          </cell>
          <cell r="F4">
            <v>39126</v>
          </cell>
          <cell r="G4" t="str">
            <v>M</v>
          </cell>
          <cell r="H4" t="str">
            <v>CIDADE NARON TM</v>
          </cell>
          <cell r="I4" t="str">
            <v>BRAIS</v>
          </cell>
          <cell r="J4" t="str">
            <v/>
          </cell>
          <cell r="K4" t="str">
            <v>RODRIGUEZ</v>
          </cell>
          <cell r="L4" t="str">
            <v>SIXTO</v>
          </cell>
          <cell r="M4" t="str">
            <v>BRAIS RODRIGUEZ S.</v>
          </cell>
          <cell r="N4" t="str">
            <v>RODRIGUEZ SIXTO, BRAIS</v>
          </cell>
          <cell r="O4" t="str">
            <v>CTM Cidade de Narón</v>
          </cell>
          <cell r="P4">
            <v>2007</v>
          </cell>
          <cell r="Q4" t="str">
            <v>M</v>
          </cell>
          <cell r="R4" t="str">
            <v>INFM</v>
          </cell>
        </row>
        <row r="5">
          <cell r="B5">
            <v>31178</v>
          </cell>
          <cell r="C5" t="str">
            <v>BAENA</v>
          </cell>
          <cell r="D5" t="str">
            <v>GONZALEZ</v>
          </cell>
          <cell r="E5" t="str">
            <v>DANIEL</v>
          </cell>
          <cell r="F5">
            <v>39938</v>
          </cell>
          <cell r="G5" t="str">
            <v>M</v>
          </cell>
          <cell r="H5" t="str">
            <v>MONTE PORREIRO</v>
          </cell>
          <cell r="I5" t="str">
            <v>DANIEL</v>
          </cell>
          <cell r="J5" t="str">
            <v/>
          </cell>
          <cell r="K5" t="str">
            <v>BAENA</v>
          </cell>
          <cell r="L5" t="str">
            <v>GONZALEZ</v>
          </cell>
          <cell r="M5" t="str">
            <v>DANIEL BAENA G.</v>
          </cell>
          <cell r="N5" t="str">
            <v>BAENA GONZALEZ, DANIEL</v>
          </cell>
          <cell r="O5" t="str">
            <v>Club Monte Porreiro</v>
          </cell>
          <cell r="P5">
            <v>2009</v>
          </cell>
          <cell r="Q5" t="str">
            <v>M</v>
          </cell>
          <cell r="R5" t="str">
            <v>INFM</v>
          </cell>
        </row>
        <row r="6">
          <cell r="B6">
            <v>21826</v>
          </cell>
          <cell r="C6" t="str">
            <v>MALOV</v>
          </cell>
          <cell r="D6" t="str">
            <v>CASTRO</v>
          </cell>
          <cell r="E6" t="str">
            <v>ALEXANDER</v>
          </cell>
          <cell r="F6">
            <v>40991</v>
          </cell>
          <cell r="G6" t="str">
            <v>M</v>
          </cell>
          <cell r="H6" t="str">
            <v>OROSO TM</v>
          </cell>
          <cell r="I6" t="str">
            <v>ALEXANDER</v>
          </cell>
          <cell r="J6" t="str">
            <v/>
          </cell>
          <cell r="K6" t="str">
            <v>MALOV</v>
          </cell>
          <cell r="L6" t="str">
            <v>CASTRO</v>
          </cell>
          <cell r="M6" t="str">
            <v>ALEXANDER MALOV C.</v>
          </cell>
          <cell r="N6" t="str">
            <v>MALOV CASTRO, ALEXANDER</v>
          </cell>
          <cell r="O6" t="str">
            <v>Club Oroso TM</v>
          </cell>
          <cell r="P6">
            <v>2012</v>
          </cell>
          <cell r="Q6" t="str">
            <v>M</v>
          </cell>
          <cell r="R6" t="str">
            <v>BENM</v>
          </cell>
        </row>
        <row r="7">
          <cell r="B7">
            <v>28714</v>
          </cell>
          <cell r="C7" t="str">
            <v>CAMPO</v>
          </cell>
          <cell r="D7" t="str">
            <v>ABEAL</v>
          </cell>
          <cell r="E7" t="str">
            <v>FRANCISCO</v>
          </cell>
          <cell r="F7">
            <v>39898</v>
          </cell>
          <cell r="G7" t="str">
            <v>M</v>
          </cell>
          <cell r="H7" t="str">
            <v>CIDADE NARON TM</v>
          </cell>
          <cell r="I7" t="str">
            <v>FRANCISCO</v>
          </cell>
          <cell r="J7" t="str">
            <v/>
          </cell>
          <cell r="K7" t="str">
            <v>CAMPO</v>
          </cell>
          <cell r="L7" t="str">
            <v>ABEAL</v>
          </cell>
          <cell r="M7" t="str">
            <v>FRANCISCO CAMPO A.</v>
          </cell>
          <cell r="N7" t="str">
            <v>CAMPO ABEAL, FRANCISCO</v>
          </cell>
          <cell r="O7" t="str">
            <v>CTM Cidade de Narón</v>
          </cell>
          <cell r="P7">
            <v>2009</v>
          </cell>
          <cell r="Q7" t="str">
            <v>M</v>
          </cell>
          <cell r="R7" t="str">
            <v>INFM</v>
          </cell>
        </row>
        <row r="8">
          <cell r="B8">
            <v>27993</v>
          </cell>
          <cell r="C8" t="str">
            <v>CASTRO</v>
          </cell>
          <cell r="D8" t="str">
            <v>OREIRO</v>
          </cell>
          <cell r="E8" t="str">
            <v>ANDRES</v>
          </cell>
          <cell r="F8">
            <v>39581</v>
          </cell>
          <cell r="G8" t="str">
            <v>M</v>
          </cell>
          <cell r="H8" t="str">
            <v>VILAGARCIA TM</v>
          </cell>
          <cell r="I8" t="str">
            <v>ANDRES</v>
          </cell>
          <cell r="J8" t="str">
            <v/>
          </cell>
          <cell r="K8" t="str">
            <v>CASTRO</v>
          </cell>
          <cell r="L8" t="str">
            <v>OREIRO</v>
          </cell>
          <cell r="M8" t="str">
            <v>ANDRES CASTRO O.</v>
          </cell>
          <cell r="N8" t="str">
            <v>CASTRO OREIRO, ANDRES</v>
          </cell>
          <cell r="O8" t="str">
            <v>Vilagarcía TM</v>
          </cell>
          <cell r="P8">
            <v>2008</v>
          </cell>
          <cell r="Q8" t="str">
            <v>M</v>
          </cell>
          <cell r="R8" t="str">
            <v>INFM</v>
          </cell>
        </row>
        <row r="9">
          <cell r="B9">
            <v>31471</v>
          </cell>
          <cell r="C9" t="str">
            <v>CHEN</v>
          </cell>
          <cell r="D9">
            <v>0</v>
          </cell>
          <cell r="E9" t="str">
            <v>LEI</v>
          </cell>
          <cell r="F9">
            <v>39211</v>
          </cell>
          <cell r="G9" t="str">
            <v>M</v>
          </cell>
          <cell r="H9" t="str">
            <v>CLUB DEL MAR</v>
          </cell>
          <cell r="I9" t="str">
            <v>LEI</v>
          </cell>
          <cell r="J9" t="str">
            <v/>
          </cell>
          <cell r="K9" t="str">
            <v>CHEN</v>
          </cell>
          <cell r="L9" t="str">
            <v/>
          </cell>
          <cell r="M9" t="str">
            <v>LEI CHEN</v>
          </cell>
          <cell r="N9" t="str">
            <v>CHEN, LEI</v>
          </cell>
          <cell r="O9" t="str">
            <v>Club del Mar de San Amaro</v>
          </cell>
          <cell r="P9">
            <v>2007</v>
          </cell>
          <cell r="Q9" t="str">
            <v>M</v>
          </cell>
          <cell r="R9" t="str">
            <v>INFM</v>
          </cell>
        </row>
        <row r="10">
          <cell r="B10">
            <v>29345</v>
          </cell>
          <cell r="C10" t="str">
            <v>VAZQUEZ</v>
          </cell>
          <cell r="D10" t="str">
            <v>CURRAS</v>
          </cell>
          <cell r="E10" t="str">
            <v>LUCAS</v>
          </cell>
          <cell r="F10">
            <v>39980</v>
          </cell>
          <cell r="G10" t="str">
            <v>M</v>
          </cell>
          <cell r="H10" t="str">
            <v>MONTE PORREIRO</v>
          </cell>
          <cell r="I10" t="str">
            <v>LUCAS</v>
          </cell>
          <cell r="J10" t="str">
            <v/>
          </cell>
          <cell r="K10" t="str">
            <v>VAZQUEZ</v>
          </cell>
          <cell r="L10" t="str">
            <v>CURRAS</v>
          </cell>
          <cell r="M10" t="str">
            <v>LUCAS VAZQUEZ C.</v>
          </cell>
          <cell r="N10" t="str">
            <v>VAZQUEZ CURRAS, LUCAS</v>
          </cell>
          <cell r="O10" t="str">
            <v>Club Monte Porreiro</v>
          </cell>
          <cell r="P10">
            <v>2009</v>
          </cell>
          <cell r="Q10" t="str">
            <v>M</v>
          </cell>
          <cell r="R10" t="str">
            <v>INFM</v>
          </cell>
        </row>
        <row r="11">
          <cell r="B11">
            <v>29828</v>
          </cell>
          <cell r="C11" t="str">
            <v>DIAZ</v>
          </cell>
          <cell r="D11" t="str">
            <v>GONZALEZ</v>
          </cell>
          <cell r="E11" t="str">
            <v>BRAIS</v>
          </cell>
          <cell r="F11">
            <v>39723</v>
          </cell>
          <cell r="G11" t="str">
            <v>M</v>
          </cell>
          <cell r="H11" t="str">
            <v>MONTE PORREIRO</v>
          </cell>
          <cell r="I11" t="str">
            <v>BRAIS</v>
          </cell>
          <cell r="J11" t="str">
            <v/>
          </cell>
          <cell r="K11" t="str">
            <v>DIAZ</v>
          </cell>
          <cell r="L11" t="str">
            <v>GONZALEZ</v>
          </cell>
          <cell r="M11" t="str">
            <v>BRAIS DIAZ G.</v>
          </cell>
          <cell r="N11" t="str">
            <v>DIAZ GONZALEZ, BRAIS</v>
          </cell>
          <cell r="O11" t="str">
            <v>Club Monte Porreiro</v>
          </cell>
          <cell r="P11">
            <v>2008</v>
          </cell>
          <cell r="Q11" t="str">
            <v>M</v>
          </cell>
          <cell r="R11" t="str">
            <v>INFM</v>
          </cell>
        </row>
        <row r="12">
          <cell r="B12">
            <v>27272</v>
          </cell>
          <cell r="C12" t="str">
            <v>CANCELA</v>
          </cell>
          <cell r="D12" t="str">
            <v>TORRES</v>
          </cell>
          <cell r="E12" t="str">
            <v>FABIAN</v>
          </cell>
          <cell r="F12">
            <v>39184</v>
          </cell>
          <cell r="G12" t="str">
            <v>M</v>
          </cell>
          <cell r="H12" t="str">
            <v>MONTE PORREIRO</v>
          </cell>
          <cell r="I12" t="str">
            <v>FABIAN</v>
          </cell>
          <cell r="J12" t="str">
            <v/>
          </cell>
          <cell r="K12" t="str">
            <v>CANCELA</v>
          </cell>
          <cell r="L12" t="str">
            <v>TORRES</v>
          </cell>
          <cell r="M12" t="str">
            <v>FABIAN CANCELA T.</v>
          </cell>
          <cell r="N12" t="str">
            <v>CANCELA TORRES, FABIAN</v>
          </cell>
          <cell r="O12" t="str">
            <v>Club Monte Porreiro</v>
          </cell>
          <cell r="P12">
            <v>2007</v>
          </cell>
          <cell r="Q12" t="str">
            <v>M</v>
          </cell>
          <cell r="R12" t="str">
            <v>INFM</v>
          </cell>
        </row>
        <row r="13">
          <cell r="B13">
            <v>30873</v>
          </cell>
          <cell r="C13" t="str">
            <v>OTERO</v>
          </cell>
          <cell r="D13" t="str">
            <v>CARBALLIDO</v>
          </cell>
          <cell r="E13" t="str">
            <v>NICOLAS</v>
          </cell>
          <cell r="F13">
            <v>41188</v>
          </cell>
          <cell r="G13" t="str">
            <v>M</v>
          </cell>
          <cell r="H13" t="str">
            <v>OROSO TM</v>
          </cell>
          <cell r="I13" t="str">
            <v>NICOLAS</v>
          </cell>
          <cell r="J13" t="str">
            <v/>
          </cell>
          <cell r="K13" t="str">
            <v>OTERO</v>
          </cell>
          <cell r="L13" t="str">
            <v>CARBALLIDO</v>
          </cell>
          <cell r="M13" t="str">
            <v>NICOLAS OTERO C.</v>
          </cell>
          <cell r="N13" t="str">
            <v>OTERO CARBALLIDO, NICOLAS</v>
          </cell>
          <cell r="O13" t="str">
            <v>Club Oroso TM</v>
          </cell>
          <cell r="P13">
            <v>2012</v>
          </cell>
          <cell r="Q13" t="str">
            <v>M</v>
          </cell>
          <cell r="R13" t="str">
            <v>BENM</v>
          </cell>
        </row>
        <row r="14">
          <cell r="B14">
            <v>29126</v>
          </cell>
          <cell r="C14" t="str">
            <v>LOPEZ</v>
          </cell>
          <cell r="D14" t="str">
            <v>LEDO</v>
          </cell>
          <cell r="E14" t="str">
            <v>ROI</v>
          </cell>
          <cell r="F14">
            <v>39118</v>
          </cell>
          <cell r="G14" t="str">
            <v>M</v>
          </cell>
          <cell r="H14" t="str">
            <v>CIDADE NARON TM</v>
          </cell>
          <cell r="I14" t="str">
            <v>ROI</v>
          </cell>
          <cell r="J14" t="str">
            <v/>
          </cell>
          <cell r="K14" t="str">
            <v>LOPEZ</v>
          </cell>
          <cell r="L14" t="str">
            <v>LEDO</v>
          </cell>
          <cell r="M14" t="str">
            <v>ROI LOPEZ L.</v>
          </cell>
          <cell r="N14" t="str">
            <v>LOPEZ LEDO, ROI</v>
          </cell>
          <cell r="O14" t="str">
            <v>CTM Cidade de Narón</v>
          </cell>
          <cell r="P14">
            <v>2007</v>
          </cell>
          <cell r="Q14" t="str">
            <v>M</v>
          </cell>
          <cell r="R14" t="str">
            <v>INFM</v>
          </cell>
        </row>
        <row r="15">
          <cell r="B15">
            <v>31803</v>
          </cell>
          <cell r="C15" t="str">
            <v>VAZQUEZ</v>
          </cell>
          <cell r="D15" t="str">
            <v>LIMERES</v>
          </cell>
          <cell r="E15" t="str">
            <v>JORGE</v>
          </cell>
          <cell r="F15">
            <v>39275</v>
          </cell>
          <cell r="G15" t="str">
            <v>M</v>
          </cell>
          <cell r="H15" t="str">
            <v>VILAGARCIA TM</v>
          </cell>
          <cell r="I15" t="str">
            <v>JORGE</v>
          </cell>
          <cell r="J15" t="str">
            <v/>
          </cell>
          <cell r="K15" t="str">
            <v>VAZQUEZ</v>
          </cell>
          <cell r="L15" t="str">
            <v>LIMERES</v>
          </cell>
          <cell r="M15" t="str">
            <v>JORGE VAZQUEZ L.</v>
          </cell>
          <cell r="N15" t="str">
            <v>VAZQUEZ LIMERES, JORGE</v>
          </cell>
          <cell r="O15" t="str">
            <v>Vilagarcía TM</v>
          </cell>
          <cell r="P15">
            <v>2007</v>
          </cell>
          <cell r="Q15" t="str">
            <v>M</v>
          </cell>
          <cell r="R15" t="str">
            <v>INFM</v>
          </cell>
        </row>
        <row r="16">
          <cell r="B16">
            <v>22955</v>
          </cell>
          <cell r="C16" t="str">
            <v>CASTRO</v>
          </cell>
          <cell r="D16" t="str">
            <v>SALGADO</v>
          </cell>
          <cell r="E16" t="str">
            <v>PABLO</v>
          </cell>
          <cell r="F16">
            <v>38659</v>
          </cell>
          <cell r="G16" t="str">
            <v>M</v>
          </cell>
          <cell r="H16" t="str">
            <v>VILAGARCIA TM</v>
          </cell>
          <cell r="I16" t="str">
            <v>PABLO</v>
          </cell>
          <cell r="J16" t="str">
            <v/>
          </cell>
          <cell r="K16" t="str">
            <v>CASTRO</v>
          </cell>
          <cell r="L16" t="str">
            <v>SALGADO</v>
          </cell>
          <cell r="M16" t="str">
            <v>PABLO CASTRO S.</v>
          </cell>
          <cell r="N16" t="str">
            <v>CASTRO SALGADO, PABLO</v>
          </cell>
          <cell r="O16" t="str">
            <v>Vilagarcía TM</v>
          </cell>
          <cell r="P16">
            <v>2005</v>
          </cell>
          <cell r="Q16" t="str">
            <v>M</v>
          </cell>
          <cell r="R16" t="str">
            <v>JUVM</v>
          </cell>
        </row>
        <row r="17">
          <cell r="B17">
            <v>27814</v>
          </cell>
          <cell r="C17" t="str">
            <v>LOPEZ</v>
          </cell>
          <cell r="D17" t="str">
            <v>LEDO</v>
          </cell>
          <cell r="E17" t="str">
            <v>ENZO</v>
          </cell>
          <cell r="F17">
            <v>39749</v>
          </cell>
          <cell r="G17" t="str">
            <v>M</v>
          </cell>
          <cell r="H17" t="str">
            <v>CIDADE NARON TM</v>
          </cell>
          <cell r="I17" t="str">
            <v>ENZO</v>
          </cell>
          <cell r="J17" t="str">
            <v/>
          </cell>
          <cell r="K17" t="str">
            <v>LOPEZ</v>
          </cell>
          <cell r="L17" t="str">
            <v>LEDO</v>
          </cell>
          <cell r="M17" t="str">
            <v>ENZO LOPEZ L.</v>
          </cell>
          <cell r="N17" t="str">
            <v>LOPEZ LEDO, ENZO</v>
          </cell>
          <cell r="O17" t="str">
            <v>CTM Cidade de Narón</v>
          </cell>
          <cell r="P17">
            <v>2008</v>
          </cell>
          <cell r="Q17" t="str">
            <v>M</v>
          </cell>
          <cell r="R17" t="str">
            <v>INFM</v>
          </cell>
        </row>
        <row r="18">
          <cell r="B18">
            <v>29344</v>
          </cell>
          <cell r="C18" t="str">
            <v>ACUÑA</v>
          </cell>
          <cell r="D18" t="str">
            <v>VAZQUEZ</v>
          </cell>
          <cell r="E18" t="str">
            <v>IVAN</v>
          </cell>
          <cell r="F18">
            <v>39108</v>
          </cell>
          <cell r="G18" t="str">
            <v>M</v>
          </cell>
          <cell r="H18" t="str">
            <v>MONTE PORREIRO</v>
          </cell>
          <cell r="I18" t="str">
            <v>IVAN</v>
          </cell>
          <cell r="J18" t="str">
            <v/>
          </cell>
          <cell r="K18" t="str">
            <v>ACUÑA</v>
          </cell>
          <cell r="L18" t="str">
            <v>VAZQUEZ</v>
          </cell>
          <cell r="M18" t="str">
            <v>IVAN ACUÑA V.</v>
          </cell>
          <cell r="N18" t="str">
            <v>ACUÑA VAZQUEZ, IVAN</v>
          </cell>
          <cell r="O18" t="str">
            <v>Club Monte Porreiro</v>
          </cell>
          <cell r="P18">
            <v>2007</v>
          </cell>
          <cell r="Q18" t="str">
            <v>M</v>
          </cell>
          <cell r="R18" t="str">
            <v>INFM</v>
          </cell>
        </row>
        <row r="19">
          <cell r="B19">
            <v>35556</v>
          </cell>
          <cell r="C19" t="str">
            <v>ORDIALES</v>
          </cell>
          <cell r="D19" t="str">
            <v>SENDON</v>
          </cell>
          <cell r="E19" t="str">
            <v>ANDRE</v>
          </cell>
          <cell r="F19">
            <v>39559</v>
          </cell>
          <cell r="G19" t="str">
            <v>M</v>
          </cell>
          <cell r="H19" t="str">
            <v>CIDADE NARON TM</v>
          </cell>
          <cell r="I19" t="str">
            <v>ANDRE</v>
          </cell>
          <cell r="J19" t="str">
            <v/>
          </cell>
          <cell r="K19" t="str">
            <v>ORDIALES</v>
          </cell>
          <cell r="L19" t="str">
            <v>SENDON</v>
          </cell>
          <cell r="M19" t="str">
            <v>ANDRE ORDIALES S.</v>
          </cell>
          <cell r="N19" t="str">
            <v>ORDIALES SENDON, ANDRE</v>
          </cell>
          <cell r="O19" t="str">
            <v>CTM Cidade de Narón</v>
          </cell>
          <cell r="P19">
            <v>2008</v>
          </cell>
          <cell r="Q19" t="str">
            <v>M</v>
          </cell>
          <cell r="R19" t="str">
            <v>INFM</v>
          </cell>
        </row>
        <row r="20">
          <cell r="B20">
            <v>22036</v>
          </cell>
          <cell r="C20" t="str">
            <v>FERNANDEZ</v>
          </cell>
          <cell r="D20" t="str">
            <v>VILLAVERDE</v>
          </cell>
          <cell r="E20" t="str">
            <v>MARTIN</v>
          </cell>
          <cell r="F20">
            <v>38155</v>
          </cell>
          <cell r="G20" t="str">
            <v>M</v>
          </cell>
          <cell r="H20" t="str">
            <v>OROSO TM</v>
          </cell>
          <cell r="I20" t="str">
            <v>MARTIN</v>
          </cell>
          <cell r="J20" t="str">
            <v/>
          </cell>
          <cell r="K20" t="str">
            <v>FERNANDEZ</v>
          </cell>
          <cell r="L20" t="str">
            <v>VILLAVERDE</v>
          </cell>
          <cell r="M20" t="str">
            <v>MARTIN FERNANDEZ V.</v>
          </cell>
          <cell r="N20" t="str">
            <v>FERNANDEZ VILLAVERDE, MARTIN</v>
          </cell>
          <cell r="O20" t="str">
            <v>Club Oroso TM</v>
          </cell>
          <cell r="P20">
            <v>2004</v>
          </cell>
          <cell r="Q20" t="str">
            <v>M</v>
          </cell>
          <cell r="R20" t="str">
            <v>JUVM</v>
          </cell>
        </row>
        <row r="21">
          <cell r="B21">
            <v>22145</v>
          </cell>
          <cell r="C21" t="str">
            <v>PEREZ</v>
          </cell>
          <cell r="D21" t="str">
            <v>DE JESUS</v>
          </cell>
          <cell r="E21" t="str">
            <v>RUI</v>
          </cell>
          <cell r="F21">
            <v>40924</v>
          </cell>
          <cell r="G21" t="str">
            <v>M</v>
          </cell>
          <cell r="H21" t="str">
            <v>OROSO TM</v>
          </cell>
          <cell r="I21" t="str">
            <v>RUI</v>
          </cell>
          <cell r="J21" t="str">
            <v/>
          </cell>
          <cell r="K21" t="str">
            <v>PEREZ</v>
          </cell>
          <cell r="L21" t="str">
            <v>DE JESUS</v>
          </cell>
          <cell r="M21" t="str">
            <v>RUI PEREZ D.</v>
          </cell>
          <cell r="N21" t="str">
            <v>PEREZ DE JESUS, RUI</v>
          </cell>
          <cell r="O21" t="str">
            <v>Club Oroso TM</v>
          </cell>
          <cell r="P21">
            <v>2012</v>
          </cell>
          <cell r="Q21" t="str">
            <v>M</v>
          </cell>
          <cell r="R21" t="str">
            <v>BENM</v>
          </cell>
        </row>
        <row r="22">
          <cell r="B22">
            <v>33760</v>
          </cell>
          <cell r="C22" t="str">
            <v>FERNANDEZ</v>
          </cell>
          <cell r="D22" t="str">
            <v>GONZALEZ</v>
          </cell>
          <cell r="E22" t="str">
            <v>XABIER</v>
          </cell>
          <cell r="F22">
            <v>40531</v>
          </cell>
          <cell r="G22" t="str">
            <v>M</v>
          </cell>
          <cell r="H22" t="str">
            <v>MONTE PORREIRO</v>
          </cell>
          <cell r="I22" t="str">
            <v>XABIER</v>
          </cell>
          <cell r="J22" t="str">
            <v/>
          </cell>
          <cell r="K22" t="str">
            <v>FERNANDEZ</v>
          </cell>
          <cell r="L22" t="str">
            <v>GONZALEZ</v>
          </cell>
          <cell r="M22" t="str">
            <v>XABIER FERNANDEZ G.</v>
          </cell>
          <cell r="N22" t="str">
            <v>FERNANDEZ GONZALEZ, XABIER</v>
          </cell>
          <cell r="O22" t="str">
            <v>Club Monte Porreiro</v>
          </cell>
          <cell r="P22">
            <v>2010</v>
          </cell>
          <cell r="Q22" t="str">
            <v>M</v>
          </cell>
          <cell r="R22" t="str">
            <v>ALEM</v>
          </cell>
        </row>
        <row r="23">
          <cell r="B23">
            <v>24132</v>
          </cell>
          <cell r="C23" t="str">
            <v>VILA</v>
          </cell>
          <cell r="D23" t="str">
            <v>GARCIA</v>
          </cell>
          <cell r="E23" t="str">
            <v>XOAN</v>
          </cell>
          <cell r="F23">
            <v>39403</v>
          </cell>
          <cell r="G23" t="str">
            <v>M</v>
          </cell>
          <cell r="H23" t="str">
            <v>CIDADE NARON TM</v>
          </cell>
          <cell r="I23" t="str">
            <v>XOAN</v>
          </cell>
          <cell r="J23" t="str">
            <v/>
          </cell>
          <cell r="K23" t="str">
            <v>VILA</v>
          </cell>
          <cell r="L23" t="str">
            <v>GARCIA</v>
          </cell>
          <cell r="M23" t="str">
            <v>XOAN VILA G.</v>
          </cell>
          <cell r="N23" t="str">
            <v>VILA GARCIA, XOAN</v>
          </cell>
          <cell r="O23" t="str">
            <v>CTM Cidade de Narón</v>
          </cell>
          <cell r="P23">
            <v>2007</v>
          </cell>
          <cell r="Q23" t="str">
            <v>M</v>
          </cell>
          <cell r="R23" t="str">
            <v>INFM</v>
          </cell>
        </row>
        <row r="24">
          <cell r="B24">
            <v>34554</v>
          </cell>
          <cell r="C24" t="str">
            <v>SOBRINO</v>
          </cell>
          <cell r="D24" t="str">
            <v>RODRIGUEZ</v>
          </cell>
          <cell r="E24" t="str">
            <v>HUGO</v>
          </cell>
          <cell r="F24">
            <v>40626</v>
          </cell>
          <cell r="G24" t="str">
            <v>M</v>
          </cell>
          <cell r="H24" t="str">
            <v>CTM MOS</v>
          </cell>
          <cell r="I24" t="str">
            <v>HUGO</v>
          </cell>
          <cell r="J24" t="str">
            <v/>
          </cell>
          <cell r="K24" t="str">
            <v>SOBRINO</v>
          </cell>
          <cell r="L24" t="str">
            <v>RODRIGUEZ</v>
          </cell>
          <cell r="M24" t="str">
            <v>HUGO SOBRINO R.</v>
          </cell>
          <cell r="N24" t="str">
            <v>SOBRINO RODRIGUEZ, HUGO</v>
          </cell>
          <cell r="O24" t="str">
            <v>CTM Mos</v>
          </cell>
          <cell r="P24">
            <v>2011</v>
          </cell>
          <cell r="Q24" t="str">
            <v>M</v>
          </cell>
          <cell r="R24" t="str">
            <v>ALEM</v>
          </cell>
        </row>
        <row r="25">
          <cell r="B25">
            <v>8605</v>
          </cell>
          <cell r="C25" t="str">
            <v>DIEGUEZ</v>
          </cell>
          <cell r="D25" t="str">
            <v>ARBOR</v>
          </cell>
          <cell r="E25" t="str">
            <v>EMILIO</v>
          </cell>
          <cell r="F25">
            <v>23622</v>
          </cell>
          <cell r="G25" t="str">
            <v>M</v>
          </cell>
          <cell r="H25" t="str">
            <v>SAN MAMED</v>
          </cell>
          <cell r="I25" t="str">
            <v>EMILIO</v>
          </cell>
          <cell r="J25" t="str">
            <v/>
          </cell>
          <cell r="K25" t="str">
            <v>DIEGUEZ</v>
          </cell>
          <cell r="L25" t="str">
            <v>ARBOR</v>
          </cell>
          <cell r="M25" t="str">
            <v>EMILIO DIEGUEZ A.</v>
          </cell>
          <cell r="N25" t="str">
            <v>DIEGUEZ ARBOR, EMILIO</v>
          </cell>
          <cell r="O25" t="str">
            <v>Academia San Mamed Orense TM</v>
          </cell>
          <cell r="P25">
            <v>1964</v>
          </cell>
          <cell r="Q25" t="str">
            <v>M</v>
          </cell>
          <cell r="R25" t="str">
            <v>V50M</v>
          </cell>
        </row>
        <row r="26">
          <cell r="B26">
            <v>38106</v>
          </cell>
          <cell r="C26" t="str">
            <v>ALVAREZ</v>
          </cell>
          <cell r="D26" t="str">
            <v>IGLESIAS</v>
          </cell>
          <cell r="E26" t="str">
            <v>MIGUEL</v>
          </cell>
          <cell r="F26">
            <v>41314</v>
          </cell>
          <cell r="G26" t="str">
            <v>M</v>
          </cell>
          <cell r="H26" t="str">
            <v>MONTE PORREIRO</v>
          </cell>
          <cell r="I26" t="str">
            <v>MIGUEL</v>
          </cell>
          <cell r="J26" t="str">
            <v/>
          </cell>
          <cell r="K26" t="str">
            <v>ALVAREZ</v>
          </cell>
          <cell r="L26" t="str">
            <v>IGLESIAS</v>
          </cell>
          <cell r="M26" t="str">
            <v>MIGUEL ALVAREZ I.</v>
          </cell>
          <cell r="N26" t="str">
            <v>ALVAREZ IGLESIAS, MIGUEL</v>
          </cell>
          <cell r="O26" t="str">
            <v>Club Monte Porreiro</v>
          </cell>
          <cell r="P26">
            <v>2013</v>
          </cell>
          <cell r="Q26" t="str">
            <v>M</v>
          </cell>
          <cell r="R26" t="str">
            <v>BENM</v>
          </cell>
        </row>
        <row r="27">
          <cell r="B27">
            <v>18783</v>
          </cell>
          <cell r="C27" t="str">
            <v>PAMPIN</v>
          </cell>
          <cell r="D27" t="str">
            <v>EIRAS</v>
          </cell>
          <cell r="E27" t="str">
            <v>UXIO</v>
          </cell>
          <cell r="F27">
            <v>38887</v>
          </cell>
          <cell r="G27" t="str">
            <v>M</v>
          </cell>
          <cell r="H27" t="str">
            <v>OROSO TM</v>
          </cell>
          <cell r="I27" t="str">
            <v>UXIO</v>
          </cell>
          <cell r="J27" t="str">
            <v/>
          </cell>
          <cell r="K27" t="str">
            <v>PAMPIN</v>
          </cell>
          <cell r="L27" t="str">
            <v>EIRAS</v>
          </cell>
          <cell r="M27" t="str">
            <v>UXIO PAMPIN E.</v>
          </cell>
          <cell r="N27" t="str">
            <v>PAMPIN EIRAS, UXIO</v>
          </cell>
          <cell r="O27" t="str">
            <v>Club Oroso TM</v>
          </cell>
          <cell r="P27">
            <v>2006</v>
          </cell>
          <cell r="Q27" t="str">
            <v>M</v>
          </cell>
          <cell r="R27" t="str">
            <v>JUVM</v>
          </cell>
        </row>
        <row r="28">
          <cell r="B28">
            <v>33697</v>
          </cell>
          <cell r="C28" t="str">
            <v>VARELA</v>
          </cell>
          <cell r="D28" t="str">
            <v>BECERRA</v>
          </cell>
          <cell r="E28" t="str">
            <v>AARON</v>
          </cell>
          <cell r="F28">
            <v>40964</v>
          </cell>
          <cell r="G28" t="str">
            <v>M</v>
          </cell>
          <cell r="H28" t="str">
            <v>CTM GAM</v>
          </cell>
          <cell r="I28" t="str">
            <v>AARON</v>
          </cell>
          <cell r="J28" t="str">
            <v/>
          </cell>
          <cell r="K28" t="str">
            <v>VARELA</v>
          </cell>
          <cell r="L28" t="str">
            <v>BECERRA</v>
          </cell>
          <cell r="M28" t="str">
            <v>AARON VARELA B.</v>
          </cell>
          <cell r="N28" t="str">
            <v>VARELA BECERRA, AARON</v>
          </cell>
          <cell r="O28" t="str">
            <v>CTM GAM</v>
          </cell>
          <cell r="P28">
            <v>2012</v>
          </cell>
          <cell r="Q28" t="str">
            <v>M</v>
          </cell>
          <cell r="R28" t="str">
            <v>BENM</v>
          </cell>
        </row>
        <row r="29">
          <cell r="B29">
            <v>33935</v>
          </cell>
          <cell r="C29" t="str">
            <v>LOIS</v>
          </cell>
          <cell r="D29" t="str">
            <v>FERNANDEZ</v>
          </cell>
          <cell r="E29" t="str">
            <v>PEDRO</v>
          </cell>
          <cell r="F29">
            <v>39789</v>
          </cell>
          <cell r="G29" t="str">
            <v>M</v>
          </cell>
          <cell r="H29" t="str">
            <v>ARTEAL TM</v>
          </cell>
          <cell r="I29" t="str">
            <v>PEDRO</v>
          </cell>
          <cell r="J29" t="str">
            <v/>
          </cell>
          <cell r="K29" t="str">
            <v>LOIS</v>
          </cell>
          <cell r="L29" t="str">
            <v>FERNANDEZ</v>
          </cell>
          <cell r="M29" t="str">
            <v>PEDRO LOIS F.</v>
          </cell>
          <cell r="N29" t="str">
            <v>LOIS FERNANDEZ, PEDRO</v>
          </cell>
          <cell r="O29" t="str">
            <v>Arteal TM</v>
          </cell>
          <cell r="P29">
            <v>2008</v>
          </cell>
          <cell r="Q29" t="str">
            <v>M</v>
          </cell>
          <cell r="R29" t="str">
            <v>INFM</v>
          </cell>
        </row>
        <row r="30">
          <cell r="B30">
            <v>35952</v>
          </cell>
          <cell r="C30" t="str">
            <v>PENALONGA</v>
          </cell>
          <cell r="D30" t="str">
            <v>PEREIRA</v>
          </cell>
          <cell r="E30" t="str">
            <v>MANUEL</v>
          </cell>
          <cell r="F30">
            <v>40539</v>
          </cell>
          <cell r="G30" t="str">
            <v>M</v>
          </cell>
          <cell r="H30" t="str">
            <v>ADX MILAGROSA</v>
          </cell>
          <cell r="I30" t="str">
            <v>MANUEL</v>
          </cell>
          <cell r="J30" t="str">
            <v/>
          </cell>
          <cell r="K30" t="str">
            <v>PENALONGA</v>
          </cell>
          <cell r="L30" t="str">
            <v>PEREIRA</v>
          </cell>
          <cell r="M30" t="str">
            <v>MANUEL PENALONGA P.</v>
          </cell>
          <cell r="N30" t="str">
            <v>PENALONGA PEREIRA, MANUEL</v>
          </cell>
          <cell r="O30" t="str">
            <v>ADX Milagrosa</v>
          </cell>
          <cell r="P30">
            <v>2010</v>
          </cell>
          <cell r="Q30" t="str">
            <v>M</v>
          </cell>
          <cell r="R30" t="str">
            <v>ALEM</v>
          </cell>
        </row>
        <row r="31">
          <cell r="B31">
            <v>33722</v>
          </cell>
          <cell r="C31" t="str">
            <v>UCHA</v>
          </cell>
          <cell r="D31" t="str">
            <v>FERNANDEZ</v>
          </cell>
          <cell r="E31" t="str">
            <v>ALEXANDRE</v>
          </cell>
          <cell r="F31">
            <v>39552</v>
          </cell>
          <cell r="G31" t="str">
            <v>M</v>
          </cell>
          <cell r="H31" t="str">
            <v>CTM MOS</v>
          </cell>
          <cell r="I31" t="str">
            <v>ALEXANDRE</v>
          </cell>
          <cell r="J31" t="str">
            <v/>
          </cell>
          <cell r="K31" t="str">
            <v>UCHA</v>
          </cell>
          <cell r="L31" t="str">
            <v>FERNANDEZ</v>
          </cell>
          <cell r="M31" t="str">
            <v>ALEXANDRE UCHA F.</v>
          </cell>
          <cell r="N31" t="str">
            <v>UCHA FERNANDEZ, ALEXANDRE</v>
          </cell>
          <cell r="O31" t="str">
            <v>CTM Mos</v>
          </cell>
          <cell r="P31">
            <v>2008</v>
          </cell>
          <cell r="Q31" t="str">
            <v>M</v>
          </cell>
          <cell r="R31" t="str">
            <v>INFM</v>
          </cell>
        </row>
        <row r="32">
          <cell r="B32">
            <v>957</v>
          </cell>
          <cell r="C32" t="str">
            <v>ALONSO</v>
          </cell>
          <cell r="D32" t="str">
            <v>GOMEZ</v>
          </cell>
          <cell r="E32" t="str">
            <v>JUAN JOSE</v>
          </cell>
          <cell r="F32">
            <v>23889</v>
          </cell>
          <cell r="G32" t="str">
            <v>M</v>
          </cell>
          <cell r="H32" t="str">
            <v>CTM VIGO</v>
          </cell>
          <cell r="I32" t="str">
            <v>JUAN</v>
          </cell>
          <cell r="J32" t="str">
            <v>JOSE</v>
          </cell>
          <cell r="K32" t="str">
            <v>ALONSO</v>
          </cell>
          <cell r="L32" t="str">
            <v>GOMEZ</v>
          </cell>
          <cell r="M32" t="str">
            <v>JUAN J. ALONSO G.</v>
          </cell>
          <cell r="N32" t="str">
            <v>ALONSO GOMEZ, JUAN J.</v>
          </cell>
          <cell r="O32" t="str">
            <v>CTM Vigo</v>
          </cell>
          <cell r="P32">
            <v>1965</v>
          </cell>
          <cell r="Q32" t="str">
            <v>M</v>
          </cell>
          <cell r="R32" t="str">
            <v>V50M</v>
          </cell>
        </row>
        <row r="33">
          <cell r="B33">
            <v>35917</v>
          </cell>
          <cell r="C33" t="str">
            <v>LOMBA</v>
          </cell>
          <cell r="D33" t="str">
            <v>JORQUERA</v>
          </cell>
          <cell r="E33" t="str">
            <v>NOA</v>
          </cell>
          <cell r="F33">
            <v>41397</v>
          </cell>
          <cell r="G33" t="str">
            <v>F</v>
          </cell>
          <cell r="H33" t="str">
            <v>CTM MOS</v>
          </cell>
          <cell r="I33" t="str">
            <v>NOA</v>
          </cell>
          <cell r="J33" t="str">
            <v/>
          </cell>
          <cell r="K33" t="str">
            <v>LOMBA</v>
          </cell>
          <cell r="L33" t="str">
            <v>JORQUERA</v>
          </cell>
          <cell r="M33" t="str">
            <v>NOA LOMBA J.</v>
          </cell>
          <cell r="N33" t="str">
            <v>LOMBA JORQUERA, NOA</v>
          </cell>
          <cell r="O33" t="str">
            <v>CTM Mos</v>
          </cell>
          <cell r="P33">
            <v>2013</v>
          </cell>
          <cell r="Q33" t="str">
            <v>F</v>
          </cell>
          <cell r="R33" t="str">
            <v>BENF</v>
          </cell>
        </row>
        <row r="34">
          <cell r="B34">
            <v>23245</v>
          </cell>
          <cell r="C34" t="str">
            <v>VIDAL</v>
          </cell>
          <cell r="D34" t="str">
            <v>BEN</v>
          </cell>
          <cell r="E34" t="str">
            <v>LUCAS</v>
          </cell>
          <cell r="F34">
            <v>38495</v>
          </cell>
          <cell r="G34" t="str">
            <v>M</v>
          </cell>
          <cell r="H34" t="str">
            <v>MONTE PORREIRO</v>
          </cell>
          <cell r="I34" t="str">
            <v>LUCAS</v>
          </cell>
          <cell r="J34" t="str">
            <v/>
          </cell>
          <cell r="K34" t="str">
            <v>VIDAL</v>
          </cell>
          <cell r="L34" t="str">
            <v>BEN</v>
          </cell>
          <cell r="M34" t="str">
            <v>LUCAS VIDAL B.</v>
          </cell>
          <cell r="N34" t="str">
            <v>VIDAL BEN, LUCAS</v>
          </cell>
          <cell r="O34" t="str">
            <v>Club Monte Porreiro</v>
          </cell>
          <cell r="P34">
            <v>2005</v>
          </cell>
          <cell r="Q34" t="str">
            <v>M</v>
          </cell>
          <cell r="R34" t="str">
            <v>JUVM</v>
          </cell>
        </row>
        <row r="35">
          <cell r="B35">
            <v>32716</v>
          </cell>
          <cell r="C35" t="str">
            <v>CHAVES</v>
          </cell>
          <cell r="D35" t="str">
            <v>MIGUENS</v>
          </cell>
          <cell r="E35" t="str">
            <v>BRAIS</v>
          </cell>
          <cell r="F35">
            <v>38722</v>
          </cell>
          <cell r="G35" t="str">
            <v>M</v>
          </cell>
          <cell r="H35" t="str">
            <v>VILAGARCIA TM</v>
          </cell>
          <cell r="I35" t="str">
            <v>BRAIS</v>
          </cell>
          <cell r="J35" t="str">
            <v/>
          </cell>
          <cell r="K35" t="str">
            <v>CHAVES</v>
          </cell>
          <cell r="L35" t="str">
            <v>MIGUENS</v>
          </cell>
          <cell r="M35" t="str">
            <v>BRAIS CHAVES M.</v>
          </cell>
          <cell r="N35" t="str">
            <v>CHAVES MIGUENS, BRAIS</v>
          </cell>
          <cell r="O35" t="str">
            <v>Vilagarcía TM</v>
          </cell>
          <cell r="P35">
            <v>2006</v>
          </cell>
          <cell r="Q35" t="str">
            <v>M</v>
          </cell>
          <cell r="R35" t="str">
            <v>JUVM</v>
          </cell>
        </row>
        <row r="36">
          <cell r="B36">
            <v>32195</v>
          </cell>
          <cell r="C36" t="str">
            <v>VIQUEIRA</v>
          </cell>
          <cell r="D36" t="str">
            <v>FRAGA</v>
          </cell>
          <cell r="E36" t="str">
            <v>SANTIAGO</v>
          </cell>
          <cell r="F36">
            <v>40974</v>
          </cell>
          <cell r="G36" t="str">
            <v>M</v>
          </cell>
          <cell r="H36" t="str">
            <v>OROSO TM</v>
          </cell>
          <cell r="I36" t="str">
            <v>SANTIAGO</v>
          </cell>
          <cell r="J36" t="str">
            <v/>
          </cell>
          <cell r="K36" t="str">
            <v>VIQUEIRA</v>
          </cell>
          <cell r="L36" t="str">
            <v>FRAGA</v>
          </cell>
          <cell r="M36" t="str">
            <v>SANTIAGO VIQUEIRA F.</v>
          </cell>
          <cell r="N36" t="str">
            <v>VIQUEIRA FRAGA, SANTIAGO</v>
          </cell>
          <cell r="O36" t="str">
            <v>Club Oroso TM</v>
          </cell>
          <cell r="P36">
            <v>2012</v>
          </cell>
          <cell r="Q36" t="str">
            <v>M</v>
          </cell>
          <cell r="R36" t="str">
            <v>BENM</v>
          </cell>
        </row>
        <row r="37">
          <cell r="B37">
            <v>35875</v>
          </cell>
          <cell r="C37" t="str">
            <v>SANZ</v>
          </cell>
          <cell r="D37" t="str">
            <v>GARCIA</v>
          </cell>
          <cell r="E37" t="str">
            <v>CELIA</v>
          </cell>
          <cell r="F37">
            <v>40917</v>
          </cell>
          <cell r="G37" t="str">
            <v>F</v>
          </cell>
          <cell r="H37" t="str">
            <v>CIDADE NARON TM</v>
          </cell>
          <cell r="I37" t="str">
            <v>CELIA</v>
          </cell>
          <cell r="J37" t="str">
            <v/>
          </cell>
          <cell r="K37" t="str">
            <v>SANZ</v>
          </cell>
          <cell r="L37" t="str">
            <v>GARCIA</v>
          </cell>
          <cell r="M37" t="str">
            <v>CELIA SANZ G.</v>
          </cell>
          <cell r="N37" t="str">
            <v>SANZ GARCIA, CELIA</v>
          </cell>
          <cell r="O37" t="str">
            <v>CTM Cidade de Narón</v>
          </cell>
          <cell r="P37">
            <v>2012</v>
          </cell>
          <cell r="Q37" t="str">
            <v>F</v>
          </cell>
          <cell r="R37" t="str">
            <v>BENF</v>
          </cell>
        </row>
        <row r="38">
          <cell r="B38">
            <v>26947</v>
          </cell>
          <cell r="C38" t="str">
            <v>GUO</v>
          </cell>
          <cell r="D38" t="str">
            <v>CHEN</v>
          </cell>
          <cell r="E38" t="str">
            <v>JIAQI</v>
          </cell>
          <cell r="F38">
            <v>40499</v>
          </cell>
          <cell r="G38" t="str">
            <v>F</v>
          </cell>
          <cell r="H38" t="str">
            <v>CLUB DEL MAR</v>
          </cell>
          <cell r="I38" t="str">
            <v>JIAQI</v>
          </cell>
          <cell r="J38" t="str">
            <v/>
          </cell>
          <cell r="K38" t="str">
            <v>GUO</v>
          </cell>
          <cell r="L38" t="str">
            <v>CHEN</v>
          </cell>
          <cell r="M38" t="str">
            <v>JIAQI GUO C.</v>
          </cell>
          <cell r="N38" t="str">
            <v>GUO CHEN, JIAQI</v>
          </cell>
          <cell r="O38" t="str">
            <v>Club del Mar de San Amaro</v>
          </cell>
          <cell r="P38">
            <v>2010</v>
          </cell>
          <cell r="Q38" t="str">
            <v>F</v>
          </cell>
          <cell r="R38" t="str">
            <v>ALEF</v>
          </cell>
        </row>
        <row r="39">
          <cell r="B39">
            <v>35897</v>
          </cell>
          <cell r="C39" t="str">
            <v>RODRíGUEZ</v>
          </cell>
          <cell r="D39" t="str">
            <v>BARROS</v>
          </cell>
          <cell r="E39" t="str">
            <v>AARóN</v>
          </cell>
          <cell r="F39">
            <v>40653</v>
          </cell>
          <cell r="G39" t="str">
            <v>M</v>
          </cell>
          <cell r="H39" t="str">
            <v>CTM MOS</v>
          </cell>
          <cell r="I39" t="str">
            <v>AARóN</v>
          </cell>
          <cell r="J39" t="str">
            <v/>
          </cell>
          <cell r="K39" t="str">
            <v>RODRíGUEZ</v>
          </cell>
          <cell r="L39" t="str">
            <v>BARROS</v>
          </cell>
          <cell r="M39" t="str">
            <v>AARóN RODRíGUEZ B.</v>
          </cell>
          <cell r="N39" t="str">
            <v>RODRíGUEZ BARROS, AARóN</v>
          </cell>
          <cell r="O39" t="str">
            <v>CTM Mos</v>
          </cell>
          <cell r="P39">
            <v>2011</v>
          </cell>
          <cell r="Q39" t="str">
            <v>M</v>
          </cell>
          <cell r="R39" t="str">
            <v>ALEM</v>
          </cell>
        </row>
        <row r="40">
          <cell r="B40">
            <v>28878</v>
          </cell>
          <cell r="C40" t="str">
            <v>GARCIA</v>
          </cell>
          <cell r="D40" t="str">
            <v>GARCIA</v>
          </cell>
          <cell r="E40" t="str">
            <v>BERTO</v>
          </cell>
          <cell r="F40">
            <v>39854</v>
          </cell>
          <cell r="G40" t="str">
            <v>M</v>
          </cell>
          <cell r="H40" t="str">
            <v>ARTEAL TM</v>
          </cell>
          <cell r="I40" t="str">
            <v>BERTO</v>
          </cell>
          <cell r="J40" t="str">
            <v/>
          </cell>
          <cell r="K40" t="str">
            <v>GARCIA</v>
          </cell>
          <cell r="L40" t="str">
            <v>GARCIA</v>
          </cell>
          <cell r="M40" t="str">
            <v>BERTO GARCIA G.</v>
          </cell>
          <cell r="N40" t="str">
            <v>GARCIA GARCIA, BERTO</v>
          </cell>
          <cell r="O40" t="str">
            <v>Arteal TM</v>
          </cell>
          <cell r="P40">
            <v>2009</v>
          </cell>
          <cell r="Q40" t="str">
            <v>M</v>
          </cell>
          <cell r="R40" t="str">
            <v>INFM</v>
          </cell>
        </row>
        <row r="41">
          <cell r="B41">
            <v>16657</v>
          </cell>
          <cell r="C41" t="str">
            <v>VARELA</v>
          </cell>
          <cell r="D41" t="str">
            <v>SUAREZ</v>
          </cell>
          <cell r="E41" t="str">
            <v>DIEGO</v>
          </cell>
          <cell r="F41">
            <v>37837</v>
          </cell>
          <cell r="G41" t="str">
            <v>M</v>
          </cell>
          <cell r="H41" t="str">
            <v>CLUB DEL MAR</v>
          </cell>
          <cell r="I41" t="str">
            <v>DIEGO</v>
          </cell>
          <cell r="J41" t="str">
            <v/>
          </cell>
          <cell r="K41" t="str">
            <v>VARELA</v>
          </cell>
          <cell r="L41" t="str">
            <v>SUAREZ</v>
          </cell>
          <cell r="M41" t="str">
            <v>DIEGO VARELA S.</v>
          </cell>
          <cell r="N41" t="str">
            <v>VARELA SUAREZ, DIEGO</v>
          </cell>
          <cell r="O41" t="str">
            <v>Club del Mar de San Amaro</v>
          </cell>
          <cell r="P41">
            <v>2003</v>
          </cell>
          <cell r="Q41" t="str">
            <v>M</v>
          </cell>
          <cell r="R41" t="str">
            <v>S23M</v>
          </cell>
        </row>
        <row r="42">
          <cell r="B42">
            <v>7951</v>
          </cell>
          <cell r="C42" t="str">
            <v>ABELAIRAS</v>
          </cell>
          <cell r="D42" t="str">
            <v>LAVANDEIRA</v>
          </cell>
          <cell r="E42" t="str">
            <v>JOSE MANUEL</v>
          </cell>
          <cell r="F42">
            <v>23470</v>
          </cell>
          <cell r="G42" t="str">
            <v>M</v>
          </cell>
          <cell r="H42" t="str">
            <v>ADX MILAGROSA</v>
          </cell>
          <cell r="I42" t="str">
            <v>JOSE</v>
          </cell>
          <cell r="J42" t="str">
            <v>MANUEL</v>
          </cell>
          <cell r="K42" t="str">
            <v>ABELAIRAS</v>
          </cell>
          <cell r="L42" t="str">
            <v>LAVANDEIRA</v>
          </cell>
          <cell r="M42" t="str">
            <v>JOSE M. ABELAIRAS L.</v>
          </cell>
          <cell r="N42" t="str">
            <v>ABELAIRAS LAVANDEIRA, JOSE M.</v>
          </cell>
          <cell r="O42" t="str">
            <v>ADX Milagrosa</v>
          </cell>
          <cell r="P42">
            <v>1964</v>
          </cell>
          <cell r="Q42" t="str">
            <v>M</v>
          </cell>
          <cell r="R42" t="str">
            <v>V50M</v>
          </cell>
        </row>
        <row r="43">
          <cell r="B43">
            <v>35916</v>
          </cell>
          <cell r="C43" t="str">
            <v>LOMBA</v>
          </cell>
          <cell r="D43" t="str">
            <v>JORQUERA</v>
          </cell>
          <cell r="E43" t="str">
            <v>MAIA</v>
          </cell>
          <cell r="F43">
            <v>40580</v>
          </cell>
          <cell r="G43" t="str">
            <v>F</v>
          </cell>
          <cell r="H43" t="str">
            <v>CTM MOS</v>
          </cell>
          <cell r="I43" t="str">
            <v>MAIA</v>
          </cell>
          <cell r="J43" t="str">
            <v/>
          </cell>
          <cell r="K43" t="str">
            <v>LOMBA</v>
          </cell>
          <cell r="L43" t="str">
            <v>JORQUERA</v>
          </cell>
          <cell r="M43" t="str">
            <v>MAIA LOMBA J.</v>
          </cell>
          <cell r="N43" t="str">
            <v>LOMBA JORQUERA, MAIA</v>
          </cell>
          <cell r="O43" t="str">
            <v>CTM Mos</v>
          </cell>
          <cell r="P43">
            <v>2011</v>
          </cell>
          <cell r="Q43" t="str">
            <v>F</v>
          </cell>
          <cell r="R43" t="str">
            <v>ALEF</v>
          </cell>
        </row>
        <row r="44">
          <cell r="B44">
            <v>16944</v>
          </cell>
          <cell r="C44" t="str">
            <v>GARCIA</v>
          </cell>
          <cell r="D44" t="str">
            <v>LOBATO</v>
          </cell>
          <cell r="E44" t="str">
            <v>MANUEL ANGEL</v>
          </cell>
          <cell r="F44">
            <v>24979</v>
          </cell>
          <cell r="G44" t="str">
            <v>M</v>
          </cell>
          <cell r="H44" t="str">
            <v>CTM GAM</v>
          </cell>
          <cell r="I44" t="str">
            <v>MANUEL</v>
          </cell>
          <cell r="J44" t="str">
            <v>ANGEL</v>
          </cell>
          <cell r="K44" t="str">
            <v>GARCIA</v>
          </cell>
          <cell r="L44" t="str">
            <v>LOBATO</v>
          </cell>
          <cell r="M44" t="str">
            <v>MANUEL A. GARCIA L.</v>
          </cell>
          <cell r="N44" t="str">
            <v>GARCIA LOBATO, MANUEL A.</v>
          </cell>
          <cell r="O44" t="str">
            <v>CTM GAM</v>
          </cell>
          <cell r="P44">
            <v>1968</v>
          </cell>
          <cell r="Q44" t="str">
            <v>M</v>
          </cell>
          <cell r="R44" t="str">
            <v>V50M</v>
          </cell>
        </row>
        <row r="45">
          <cell r="B45">
            <v>16933</v>
          </cell>
          <cell r="C45" t="str">
            <v>ALVAREZ</v>
          </cell>
          <cell r="D45" t="str">
            <v>GARCIA</v>
          </cell>
          <cell r="E45" t="str">
            <v>RAUL</v>
          </cell>
          <cell r="F45">
            <v>38892</v>
          </cell>
          <cell r="G45" t="str">
            <v>M</v>
          </cell>
          <cell r="H45" t="str">
            <v>MONTE PORREIRO</v>
          </cell>
          <cell r="I45" t="str">
            <v>RAUL</v>
          </cell>
          <cell r="J45" t="str">
            <v/>
          </cell>
          <cell r="K45" t="str">
            <v>ALVAREZ</v>
          </cell>
          <cell r="L45" t="str">
            <v>GARCIA</v>
          </cell>
          <cell r="M45" t="str">
            <v>RAUL ALVAREZ G.</v>
          </cell>
          <cell r="N45" t="str">
            <v>ALVAREZ GARCIA, RAUL</v>
          </cell>
          <cell r="O45" t="str">
            <v>Club Monte Porreiro</v>
          </cell>
          <cell r="P45">
            <v>2006</v>
          </cell>
          <cell r="Q45" t="str">
            <v>M</v>
          </cell>
          <cell r="R45" t="str">
            <v>JUVM</v>
          </cell>
        </row>
        <row r="46">
          <cell r="B46">
            <v>27808</v>
          </cell>
          <cell r="C46" t="str">
            <v>SAURA</v>
          </cell>
          <cell r="D46" t="str">
            <v>GOMEZ</v>
          </cell>
          <cell r="E46" t="str">
            <v>LUCIA</v>
          </cell>
          <cell r="F46">
            <v>40072</v>
          </cell>
          <cell r="G46" t="str">
            <v>F</v>
          </cell>
          <cell r="H46" t="str">
            <v>CIDADE NARON TM</v>
          </cell>
          <cell r="I46" t="str">
            <v>LUCIA</v>
          </cell>
          <cell r="J46" t="str">
            <v/>
          </cell>
          <cell r="K46" t="str">
            <v>SAURA</v>
          </cell>
          <cell r="L46" t="str">
            <v>GOMEZ</v>
          </cell>
          <cell r="M46" t="str">
            <v>LUCIA SAURA G.</v>
          </cell>
          <cell r="N46" t="str">
            <v>SAURA GOMEZ, LUCIA</v>
          </cell>
          <cell r="O46" t="str">
            <v>CTM Cidade de Narón</v>
          </cell>
          <cell r="P46">
            <v>2009</v>
          </cell>
          <cell r="Q46" t="str">
            <v>F</v>
          </cell>
          <cell r="R46" t="str">
            <v>INFF</v>
          </cell>
        </row>
        <row r="47">
          <cell r="B47">
            <v>100002</v>
          </cell>
          <cell r="C47" t="str">
            <v>NEGREIRA</v>
          </cell>
          <cell r="D47" t="str">
            <v>REINO</v>
          </cell>
          <cell r="E47" t="str">
            <v>MANUEL</v>
          </cell>
          <cell r="F47">
            <v>40813</v>
          </cell>
          <cell r="G47" t="str">
            <v>M</v>
          </cell>
          <cell r="H47" t="str">
            <v>ADCP ZAS</v>
          </cell>
          <cell r="I47" t="str">
            <v>MANUEL</v>
          </cell>
          <cell r="J47" t="str">
            <v/>
          </cell>
          <cell r="K47" t="str">
            <v>NEGREIRA</v>
          </cell>
          <cell r="L47" t="str">
            <v>REINO</v>
          </cell>
          <cell r="M47" t="str">
            <v>MANUEL NEGREIRA R.</v>
          </cell>
          <cell r="N47" t="str">
            <v>NEGREIRA REINO, MANUEL</v>
          </cell>
          <cell r="O47" t="str">
            <v>AD CP Zas</v>
          </cell>
          <cell r="P47">
            <v>2011</v>
          </cell>
          <cell r="Q47" t="str">
            <v>M</v>
          </cell>
          <cell r="R47" t="str">
            <v>ALEM</v>
          </cell>
        </row>
        <row r="48">
          <cell r="B48">
            <v>27265</v>
          </cell>
          <cell r="C48" t="str">
            <v>RODRIGUEZ</v>
          </cell>
          <cell r="D48" t="str">
            <v>BARREIRO</v>
          </cell>
          <cell r="E48" t="str">
            <v>ESTEBAN</v>
          </cell>
          <cell r="F48">
            <v>38805</v>
          </cell>
          <cell r="G48" t="str">
            <v>M</v>
          </cell>
          <cell r="H48" t="str">
            <v>OROSO TM</v>
          </cell>
          <cell r="I48" t="str">
            <v>ESTEBAN</v>
          </cell>
          <cell r="J48" t="str">
            <v/>
          </cell>
          <cell r="K48" t="str">
            <v>RODRIGUEZ</v>
          </cell>
          <cell r="L48" t="str">
            <v>BARREIRO</v>
          </cell>
          <cell r="M48" t="str">
            <v>ESTEBAN RODRIGUEZ B.</v>
          </cell>
          <cell r="N48" t="str">
            <v>RODRIGUEZ BARREIRO, ESTEBAN</v>
          </cell>
          <cell r="O48" t="str">
            <v>Club Oroso TM</v>
          </cell>
          <cell r="P48">
            <v>2006</v>
          </cell>
          <cell r="Q48" t="str">
            <v>M</v>
          </cell>
          <cell r="R48" t="str">
            <v>JUVM</v>
          </cell>
        </row>
        <row r="49">
          <cell r="B49">
            <v>26307</v>
          </cell>
          <cell r="C49" t="str">
            <v>CHEN</v>
          </cell>
          <cell r="D49">
            <v>0</v>
          </cell>
          <cell r="E49" t="str">
            <v>MIAO</v>
          </cell>
          <cell r="F49">
            <v>39576</v>
          </cell>
          <cell r="G49" t="str">
            <v>F</v>
          </cell>
          <cell r="H49" t="str">
            <v>CLUB DEL MAR</v>
          </cell>
          <cell r="I49" t="str">
            <v>MIAO</v>
          </cell>
          <cell r="J49" t="str">
            <v/>
          </cell>
          <cell r="K49" t="str">
            <v>CHEN</v>
          </cell>
          <cell r="L49" t="str">
            <v/>
          </cell>
          <cell r="M49" t="str">
            <v>MIAO CHEN</v>
          </cell>
          <cell r="N49" t="str">
            <v>CHEN, MIAO</v>
          </cell>
          <cell r="O49" t="str">
            <v>Club del Mar de San Amaro</v>
          </cell>
          <cell r="P49">
            <v>2008</v>
          </cell>
          <cell r="Q49" t="str">
            <v>F</v>
          </cell>
          <cell r="R49" t="str">
            <v>INFF</v>
          </cell>
        </row>
        <row r="50">
          <cell r="B50">
            <v>9197</v>
          </cell>
          <cell r="C50" t="str">
            <v>LOIS</v>
          </cell>
          <cell r="D50" t="str">
            <v>GONZALEZ</v>
          </cell>
          <cell r="E50" t="str">
            <v>JUAN FERNANDO</v>
          </cell>
          <cell r="F50">
            <v>24990</v>
          </cell>
          <cell r="G50" t="str">
            <v>M</v>
          </cell>
          <cell r="H50" t="str">
            <v>MERCANTIL VIGO</v>
          </cell>
          <cell r="I50" t="str">
            <v>JUAN</v>
          </cell>
          <cell r="J50" t="str">
            <v>FERNANDO</v>
          </cell>
          <cell r="K50" t="str">
            <v>LOIS</v>
          </cell>
          <cell r="L50" t="str">
            <v>GONZALEZ</v>
          </cell>
          <cell r="M50" t="str">
            <v>JUAN F. LOIS G.</v>
          </cell>
          <cell r="N50" t="str">
            <v>LOIS GONZALEZ, JUAN F.</v>
          </cell>
          <cell r="O50" t="str">
            <v>Círculo Mercantil de Vigo</v>
          </cell>
          <cell r="P50">
            <v>1968</v>
          </cell>
          <cell r="Q50" t="str">
            <v>M</v>
          </cell>
          <cell r="R50" t="str">
            <v>V50M</v>
          </cell>
        </row>
        <row r="51">
          <cell r="B51">
            <v>32435</v>
          </cell>
          <cell r="C51" t="str">
            <v>MONTERO</v>
          </cell>
          <cell r="D51" t="str">
            <v>CAAVEIRO</v>
          </cell>
          <cell r="E51" t="str">
            <v>MANUEL</v>
          </cell>
          <cell r="F51">
            <v>41328</v>
          </cell>
          <cell r="G51" t="str">
            <v>M</v>
          </cell>
          <cell r="H51" t="str">
            <v>CIDADE NARON TM</v>
          </cell>
          <cell r="I51" t="str">
            <v>MANUEL</v>
          </cell>
          <cell r="J51" t="str">
            <v/>
          </cell>
          <cell r="K51" t="str">
            <v>MONTERO</v>
          </cell>
          <cell r="L51" t="str">
            <v>CAAVEIRO</v>
          </cell>
          <cell r="M51" t="str">
            <v>MANUEL MONTERO C.</v>
          </cell>
          <cell r="N51" t="str">
            <v>MONTERO CAAVEIRO, MANUEL</v>
          </cell>
          <cell r="O51" t="str">
            <v>CTM Cidade de Narón</v>
          </cell>
          <cell r="P51">
            <v>2013</v>
          </cell>
          <cell r="Q51" t="str">
            <v>M</v>
          </cell>
          <cell r="R51" t="str">
            <v>BENM</v>
          </cell>
        </row>
        <row r="52">
          <cell r="B52">
            <v>29343</v>
          </cell>
          <cell r="C52" t="str">
            <v>VIDAL</v>
          </cell>
          <cell r="D52" t="str">
            <v>BEN</v>
          </cell>
          <cell r="E52" t="str">
            <v>LUCIA</v>
          </cell>
          <cell r="F52">
            <v>40099</v>
          </cell>
          <cell r="G52" t="str">
            <v>F</v>
          </cell>
          <cell r="H52" t="str">
            <v>MONTE PORREIRO</v>
          </cell>
          <cell r="I52" t="str">
            <v>LUCIA</v>
          </cell>
          <cell r="J52" t="str">
            <v/>
          </cell>
          <cell r="K52" t="str">
            <v>VIDAL</v>
          </cell>
          <cell r="L52" t="str">
            <v>BEN</v>
          </cell>
          <cell r="M52" t="str">
            <v>LUCIA VIDAL B.</v>
          </cell>
          <cell r="N52" t="str">
            <v>VIDAL BEN, LUCIA</v>
          </cell>
          <cell r="O52" t="str">
            <v>Club Monte Porreiro</v>
          </cell>
          <cell r="P52">
            <v>2009</v>
          </cell>
          <cell r="Q52" t="str">
            <v>F</v>
          </cell>
          <cell r="R52" t="str">
            <v>INFF</v>
          </cell>
        </row>
        <row r="53">
          <cell r="B53">
            <v>35300</v>
          </cell>
          <cell r="C53" t="str">
            <v>MONTALDO</v>
          </cell>
          <cell r="D53" t="str">
            <v>MAROñO</v>
          </cell>
          <cell r="E53" t="str">
            <v>BRUNO</v>
          </cell>
          <cell r="F53">
            <v>40887</v>
          </cell>
          <cell r="G53" t="str">
            <v>M</v>
          </cell>
          <cell r="H53" t="str">
            <v>OROSO TM</v>
          </cell>
          <cell r="I53" t="str">
            <v>BRUNO</v>
          </cell>
          <cell r="J53" t="str">
            <v/>
          </cell>
          <cell r="K53" t="str">
            <v>MONTALDO</v>
          </cell>
          <cell r="L53" t="str">
            <v>MAROñO</v>
          </cell>
          <cell r="M53" t="str">
            <v>BRUNO MONTALDO M.</v>
          </cell>
          <cell r="N53" t="str">
            <v>MONTALDO MAROñO, BRUNO</v>
          </cell>
          <cell r="O53" t="str">
            <v>Club Oroso TM</v>
          </cell>
          <cell r="P53">
            <v>2011</v>
          </cell>
          <cell r="Q53" t="str">
            <v>M</v>
          </cell>
          <cell r="R53" t="str">
            <v>ALEM</v>
          </cell>
        </row>
        <row r="54">
          <cell r="B54">
            <v>100085</v>
          </cell>
          <cell r="C54" t="str">
            <v>GARCIA</v>
          </cell>
          <cell r="D54" t="str">
            <v>VAZQUEZ</v>
          </cell>
          <cell r="E54" t="str">
            <v>HUGO</v>
          </cell>
          <cell r="F54">
            <v>39861</v>
          </cell>
          <cell r="G54" t="str">
            <v>M</v>
          </cell>
          <cell r="H54" t="str">
            <v>Finisterre TM</v>
          </cell>
          <cell r="I54" t="str">
            <v>HUGO</v>
          </cell>
          <cell r="J54" t="str">
            <v/>
          </cell>
          <cell r="K54" t="str">
            <v>GARCIA</v>
          </cell>
          <cell r="L54" t="str">
            <v>VAZQUEZ</v>
          </cell>
          <cell r="M54" t="str">
            <v>HUGO GARCIA V.</v>
          </cell>
          <cell r="N54" t="str">
            <v>GARCIA VAZQUEZ, HUGO</v>
          </cell>
          <cell r="O54" t="str">
            <v>Finisterre TM</v>
          </cell>
          <cell r="P54">
            <v>2009</v>
          </cell>
          <cell r="Q54" t="str">
            <v>M</v>
          </cell>
          <cell r="R54" t="str">
            <v>INFM</v>
          </cell>
        </row>
        <row r="55">
          <cell r="B55">
            <v>100001</v>
          </cell>
          <cell r="C55" t="str">
            <v>NEGREIRA</v>
          </cell>
          <cell r="D55" t="str">
            <v>REINO</v>
          </cell>
          <cell r="E55" t="str">
            <v>VALENTIN</v>
          </cell>
          <cell r="F55">
            <v>40813</v>
          </cell>
          <cell r="G55" t="str">
            <v>M</v>
          </cell>
          <cell r="H55" t="str">
            <v>ADCP ZAS</v>
          </cell>
          <cell r="I55" t="str">
            <v>VALENTIN</v>
          </cell>
          <cell r="J55" t="str">
            <v/>
          </cell>
          <cell r="K55" t="str">
            <v>NEGREIRA</v>
          </cell>
          <cell r="L55" t="str">
            <v>REINO</v>
          </cell>
          <cell r="M55" t="str">
            <v>VALENTIN NEGREIRA R.</v>
          </cell>
          <cell r="N55" t="str">
            <v>NEGREIRA REINO, VALENTIN</v>
          </cell>
          <cell r="O55" t="str">
            <v>AD CP Zas</v>
          </cell>
          <cell r="P55">
            <v>2011</v>
          </cell>
          <cell r="Q55" t="str">
            <v>M</v>
          </cell>
          <cell r="R55" t="str">
            <v>ALEM</v>
          </cell>
        </row>
        <row r="56">
          <cell r="B56">
            <v>33671</v>
          </cell>
          <cell r="C56" t="str">
            <v>LOUREIRO</v>
          </cell>
          <cell r="D56" t="str">
            <v>GARCIA</v>
          </cell>
          <cell r="E56" t="str">
            <v>ANTONIO</v>
          </cell>
          <cell r="F56">
            <v>39500</v>
          </cell>
          <cell r="G56" t="str">
            <v>M</v>
          </cell>
          <cell r="H56" t="str">
            <v>MONTE PORREIRO</v>
          </cell>
          <cell r="I56" t="str">
            <v>ANTONIO</v>
          </cell>
          <cell r="J56" t="str">
            <v/>
          </cell>
          <cell r="K56" t="str">
            <v>LOUREIRO</v>
          </cell>
          <cell r="L56" t="str">
            <v>GARCIA</v>
          </cell>
          <cell r="M56" t="str">
            <v>ANTONIO LOUREIRO G.</v>
          </cell>
          <cell r="N56" t="str">
            <v>LOUREIRO GARCIA, ANTONIO</v>
          </cell>
          <cell r="O56" t="str">
            <v>Club Monte Porreiro</v>
          </cell>
          <cell r="P56">
            <v>2008</v>
          </cell>
          <cell r="Q56" t="str">
            <v>M</v>
          </cell>
          <cell r="R56" t="str">
            <v>INFM</v>
          </cell>
        </row>
        <row r="57">
          <cell r="B57">
            <v>927</v>
          </cell>
          <cell r="C57" t="str">
            <v>PIÑEIRO</v>
          </cell>
          <cell r="D57" t="str">
            <v>SEIJIDO</v>
          </cell>
          <cell r="E57" t="str">
            <v>JOSE</v>
          </cell>
          <cell r="F57">
            <v>23643</v>
          </cell>
          <cell r="G57" t="str">
            <v>M</v>
          </cell>
          <cell r="H57" t="str">
            <v>CIDADE NARON TM</v>
          </cell>
          <cell r="I57" t="str">
            <v>JOSE</v>
          </cell>
          <cell r="J57" t="str">
            <v/>
          </cell>
          <cell r="K57" t="str">
            <v>PIÑEIRO</v>
          </cell>
          <cell r="L57" t="str">
            <v>SEIJIDO</v>
          </cell>
          <cell r="M57" t="str">
            <v>JOSE PIÑEIRO S.</v>
          </cell>
          <cell r="N57" t="str">
            <v>PIÑEIRO SEIJIDO, JOSE</v>
          </cell>
          <cell r="O57" t="str">
            <v>CTM Cidade de Narón</v>
          </cell>
          <cell r="P57">
            <v>1964</v>
          </cell>
          <cell r="Q57" t="str">
            <v>M</v>
          </cell>
          <cell r="R57" t="str">
            <v>V50M</v>
          </cell>
        </row>
        <row r="58">
          <cell r="B58">
            <v>24230</v>
          </cell>
          <cell r="C58" t="str">
            <v>ALVAREZ</v>
          </cell>
          <cell r="D58" t="str">
            <v>LOPEZ</v>
          </cell>
          <cell r="E58" t="str">
            <v>EMMA</v>
          </cell>
          <cell r="F58">
            <v>40025</v>
          </cell>
          <cell r="G58" t="str">
            <v>F</v>
          </cell>
          <cell r="H58" t="str">
            <v>MONTE PORREIRO</v>
          </cell>
          <cell r="I58" t="str">
            <v>EMMA</v>
          </cell>
          <cell r="J58" t="str">
            <v/>
          </cell>
          <cell r="K58" t="str">
            <v>ALVAREZ</v>
          </cell>
          <cell r="L58" t="str">
            <v>LOPEZ</v>
          </cell>
          <cell r="M58" t="str">
            <v>EMMA ALVAREZ L.</v>
          </cell>
          <cell r="N58" t="str">
            <v>ALVAREZ LOPEZ, EMMA</v>
          </cell>
          <cell r="O58" t="str">
            <v>Club Monte Porreiro</v>
          </cell>
          <cell r="P58">
            <v>2009</v>
          </cell>
          <cell r="Q58" t="str">
            <v>F</v>
          </cell>
          <cell r="R58" t="str">
            <v>INFF</v>
          </cell>
        </row>
        <row r="59">
          <cell r="B59">
            <v>29341</v>
          </cell>
          <cell r="C59" t="str">
            <v>OUBIÑA</v>
          </cell>
          <cell r="D59" t="str">
            <v>GARRIDO</v>
          </cell>
          <cell r="E59" t="str">
            <v>CANDELA</v>
          </cell>
          <cell r="F59">
            <v>40210</v>
          </cell>
          <cell r="G59" t="str">
            <v>F</v>
          </cell>
          <cell r="H59" t="str">
            <v>MONTE PORREIRO</v>
          </cell>
          <cell r="I59" t="str">
            <v>CANDELA</v>
          </cell>
          <cell r="J59" t="str">
            <v/>
          </cell>
          <cell r="K59" t="str">
            <v>OUBIÑA</v>
          </cell>
          <cell r="L59" t="str">
            <v>GARRIDO</v>
          </cell>
          <cell r="M59" t="str">
            <v>CANDELA OUBIÑA G.</v>
          </cell>
          <cell r="N59" t="str">
            <v>OUBIÑA GARRIDO, CANDELA</v>
          </cell>
          <cell r="O59" t="str">
            <v>Club Monte Porreiro</v>
          </cell>
          <cell r="P59">
            <v>2010</v>
          </cell>
          <cell r="Q59" t="str">
            <v>F</v>
          </cell>
          <cell r="R59" t="str">
            <v>ALEF</v>
          </cell>
        </row>
        <row r="60">
          <cell r="B60">
            <v>22331</v>
          </cell>
          <cell r="C60" t="str">
            <v>GARCIA</v>
          </cell>
          <cell r="D60" t="str">
            <v>MARTINEZ</v>
          </cell>
          <cell r="E60" t="str">
            <v>LAURA</v>
          </cell>
          <cell r="F60">
            <v>39438</v>
          </cell>
          <cell r="G60" t="str">
            <v>F</v>
          </cell>
          <cell r="H60" t="str">
            <v>CLUB DEL MAR</v>
          </cell>
          <cell r="I60" t="str">
            <v>LAURA</v>
          </cell>
          <cell r="J60" t="str">
            <v/>
          </cell>
          <cell r="K60" t="str">
            <v>GARCIA</v>
          </cell>
          <cell r="L60" t="str">
            <v>MARTINEZ</v>
          </cell>
          <cell r="M60" t="str">
            <v>LAURA GARCIA M.</v>
          </cell>
          <cell r="N60" t="str">
            <v>GARCIA MARTINEZ, LAURA</v>
          </cell>
          <cell r="O60" t="str">
            <v>Club del Mar de San Amaro</v>
          </cell>
          <cell r="P60">
            <v>2007</v>
          </cell>
          <cell r="Q60" t="str">
            <v>F</v>
          </cell>
          <cell r="R60" t="str">
            <v>INFF</v>
          </cell>
        </row>
        <row r="61">
          <cell r="B61">
            <v>19659</v>
          </cell>
          <cell r="C61" t="str">
            <v>ESTEVEZ</v>
          </cell>
          <cell r="D61" t="str">
            <v>ABALDE</v>
          </cell>
          <cell r="E61" t="str">
            <v>FERNANDO</v>
          </cell>
          <cell r="F61">
            <v>23415</v>
          </cell>
          <cell r="G61" t="str">
            <v>M</v>
          </cell>
          <cell r="H61" t="str">
            <v>BEMBRIVE</v>
          </cell>
          <cell r="I61" t="str">
            <v>FERNANDO</v>
          </cell>
          <cell r="J61" t="str">
            <v/>
          </cell>
          <cell r="K61" t="str">
            <v>ESTEVEZ</v>
          </cell>
          <cell r="L61" t="str">
            <v>ABALDE</v>
          </cell>
          <cell r="M61" t="str">
            <v>FERNANDO ESTEVEZ A.</v>
          </cell>
          <cell r="N61" t="str">
            <v>ESTEVEZ ABALDE, FERNANDO</v>
          </cell>
          <cell r="O61" t="str">
            <v>SCDR Helios-Bembrive</v>
          </cell>
          <cell r="P61">
            <v>1964</v>
          </cell>
          <cell r="Q61" t="str">
            <v>M</v>
          </cell>
          <cell r="R61" t="str">
            <v>V50M</v>
          </cell>
        </row>
        <row r="62">
          <cell r="B62"/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 xml:space="preserve"> </v>
          </cell>
          <cell r="N62" t="str">
            <v xml:space="preserve">, </v>
          </cell>
          <cell r="O62" t="str">
            <v/>
          </cell>
          <cell r="P62">
            <v>0</v>
          </cell>
          <cell r="Q62" t="str">
            <v/>
          </cell>
          <cell r="R62" t="str">
            <v>-</v>
          </cell>
        </row>
        <row r="63">
          <cell r="B63">
            <v>17803</v>
          </cell>
          <cell r="C63" t="str">
            <v>DIZ</v>
          </cell>
          <cell r="D63" t="str">
            <v>CONDE</v>
          </cell>
          <cell r="E63" t="str">
            <v>JAVIER</v>
          </cell>
          <cell r="F63">
            <v>37165</v>
          </cell>
          <cell r="G63" t="str">
            <v>M</v>
          </cell>
          <cell r="H63" t="str">
            <v>CLUB DEL MAR</v>
          </cell>
          <cell r="I63" t="str">
            <v>JAVIER</v>
          </cell>
          <cell r="J63" t="str">
            <v/>
          </cell>
          <cell r="K63" t="str">
            <v>DIZ</v>
          </cell>
          <cell r="L63" t="str">
            <v>CONDE</v>
          </cell>
          <cell r="M63" t="str">
            <v>JAVIER DIZ C.</v>
          </cell>
          <cell r="N63" t="str">
            <v>DIZ CONDE, JAVIER</v>
          </cell>
          <cell r="O63" t="str">
            <v>Club del Mar de San Amaro</v>
          </cell>
          <cell r="P63">
            <v>2001</v>
          </cell>
          <cell r="Q63" t="str">
            <v>M</v>
          </cell>
          <cell r="R63" t="str">
            <v>S23M</v>
          </cell>
        </row>
        <row r="64">
          <cell r="B64">
            <v>29678</v>
          </cell>
          <cell r="C64" t="str">
            <v>VALIN</v>
          </cell>
          <cell r="D64" t="str">
            <v>LOPEZ</v>
          </cell>
          <cell r="E64" t="str">
            <v>TOMAS</v>
          </cell>
          <cell r="F64">
            <v>23915</v>
          </cell>
          <cell r="G64" t="str">
            <v>M</v>
          </cell>
          <cell r="H64" t="str">
            <v>ARTEAL TM</v>
          </cell>
          <cell r="I64" t="str">
            <v>TOMAS</v>
          </cell>
          <cell r="J64" t="str">
            <v/>
          </cell>
          <cell r="K64" t="str">
            <v>VALIN</v>
          </cell>
          <cell r="L64" t="str">
            <v>LOPEZ</v>
          </cell>
          <cell r="M64" t="str">
            <v>TOMAS VALIN L.</v>
          </cell>
          <cell r="N64" t="str">
            <v>VALIN LOPEZ, TOMAS</v>
          </cell>
          <cell r="O64" t="str">
            <v>Arteal TM</v>
          </cell>
          <cell r="P64">
            <v>1965</v>
          </cell>
          <cell r="Q64" t="str">
            <v>M</v>
          </cell>
          <cell r="R64" t="str">
            <v>V50M</v>
          </cell>
        </row>
        <row r="65">
          <cell r="B65"/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 xml:space="preserve"> </v>
          </cell>
          <cell r="N65" t="str">
            <v xml:space="preserve">, </v>
          </cell>
          <cell r="O65" t="str">
            <v/>
          </cell>
          <cell r="P65">
            <v>0</v>
          </cell>
          <cell r="Q65" t="str">
            <v/>
          </cell>
          <cell r="R65" t="str">
            <v>-</v>
          </cell>
        </row>
        <row r="66">
          <cell r="B66">
            <v>19656</v>
          </cell>
          <cell r="C66" t="str">
            <v>GARCIA</v>
          </cell>
          <cell r="D66" t="str">
            <v>TRELLES</v>
          </cell>
          <cell r="E66" t="str">
            <v>MARIÑA</v>
          </cell>
          <cell r="F66">
            <v>39224</v>
          </cell>
          <cell r="G66" t="str">
            <v>F</v>
          </cell>
          <cell r="H66" t="str">
            <v>TM PONTEVEDRA</v>
          </cell>
          <cell r="I66" t="str">
            <v>MARIÑA</v>
          </cell>
          <cell r="J66" t="str">
            <v/>
          </cell>
          <cell r="K66" t="str">
            <v>GARCIA</v>
          </cell>
          <cell r="L66" t="str">
            <v>TRELLES</v>
          </cell>
          <cell r="M66" t="str">
            <v>MARIÑA GARCIA T.</v>
          </cell>
          <cell r="N66" t="str">
            <v>GARCIA TRELLES, MARIÑA</v>
          </cell>
          <cell r="O66" t="str">
            <v>TM Pontevedra</v>
          </cell>
          <cell r="P66">
            <v>2007</v>
          </cell>
          <cell r="Q66" t="str">
            <v>F</v>
          </cell>
          <cell r="R66" t="str">
            <v>INFF</v>
          </cell>
        </row>
        <row r="67">
          <cell r="B67">
            <v>30572</v>
          </cell>
          <cell r="C67" t="str">
            <v>GARCIA</v>
          </cell>
          <cell r="D67" t="str">
            <v>LOPEZ</v>
          </cell>
          <cell r="E67" t="str">
            <v>PABLO</v>
          </cell>
          <cell r="F67">
            <v>39192</v>
          </cell>
          <cell r="G67" t="str">
            <v>M</v>
          </cell>
          <cell r="H67" t="str">
            <v>ADX MILAGROSA</v>
          </cell>
          <cell r="I67" t="str">
            <v>PABLO</v>
          </cell>
          <cell r="J67" t="str">
            <v/>
          </cell>
          <cell r="K67" t="str">
            <v>GARCIA</v>
          </cell>
          <cell r="L67" t="str">
            <v>LOPEZ</v>
          </cell>
          <cell r="M67" t="str">
            <v>PABLO GARCIA L.</v>
          </cell>
          <cell r="N67" t="str">
            <v>GARCIA LOPEZ, PABLO</v>
          </cell>
          <cell r="O67" t="str">
            <v>ADX Milagrosa</v>
          </cell>
          <cell r="P67">
            <v>2007</v>
          </cell>
          <cell r="Q67" t="str">
            <v>M</v>
          </cell>
          <cell r="R67" t="str">
            <v>INFM</v>
          </cell>
        </row>
        <row r="68">
          <cell r="B68">
            <v>29497</v>
          </cell>
          <cell r="C68" t="str">
            <v>CAMIÑA</v>
          </cell>
          <cell r="D68" t="str">
            <v>TIEVO</v>
          </cell>
          <cell r="E68" t="str">
            <v>ROBER</v>
          </cell>
          <cell r="F68">
            <v>40044</v>
          </cell>
          <cell r="G68" t="str">
            <v>M</v>
          </cell>
          <cell r="H68" t="str">
            <v>CINANIA TM</v>
          </cell>
          <cell r="I68" t="str">
            <v>ROBER</v>
          </cell>
          <cell r="J68" t="str">
            <v/>
          </cell>
          <cell r="K68" t="str">
            <v>CAMIÑA</v>
          </cell>
          <cell r="L68" t="str">
            <v>TIEVO</v>
          </cell>
          <cell r="M68" t="str">
            <v>ROBER CAMIÑA T.</v>
          </cell>
          <cell r="N68" t="str">
            <v>CAMIÑA TIEVO, ROBER</v>
          </cell>
          <cell r="O68" t="str">
            <v>Cinania TM</v>
          </cell>
          <cell r="P68">
            <v>2009</v>
          </cell>
          <cell r="Q68" t="str">
            <v>M</v>
          </cell>
          <cell r="R68" t="str">
            <v>INFM</v>
          </cell>
        </row>
        <row r="69">
          <cell r="B69">
            <v>21266</v>
          </cell>
          <cell r="C69" t="str">
            <v>FERNANDEZ</v>
          </cell>
          <cell r="D69" t="str">
            <v>GAGO</v>
          </cell>
          <cell r="E69" t="str">
            <v>GONZALO</v>
          </cell>
          <cell r="F69">
            <v>38028</v>
          </cell>
          <cell r="G69" t="str">
            <v>M</v>
          </cell>
          <cell r="H69" t="str">
            <v>PING PONG VIGO</v>
          </cell>
          <cell r="I69" t="str">
            <v>GONZALO</v>
          </cell>
          <cell r="J69" t="str">
            <v/>
          </cell>
          <cell r="K69" t="str">
            <v>FERNANDEZ</v>
          </cell>
          <cell r="L69" t="str">
            <v>GAGO</v>
          </cell>
          <cell r="M69" t="str">
            <v>GONZALO FERNANDEZ G.</v>
          </cell>
          <cell r="N69" t="str">
            <v>FERNANDEZ GAGO, GONZALO</v>
          </cell>
          <cell r="O69" t="str">
            <v>Redondela Sport Club</v>
          </cell>
          <cell r="P69">
            <v>2004</v>
          </cell>
          <cell r="Q69" t="str">
            <v>M</v>
          </cell>
          <cell r="R69" t="str">
            <v>JUVM</v>
          </cell>
        </row>
        <row r="70">
          <cell r="B70">
            <v>23573</v>
          </cell>
          <cell r="C70" t="str">
            <v>MONTERO</v>
          </cell>
          <cell r="D70" t="str">
            <v>CAAVEIRO</v>
          </cell>
          <cell r="E70" t="str">
            <v>CANDELA</v>
          </cell>
          <cell r="F70">
            <v>39707</v>
          </cell>
          <cell r="G70" t="str">
            <v>F</v>
          </cell>
          <cell r="H70" t="str">
            <v>CIDADE NARON TM</v>
          </cell>
          <cell r="I70" t="str">
            <v>CANDELA</v>
          </cell>
          <cell r="J70" t="str">
            <v/>
          </cell>
          <cell r="K70" t="str">
            <v>MONTERO</v>
          </cell>
          <cell r="L70" t="str">
            <v>CAAVEIRO</v>
          </cell>
          <cell r="M70" t="str">
            <v>CANDELA MONTERO C.</v>
          </cell>
          <cell r="N70" t="str">
            <v>MONTERO CAAVEIRO, CANDELA</v>
          </cell>
          <cell r="O70" t="str">
            <v>CTM Cidade de Narón</v>
          </cell>
          <cell r="P70">
            <v>2008</v>
          </cell>
          <cell r="Q70" t="str">
            <v>F</v>
          </cell>
          <cell r="R70" t="str">
            <v>INFF</v>
          </cell>
        </row>
        <row r="71">
          <cell r="B71">
            <v>10331</v>
          </cell>
          <cell r="C71" t="str">
            <v>OTERO</v>
          </cell>
          <cell r="D71" t="str">
            <v>RODRIGUEZ</v>
          </cell>
          <cell r="E71" t="str">
            <v>SANTIAGO</v>
          </cell>
          <cell r="F71">
            <v>36273</v>
          </cell>
          <cell r="G71" t="str">
            <v>M</v>
          </cell>
          <cell r="H71" t="str">
            <v>ADX MILAGROSA</v>
          </cell>
          <cell r="I71" t="str">
            <v>SANTIAGO</v>
          </cell>
          <cell r="J71" t="str">
            <v/>
          </cell>
          <cell r="K71" t="str">
            <v>OTERO</v>
          </cell>
          <cell r="L71" t="str">
            <v>RODRIGUEZ</v>
          </cell>
          <cell r="M71" t="str">
            <v>SANTIAGO OTERO R.</v>
          </cell>
          <cell r="N71" t="str">
            <v>OTERO RODRIGUEZ, SANTIAGO</v>
          </cell>
          <cell r="O71" t="str">
            <v>ADX Milagrosa</v>
          </cell>
          <cell r="P71">
            <v>1999</v>
          </cell>
          <cell r="Q71" t="str">
            <v>M</v>
          </cell>
          <cell r="R71" t="str">
            <v>SENM</v>
          </cell>
        </row>
        <row r="72">
          <cell r="B72">
            <v>38093</v>
          </cell>
          <cell r="C72" t="str">
            <v>HERNANDEZ</v>
          </cell>
          <cell r="D72" t="str">
            <v>GONZALEZ</v>
          </cell>
          <cell r="E72" t="str">
            <v>LEO</v>
          </cell>
          <cell r="F72">
            <v>41002</v>
          </cell>
          <cell r="G72" t="str">
            <v>M</v>
          </cell>
          <cell r="H72" t="str">
            <v>MONTE PORREIRO</v>
          </cell>
          <cell r="I72" t="str">
            <v>LEO</v>
          </cell>
          <cell r="J72" t="str">
            <v/>
          </cell>
          <cell r="K72" t="str">
            <v>HERNANDEZ</v>
          </cell>
          <cell r="L72" t="str">
            <v>GONZALEZ</v>
          </cell>
          <cell r="M72" t="str">
            <v>LEO HERNANDEZ G.</v>
          </cell>
          <cell r="N72" t="str">
            <v>HERNANDEZ GONZALEZ, LEO</v>
          </cell>
          <cell r="O72" t="str">
            <v>Club Monte Porreiro</v>
          </cell>
          <cell r="P72">
            <v>2012</v>
          </cell>
          <cell r="Q72" t="str">
            <v>M</v>
          </cell>
          <cell r="R72" t="str">
            <v>BENM</v>
          </cell>
        </row>
        <row r="73">
          <cell r="B73">
            <v>36666</v>
          </cell>
          <cell r="C73" t="str">
            <v>ALVAREZ</v>
          </cell>
          <cell r="D73" t="str">
            <v>BANDERA</v>
          </cell>
          <cell r="E73" t="str">
            <v>NICOLAS</v>
          </cell>
          <cell r="F73">
            <v>40217</v>
          </cell>
          <cell r="G73" t="str">
            <v>M</v>
          </cell>
          <cell r="H73" t="str">
            <v>VILAGARCIA TM</v>
          </cell>
          <cell r="I73" t="str">
            <v>NICOLAS</v>
          </cell>
          <cell r="J73" t="str">
            <v/>
          </cell>
          <cell r="K73" t="str">
            <v>ALVAREZ</v>
          </cell>
          <cell r="L73" t="str">
            <v>BANDERA</v>
          </cell>
          <cell r="M73" t="str">
            <v>NICOLAS ALVAREZ B.</v>
          </cell>
          <cell r="N73" t="str">
            <v>ALVAREZ BANDERA, NICOLAS</v>
          </cell>
          <cell r="O73" t="str">
            <v>Vilagarcía TM</v>
          </cell>
          <cell r="P73">
            <v>2010</v>
          </cell>
          <cell r="Q73" t="str">
            <v>M</v>
          </cell>
          <cell r="R73" t="str">
            <v>ALEM</v>
          </cell>
        </row>
        <row r="74">
          <cell r="B74">
            <v>38101</v>
          </cell>
          <cell r="C74" t="str">
            <v>LEIVAS</v>
          </cell>
          <cell r="D74" t="str">
            <v>VILLAVERDE</v>
          </cell>
          <cell r="E74" t="str">
            <v>MANUEL</v>
          </cell>
          <cell r="F74">
            <v>40738</v>
          </cell>
          <cell r="G74" t="str">
            <v>M</v>
          </cell>
          <cell r="H74" t="str">
            <v>MONTE PORREIRO</v>
          </cell>
          <cell r="I74" t="str">
            <v>MANUEL</v>
          </cell>
          <cell r="J74" t="str">
            <v/>
          </cell>
          <cell r="K74" t="str">
            <v>LEIVAS</v>
          </cell>
          <cell r="L74" t="str">
            <v>VILLAVERDE</v>
          </cell>
          <cell r="M74" t="str">
            <v>MANUEL LEIVAS V.</v>
          </cell>
          <cell r="N74" t="str">
            <v>LEIVAS VILLAVERDE, MANUEL</v>
          </cell>
          <cell r="O74" t="str">
            <v>Club Monte Porreiro</v>
          </cell>
          <cell r="P74">
            <v>2011</v>
          </cell>
          <cell r="Q74" t="str">
            <v>M</v>
          </cell>
          <cell r="R74" t="str">
            <v>ALEM</v>
          </cell>
        </row>
        <row r="75">
          <cell r="B75">
            <v>35935</v>
          </cell>
          <cell r="C75" t="str">
            <v>CAMPO</v>
          </cell>
          <cell r="D75" t="str">
            <v>ÁLVAREZ</v>
          </cell>
          <cell r="E75" t="str">
            <v>ALEJANDRA</v>
          </cell>
          <cell r="F75">
            <v>41304</v>
          </cell>
          <cell r="G75" t="str">
            <v>F</v>
          </cell>
          <cell r="H75" t="str">
            <v>CTM MOS</v>
          </cell>
          <cell r="I75" t="str">
            <v>ALEJANDRA</v>
          </cell>
          <cell r="J75" t="str">
            <v/>
          </cell>
          <cell r="K75" t="str">
            <v>CAMPO</v>
          </cell>
          <cell r="L75" t="str">
            <v>ALVAREZ</v>
          </cell>
          <cell r="M75" t="str">
            <v>ALEJANDRA CAMPO A.</v>
          </cell>
          <cell r="N75" t="str">
            <v>CAMPO ALVAREZ, ALEJANDRA</v>
          </cell>
          <cell r="O75" t="str">
            <v>CTM Mos</v>
          </cell>
          <cell r="P75">
            <v>2013</v>
          </cell>
          <cell r="Q75" t="str">
            <v>F</v>
          </cell>
          <cell r="R75" t="str">
            <v>BENF</v>
          </cell>
        </row>
        <row r="76">
          <cell r="B76">
            <v>29130</v>
          </cell>
          <cell r="C76" t="str">
            <v>NOVO</v>
          </cell>
          <cell r="D76" t="str">
            <v>ROCA</v>
          </cell>
          <cell r="E76" t="str">
            <v>ANTON</v>
          </cell>
          <cell r="F76">
            <v>39019</v>
          </cell>
          <cell r="G76" t="str">
            <v>M</v>
          </cell>
          <cell r="H76" t="str">
            <v>CIDADE NARON TM</v>
          </cell>
          <cell r="I76" t="str">
            <v>ANTON</v>
          </cell>
          <cell r="J76" t="str">
            <v/>
          </cell>
          <cell r="K76" t="str">
            <v>NOVO</v>
          </cell>
          <cell r="L76" t="str">
            <v>ROCA</v>
          </cell>
          <cell r="M76" t="str">
            <v>ANTON NOVO R.</v>
          </cell>
          <cell r="N76" t="str">
            <v>NOVO ROCA, ANTON</v>
          </cell>
          <cell r="O76" t="str">
            <v>CTM Cidade de Narón</v>
          </cell>
          <cell r="P76">
            <v>2006</v>
          </cell>
          <cell r="Q76" t="str">
            <v>M</v>
          </cell>
          <cell r="R76" t="str">
            <v>JUVM</v>
          </cell>
        </row>
        <row r="77">
          <cell r="B77">
            <v>20530</v>
          </cell>
          <cell r="C77" t="str">
            <v>GUERRA</v>
          </cell>
          <cell r="D77" t="str">
            <v>FERNANDEZ</v>
          </cell>
          <cell r="E77" t="str">
            <v>JULIA</v>
          </cell>
          <cell r="F77">
            <v>38729</v>
          </cell>
          <cell r="G77" t="str">
            <v>F</v>
          </cell>
          <cell r="H77" t="str">
            <v>CIDADE NARON TM</v>
          </cell>
          <cell r="I77" t="str">
            <v>JULIA</v>
          </cell>
          <cell r="J77" t="str">
            <v/>
          </cell>
          <cell r="K77" t="str">
            <v>GUERRA</v>
          </cell>
          <cell r="L77" t="str">
            <v>FERNANDEZ</v>
          </cell>
          <cell r="M77" t="str">
            <v>JULIA GUERRA F.</v>
          </cell>
          <cell r="N77" t="str">
            <v>GUERRA FERNANDEZ, JULIA</v>
          </cell>
          <cell r="O77" t="str">
            <v>CTM Cidade de Narón</v>
          </cell>
          <cell r="P77">
            <v>2006</v>
          </cell>
          <cell r="Q77" t="str">
            <v>F</v>
          </cell>
          <cell r="R77" t="str">
            <v>JUVF</v>
          </cell>
        </row>
        <row r="78">
          <cell r="B78">
            <v>6977</v>
          </cell>
          <cell r="C78" t="str">
            <v>ALONSO</v>
          </cell>
          <cell r="D78" t="str">
            <v>VAZQUEZ</v>
          </cell>
          <cell r="E78" t="str">
            <v>JOSE MANUEL</v>
          </cell>
          <cell r="F78">
            <v>25087</v>
          </cell>
          <cell r="G78" t="str">
            <v>M</v>
          </cell>
          <cell r="H78" t="str">
            <v>CD MONTE FERREIROS TM</v>
          </cell>
          <cell r="I78" t="str">
            <v>JOSE</v>
          </cell>
          <cell r="J78" t="str">
            <v>MANUEL</v>
          </cell>
          <cell r="K78" t="str">
            <v>ALONSO</v>
          </cell>
          <cell r="L78" t="str">
            <v>VAZQUEZ</v>
          </cell>
          <cell r="M78" t="str">
            <v>JOSE M. ALONSO V.</v>
          </cell>
          <cell r="N78" t="str">
            <v>ALONSO VAZQUEZ, JOSE M.</v>
          </cell>
          <cell r="O78" t="str">
            <v>Monteferreiros TM</v>
          </cell>
          <cell r="P78">
            <v>1968</v>
          </cell>
          <cell r="Q78" t="str">
            <v>M</v>
          </cell>
          <cell r="R78" t="str">
            <v>V50M</v>
          </cell>
        </row>
        <row r="79">
          <cell r="B79">
            <v>29520</v>
          </cell>
          <cell r="C79" t="str">
            <v>CORDEIRO</v>
          </cell>
          <cell r="D79" t="str">
            <v>PIÑEIRO</v>
          </cell>
          <cell r="E79" t="str">
            <v>PABLO</v>
          </cell>
          <cell r="F79">
            <v>39755</v>
          </cell>
          <cell r="G79" t="str">
            <v>M</v>
          </cell>
          <cell r="H79" t="str">
            <v>CINANIA TM</v>
          </cell>
          <cell r="I79" t="str">
            <v>PABLO</v>
          </cell>
          <cell r="J79" t="str">
            <v/>
          </cell>
          <cell r="K79" t="str">
            <v>CORDEIRO</v>
          </cell>
          <cell r="L79" t="str">
            <v>PIÑEIRO</v>
          </cell>
          <cell r="M79" t="str">
            <v>PABLO CORDEIRO P.</v>
          </cell>
          <cell r="N79" t="str">
            <v>CORDEIRO PIÑEIRO, PABLO</v>
          </cell>
          <cell r="O79" t="str">
            <v>Cinania TM</v>
          </cell>
          <cell r="P79">
            <v>2008</v>
          </cell>
          <cell r="Q79" t="str">
            <v>M</v>
          </cell>
          <cell r="R79" t="str">
            <v>INFM</v>
          </cell>
        </row>
        <row r="80">
          <cell r="B80">
            <v>22326</v>
          </cell>
          <cell r="C80" t="str">
            <v>PAZ</v>
          </cell>
          <cell r="D80" t="str">
            <v>PEREIRA</v>
          </cell>
          <cell r="E80" t="str">
            <v>NICOLAS</v>
          </cell>
          <cell r="F80">
            <v>38392</v>
          </cell>
          <cell r="G80" t="str">
            <v>M</v>
          </cell>
          <cell r="H80" t="str">
            <v>CLUB VIMIANZO TM</v>
          </cell>
          <cell r="I80" t="str">
            <v>NICOLAS</v>
          </cell>
          <cell r="J80" t="str">
            <v/>
          </cell>
          <cell r="K80" t="str">
            <v>PAZ</v>
          </cell>
          <cell r="L80" t="str">
            <v>PEREIRA</v>
          </cell>
          <cell r="M80" t="str">
            <v>NICOLAS PAZ P.</v>
          </cell>
          <cell r="N80" t="str">
            <v>PAZ PEREIRA, NICOLAS</v>
          </cell>
          <cell r="O80" t="str">
            <v>Club Vimianzo TM</v>
          </cell>
          <cell r="P80">
            <v>2005</v>
          </cell>
          <cell r="Q80" t="str">
            <v>M</v>
          </cell>
          <cell r="R80" t="str">
            <v>JUVM</v>
          </cell>
        </row>
        <row r="81">
          <cell r="B81">
            <v>7792</v>
          </cell>
          <cell r="C81" t="str">
            <v>BROULLON</v>
          </cell>
          <cell r="D81" t="str">
            <v>NUÑEZ</v>
          </cell>
          <cell r="E81" t="str">
            <v>JESUS</v>
          </cell>
          <cell r="F81">
            <v>24853</v>
          </cell>
          <cell r="G81" t="str">
            <v>M</v>
          </cell>
          <cell r="H81" t="str">
            <v>CINANIA TM</v>
          </cell>
          <cell r="I81" t="str">
            <v>JESUS</v>
          </cell>
          <cell r="J81" t="str">
            <v/>
          </cell>
          <cell r="K81" t="str">
            <v>BROULLON</v>
          </cell>
          <cell r="L81" t="str">
            <v>NUÑEZ</v>
          </cell>
          <cell r="M81" t="str">
            <v>JESUS BROULLON N.</v>
          </cell>
          <cell r="N81" t="str">
            <v>BROULLON NUÑEZ, JESUS</v>
          </cell>
          <cell r="O81" t="str">
            <v>Cinania TM</v>
          </cell>
          <cell r="P81">
            <v>1968</v>
          </cell>
          <cell r="Q81" t="str">
            <v>M</v>
          </cell>
          <cell r="R81" t="str">
            <v>V50M</v>
          </cell>
        </row>
        <row r="82">
          <cell r="B82">
            <v>17347</v>
          </cell>
          <cell r="C82" t="str">
            <v>BLANCO</v>
          </cell>
          <cell r="D82" t="str">
            <v>REY</v>
          </cell>
          <cell r="E82" t="str">
            <v>BRAIS</v>
          </cell>
          <cell r="F82">
            <v>36657</v>
          </cell>
          <cell r="G82" t="str">
            <v>M</v>
          </cell>
          <cell r="H82" t="str">
            <v>OROSO TM</v>
          </cell>
          <cell r="I82" t="str">
            <v>BRAIS</v>
          </cell>
          <cell r="J82" t="str">
            <v/>
          </cell>
          <cell r="K82" t="str">
            <v>BLANCO</v>
          </cell>
          <cell r="L82" t="str">
            <v>REY</v>
          </cell>
          <cell r="M82" t="str">
            <v>BRAIS BLANCO R.</v>
          </cell>
          <cell r="N82" t="str">
            <v>BLANCO REY, BRAIS</v>
          </cell>
          <cell r="O82" t="str">
            <v>Club Oroso TM</v>
          </cell>
          <cell r="P82">
            <v>2000</v>
          </cell>
          <cell r="Q82" t="str">
            <v>M</v>
          </cell>
          <cell r="R82" t="str">
            <v>SENM</v>
          </cell>
        </row>
        <row r="83">
          <cell r="B83">
            <v>33329</v>
          </cell>
          <cell r="C83" t="str">
            <v>RIVERA</v>
          </cell>
          <cell r="D83" t="str">
            <v>ALFARO</v>
          </cell>
          <cell r="E83" t="str">
            <v>ANTONIO</v>
          </cell>
          <cell r="F83">
            <v>39333</v>
          </cell>
          <cell r="G83" t="str">
            <v>M</v>
          </cell>
          <cell r="H83" t="str">
            <v>CLUB BE ONE OURENSE</v>
          </cell>
          <cell r="I83" t="str">
            <v>ANTONIO</v>
          </cell>
          <cell r="J83" t="str">
            <v/>
          </cell>
          <cell r="K83" t="str">
            <v>RIVERA</v>
          </cell>
          <cell r="L83" t="str">
            <v>ALFARO</v>
          </cell>
          <cell r="M83" t="str">
            <v>ANTONIO RIVERA A.</v>
          </cell>
          <cell r="N83" t="str">
            <v>RIVERA ALFARO, ANTONIO</v>
          </cell>
          <cell r="O83" t="str">
            <v>Club Be One Orense</v>
          </cell>
          <cell r="P83">
            <v>2007</v>
          </cell>
          <cell r="Q83" t="str">
            <v>M</v>
          </cell>
          <cell r="R83" t="str">
            <v>INFM</v>
          </cell>
        </row>
        <row r="84">
          <cell r="B84">
            <v>33330</v>
          </cell>
          <cell r="C84" t="str">
            <v>LOPEZ</v>
          </cell>
          <cell r="D84" t="str">
            <v>GOMEZ</v>
          </cell>
          <cell r="E84" t="str">
            <v>YERAI</v>
          </cell>
          <cell r="F84">
            <v>39352</v>
          </cell>
          <cell r="G84" t="str">
            <v>M</v>
          </cell>
          <cell r="H84" t="str">
            <v>SAN MAMED</v>
          </cell>
          <cell r="I84" t="str">
            <v>YERAI</v>
          </cell>
          <cell r="J84" t="str">
            <v/>
          </cell>
          <cell r="K84" t="str">
            <v>LOPEZ</v>
          </cell>
          <cell r="L84" t="str">
            <v>GOMEZ</v>
          </cell>
          <cell r="M84" t="str">
            <v>YERAI LOPEZ G.</v>
          </cell>
          <cell r="N84" t="str">
            <v>LOPEZ GOMEZ, YERAI</v>
          </cell>
          <cell r="O84" t="str">
            <v>Academia San Mamed Orense TM</v>
          </cell>
          <cell r="P84">
            <v>2007</v>
          </cell>
          <cell r="Q84" t="str">
            <v>M</v>
          </cell>
          <cell r="R84" t="str">
            <v>INFM</v>
          </cell>
        </row>
        <row r="85">
          <cell r="B85">
            <v>1365</v>
          </cell>
          <cell r="C85" t="str">
            <v>RODRIGUEZ</v>
          </cell>
          <cell r="D85" t="str">
            <v>MENDEZ</v>
          </cell>
          <cell r="E85" t="str">
            <v>LUIS</v>
          </cell>
          <cell r="F85">
            <v>26471</v>
          </cell>
          <cell r="G85" t="str">
            <v>M</v>
          </cell>
          <cell r="H85" t="str">
            <v>SAN MAMED</v>
          </cell>
          <cell r="I85" t="str">
            <v>LUIS</v>
          </cell>
          <cell r="J85" t="str">
            <v/>
          </cell>
          <cell r="K85" t="str">
            <v>RODRIGUEZ</v>
          </cell>
          <cell r="L85" t="str">
            <v>MENDEZ</v>
          </cell>
          <cell r="M85" t="str">
            <v>LUIS RODRIGUEZ M.</v>
          </cell>
          <cell r="N85" t="str">
            <v>RODRIGUEZ MENDEZ, LUIS</v>
          </cell>
          <cell r="O85" t="str">
            <v>Academia San Mamed Orense TM</v>
          </cell>
          <cell r="P85">
            <v>1972</v>
          </cell>
          <cell r="Q85" t="str">
            <v>M</v>
          </cell>
          <cell r="R85" t="str">
            <v>V50M</v>
          </cell>
        </row>
        <row r="86">
          <cell r="B86">
            <v>1149</v>
          </cell>
          <cell r="C86" t="str">
            <v>ROMAN</v>
          </cell>
          <cell r="D86" t="str">
            <v>DE BARROS</v>
          </cell>
          <cell r="E86" t="str">
            <v>JOSE JULIO</v>
          </cell>
          <cell r="F86">
            <v>25041</v>
          </cell>
          <cell r="G86" t="str">
            <v>M</v>
          </cell>
          <cell r="H86" t="str">
            <v>BEMBRIVE</v>
          </cell>
          <cell r="I86" t="str">
            <v>JOSE</v>
          </cell>
          <cell r="J86" t="str">
            <v>JULIO</v>
          </cell>
          <cell r="K86" t="str">
            <v>ROMAN</v>
          </cell>
          <cell r="L86" t="str">
            <v>DE BARROS</v>
          </cell>
          <cell r="M86" t="str">
            <v>JOSE J. ROMAN D.</v>
          </cell>
          <cell r="N86" t="str">
            <v>ROMAN DE BARROS, JOSE J.</v>
          </cell>
          <cell r="O86" t="str">
            <v>SCDR Helios-Bembrive</v>
          </cell>
          <cell r="P86">
            <v>1968</v>
          </cell>
          <cell r="Q86" t="str">
            <v>M</v>
          </cell>
          <cell r="R86" t="str">
            <v>V50M</v>
          </cell>
        </row>
        <row r="87">
          <cell r="B87">
            <v>100084</v>
          </cell>
          <cell r="C87" t="str">
            <v>SANCHEZ</v>
          </cell>
          <cell r="D87" t="str">
            <v>GARCIA</v>
          </cell>
          <cell r="E87" t="str">
            <v>PABLO</v>
          </cell>
          <cell r="F87">
            <v>39625</v>
          </cell>
          <cell r="G87" t="str">
            <v>M</v>
          </cell>
          <cell r="H87" t="str">
            <v>Finisterre TM</v>
          </cell>
          <cell r="I87" t="str">
            <v>PABLO</v>
          </cell>
          <cell r="J87" t="str">
            <v/>
          </cell>
          <cell r="K87" t="str">
            <v>SANCHEZ</v>
          </cell>
          <cell r="L87" t="str">
            <v>GARCIA</v>
          </cell>
          <cell r="M87" t="str">
            <v>PABLO SANCHEZ G.</v>
          </cell>
          <cell r="N87" t="str">
            <v>SANCHEZ GARCIA, PABLO</v>
          </cell>
          <cell r="O87" t="str">
            <v>Finisterre TM</v>
          </cell>
          <cell r="P87">
            <v>2008</v>
          </cell>
          <cell r="Q87" t="str">
            <v>M</v>
          </cell>
          <cell r="R87" t="str">
            <v>INFM</v>
          </cell>
        </row>
        <row r="88">
          <cell r="B88">
            <v>38092</v>
          </cell>
          <cell r="C88" t="str">
            <v>MONTOTO</v>
          </cell>
          <cell r="D88" t="str">
            <v>VILLA</v>
          </cell>
          <cell r="E88" t="str">
            <v>PABLO</v>
          </cell>
          <cell r="F88">
            <v>41267</v>
          </cell>
          <cell r="G88" t="str">
            <v>M</v>
          </cell>
          <cell r="H88" t="str">
            <v>MONTE PORREIRO</v>
          </cell>
          <cell r="I88" t="str">
            <v>PABLO</v>
          </cell>
          <cell r="J88" t="str">
            <v/>
          </cell>
          <cell r="K88" t="str">
            <v>MONTOTO</v>
          </cell>
          <cell r="L88" t="str">
            <v>VILLA</v>
          </cell>
          <cell r="M88" t="str">
            <v>PABLO MONTOTO V.</v>
          </cell>
          <cell r="N88" t="str">
            <v>MONTOTO VILLA, PABLO</v>
          </cell>
          <cell r="O88" t="str">
            <v>Club Monte Porreiro</v>
          </cell>
          <cell r="P88">
            <v>2012</v>
          </cell>
          <cell r="Q88" t="str">
            <v>M</v>
          </cell>
          <cell r="R88" t="str">
            <v>BENM</v>
          </cell>
        </row>
        <row r="89">
          <cell r="B89">
            <v>38105</v>
          </cell>
          <cell r="C89" t="str">
            <v>ALVAREZ</v>
          </cell>
          <cell r="D89" t="str">
            <v>IGLESIAS</v>
          </cell>
          <cell r="E89" t="str">
            <v>JORGE</v>
          </cell>
          <cell r="F89">
            <v>40621</v>
          </cell>
          <cell r="G89" t="str">
            <v>M</v>
          </cell>
          <cell r="H89" t="str">
            <v>MONTE PORREIRO</v>
          </cell>
          <cell r="I89" t="str">
            <v>JORGE</v>
          </cell>
          <cell r="J89" t="str">
            <v/>
          </cell>
          <cell r="K89" t="str">
            <v>ALVAREZ</v>
          </cell>
          <cell r="L89" t="str">
            <v>IGLESIAS</v>
          </cell>
          <cell r="M89" t="str">
            <v>JORGE ALVAREZ I.</v>
          </cell>
          <cell r="N89" t="str">
            <v>ALVAREZ IGLESIAS, JORGE</v>
          </cell>
          <cell r="O89" t="str">
            <v>Club Monte Porreiro</v>
          </cell>
          <cell r="P89">
            <v>2011</v>
          </cell>
          <cell r="Q89" t="str">
            <v>M</v>
          </cell>
          <cell r="R89" t="str">
            <v>ALEM</v>
          </cell>
        </row>
        <row r="90">
          <cell r="B90">
            <v>8005</v>
          </cell>
          <cell r="C90" t="str">
            <v>CARRACEDO</v>
          </cell>
          <cell r="D90" t="str">
            <v>ALVAREZ</v>
          </cell>
          <cell r="E90" t="str">
            <v>RICARDO</v>
          </cell>
          <cell r="F90">
            <v>22229</v>
          </cell>
          <cell r="G90" t="str">
            <v>M</v>
          </cell>
          <cell r="H90" t="str">
            <v>ARTEAL TM</v>
          </cell>
          <cell r="I90" t="str">
            <v>RICARDO</v>
          </cell>
          <cell r="J90" t="str">
            <v/>
          </cell>
          <cell r="K90" t="str">
            <v>CARRACEDO</v>
          </cell>
          <cell r="L90" t="str">
            <v>ALVAREZ</v>
          </cell>
          <cell r="M90" t="str">
            <v>RICARDO CARRACEDO A.</v>
          </cell>
          <cell r="N90" t="str">
            <v>CARRACEDO ALVAREZ, RICARDO</v>
          </cell>
          <cell r="O90" t="str">
            <v>Arteal TM</v>
          </cell>
          <cell r="P90">
            <v>1960</v>
          </cell>
          <cell r="Q90" t="str">
            <v>M</v>
          </cell>
          <cell r="R90" t="str">
            <v>V60M</v>
          </cell>
        </row>
        <row r="91">
          <cell r="B91">
            <v>34289</v>
          </cell>
          <cell r="C91" t="str">
            <v>CARRASCO</v>
          </cell>
          <cell r="D91" t="str">
            <v>VIEITO</v>
          </cell>
          <cell r="E91" t="str">
            <v>TERESA</v>
          </cell>
          <cell r="F91">
            <v>40895</v>
          </cell>
          <cell r="G91" t="str">
            <v>F</v>
          </cell>
          <cell r="H91" t="str">
            <v>CLUB DEL MAR</v>
          </cell>
          <cell r="I91" t="str">
            <v>TERESA</v>
          </cell>
          <cell r="J91" t="str">
            <v/>
          </cell>
          <cell r="K91" t="str">
            <v>CARRASCO</v>
          </cell>
          <cell r="L91" t="str">
            <v>VIEITO</v>
          </cell>
          <cell r="M91" t="str">
            <v>TERESA CARRASCO V.</v>
          </cell>
          <cell r="N91" t="str">
            <v>CARRASCO VIEITO, TERESA</v>
          </cell>
          <cell r="O91" t="str">
            <v>Club del Mar de San Amaro</v>
          </cell>
          <cell r="P91">
            <v>2011</v>
          </cell>
          <cell r="Q91" t="str">
            <v>F</v>
          </cell>
          <cell r="R91" t="str">
            <v>ALEF</v>
          </cell>
        </row>
        <row r="92">
          <cell r="B92">
            <v>35410</v>
          </cell>
          <cell r="C92" t="str">
            <v>PRADO</v>
          </cell>
          <cell r="D92" t="str">
            <v>COEJO</v>
          </cell>
          <cell r="E92" t="str">
            <v>ALBA</v>
          </cell>
          <cell r="F92">
            <v>40134</v>
          </cell>
          <cell r="G92" t="str">
            <v>F</v>
          </cell>
          <cell r="H92" t="str">
            <v>CTM GAM</v>
          </cell>
          <cell r="I92" t="str">
            <v>ALBA</v>
          </cell>
          <cell r="J92" t="str">
            <v/>
          </cell>
          <cell r="K92" t="str">
            <v>PRADO</v>
          </cell>
          <cell r="L92" t="str">
            <v>COEJO</v>
          </cell>
          <cell r="M92" t="str">
            <v>ALBA PRADO C.</v>
          </cell>
          <cell r="N92" t="str">
            <v>PRADO COEJO, ALBA</v>
          </cell>
          <cell r="O92" t="str">
            <v>CTM GAM</v>
          </cell>
          <cell r="P92">
            <v>2009</v>
          </cell>
          <cell r="Q92" t="str">
            <v>F</v>
          </cell>
          <cell r="R92" t="str">
            <v>INFF</v>
          </cell>
        </row>
        <row r="93">
          <cell r="B93">
            <v>19423</v>
          </cell>
          <cell r="C93" t="str">
            <v>QUINTANA</v>
          </cell>
          <cell r="D93" t="str">
            <v>RAÑA</v>
          </cell>
          <cell r="E93" t="str">
            <v xml:space="preserve">MARTÍN </v>
          </cell>
          <cell r="F93">
            <v>37551</v>
          </cell>
          <cell r="G93" t="str">
            <v>M</v>
          </cell>
          <cell r="H93" t="str">
            <v>MONTE PORREIRO</v>
          </cell>
          <cell r="I93" t="str">
            <v>MARTIN</v>
          </cell>
          <cell r="J93" t="str">
            <v/>
          </cell>
          <cell r="K93" t="str">
            <v>QUINTANA</v>
          </cell>
          <cell r="L93" t="str">
            <v>RAÑA</v>
          </cell>
          <cell r="M93" t="str">
            <v>MARTIN QUINTANA R.</v>
          </cell>
          <cell r="N93" t="str">
            <v>QUINTANA RAÑA, MARTIN</v>
          </cell>
          <cell r="O93" t="str">
            <v>Club Monte Porreiro</v>
          </cell>
          <cell r="P93">
            <v>2002</v>
          </cell>
          <cell r="Q93" t="str">
            <v>M</v>
          </cell>
          <cell r="R93" t="str">
            <v>S23M</v>
          </cell>
        </row>
        <row r="94">
          <cell r="B94">
            <v>19664</v>
          </cell>
          <cell r="C94" t="str">
            <v>VIDAL</v>
          </cell>
          <cell r="D94" t="str">
            <v>VIDAL</v>
          </cell>
          <cell r="E94" t="str">
            <v>ANTONIO</v>
          </cell>
          <cell r="F94">
            <v>26533</v>
          </cell>
          <cell r="G94" t="str">
            <v>M</v>
          </cell>
          <cell r="H94" t="str">
            <v>MONTE PORREIRO</v>
          </cell>
          <cell r="I94" t="str">
            <v>ANTONIO</v>
          </cell>
          <cell r="J94" t="str">
            <v/>
          </cell>
          <cell r="K94" t="str">
            <v>VIDAL</v>
          </cell>
          <cell r="L94" t="str">
            <v>VIDAL</v>
          </cell>
          <cell r="M94" t="str">
            <v>ANTONIO VIDAL V.</v>
          </cell>
          <cell r="N94" t="str">
            <v>VIDAL VIDAL, ANTONIO</v>
          </cell>
          <cell r="O94" t="str">
            <v>Club Monte Porreiro</v>
          </cell>
          <cell r="P94">
            <v>1972</v>
          </cell>
          <cell r="Q94" t="str">
            <v>M</v>
          </cell>
          <cell r="R94" t="str">
            <v>V50M</v>
          </cell>
        </row>
        <row r="95">
          <cell r="B95">
            <v>35936</v>
          </cell>
          <cell r="C95" t="str">
            <v>CAMPO</v>
          </cell>
          <cell r="D95" t="str">
            <v>ÁLVAREZ</v>
          </cell>
          <cell r="E95" t="str">
            <v>GABRIELA</v>
          </cell>
          <cell r="F95">
            <v>40805</v>
          </cell>
          <cell r="G95" t="str">
            <v>F</v>
          </cell>
          <cell r="H95" t="str">
            <v>CTM MOS</v>
          </cell>
          <cell r="I95" t="str">
            <v>GABRIELA</v>
          </cell>
          <cell r="J95" t="str">
            <v/>
          </cell>
          <cell r="K95" t="str">
            <v>CAMPO</v>
          </cell>
          <cell r="L95" t="str">
            <v>ALVAREZ</v>
          </cell>
          <cell r="M95" t="str">
            <v>GABRIELA CAMPO A.</v>
          </cell>
          <cell r="N95" t="str">
            <v>CAMPO ALVAREZ, GABRIELA</v>
          </cell>
          <cell r="O95" t="str">
            <v>CTM Mos</v>
          </cell>
          <cell r="P95">
            <v>2011</v>
          </cell>
          <cell r="Q95" t="str">
            <v>F</v>
          </cell>
          <cell r="R95" t="str">
            <v>ALEF</v>
          </cell>
        </row>
        <row r="96">
          <cell r="B96">
            <v>29342</v>
          </cell>
          <cell r="C96" t="str">
            <v>OUBIÑA</v>
          </cell>
          <cell r="D96" t="str">
            <v>GARRIDO</v>
          </cell>
          <cell r="E96" t="str">
            <v>NATALIA</v>
          </cell>
          <cell r="F96">
            <v>39154</v>
          </cell>
          <cell r="G96" t="str">
            <v>F</v>
          </cell>
          <cell r="H96" t="str">
            <v>MONTE PORREIRO</v>
          </cell>
          <cell r="I96" t="str">
            <v>NATALIA</v>
          </cell>
          <cell r="J96" t="str">
            <v/>
          </cell>
          <cell r="K96" t="str">
            <v>OUBIÑA</v>
          </cell>
          <cell r="L96" t="str">
            <v>GARRIDO</v>
          </cell>
          <cell r="M96" t="str">
            <v>NATALIA OUBIÑA G.</v>
          </cell>
          <cell r="N96" t="str">
            <v>OUBIÑA GARRIDO, NATALIA</v>
          </cell>
          <cell r="O96" t="str">
            <v>Club Monte Porreiro</v>
          </cell>
          <cell r="P96">
            <v>2007</v>
          </cell>
          <cell r="Q96" t="str">
            <v>F</v>
          </cell>
          <cell r="R96" t="str">
            <v>INFF</v>
          </cell>
        </row>
        <row r="97">
          <cell r="B97">
            <v>38099</v>
          </cell>
          <cell r="C97" t="str">
            <v>GRAÑA</v>
          </cell>
          <cell r="D97" t="str">
            <v>MIGUEL</v>
          </cell>
          <cell r="E97" t="str">
            <v>TIAGO</v>
          </cell>
          <cell r="F97">
            <v>41090</v>
          </cell>
          <cell r="G97" t="str">
            <v>M</v>
          </cell>
          <cell r="H97" t="str">
            <v>MONTE PORREIRO</v>
          </cell>
          <cell r="I97" t="str">
            <v>TIAGO</v>
          </cell>
          <cell r="J97" t="str">
            <v/>
          </cell>
          <cell r="K97" t="str">
            <v>GRAÑA</v>
          </cell>
          <cell r="L97" t="str">
            <v>MIGUEL</v>
          </cell>
          <cell r="M97" t="str">
            <v>TIAGO GRAÑA M.</v>
          </cell>
          <cell r="N97" t="str">
            <v>GRAÑA MIGUEL, TIAGO</v>
          </cell>
          <cell r="O97" t="str">
            <v>Club Monte Porreiro</v>
          </cell>
          <cell r="P97">
            <v>2012</v>
          </cell>
          <cell r="Q97" t="str">
            <v>M</v>
          </cell>
          <cell r="R97" t="str">
            <v>BENM</v>
          </cell>
        </row>
        <row r="98">
          <cell r="B98">
            <v>16939</v>
          </cell>
          <cell r="C98" t="str">
            <v>CASTRO</v>
          </cell>
          <cell r="D98" t="str">
            <v>SALGADO</v>
          </cell>
          <cell r="E98" t="str">
            <v>PEDRO</v>
          </cell>
          <cell r="F98">
            <v>37853</v>
          </cell>
          <cell r="G98" t="str">
            <v>M</v>
          </cell>
          <cell r="H98" t="str">
            <v>VILAGARCIA TM</v>
          </cell>
          <cell r="I98" t="str">
            <v>PEDRO</v>
          </cell>
          <cell r="J98" t="str">
            <v/>
          </cell>
          <cell r="K98" t="str">
            <v>CASTRO</v>
          </cell>
          <cell r="L98" t="str">
            <v>SALGADO</v>
          </cell>
          <cell r="M98" t="str">
            <v>PEDRO CASTRO S.</v>
          </cell>
          <cell r="N98" t="str">
            <v>CASTRO SALGADO, PEDRO</v>
          </cell>
          <cell r="O98" t="str">
            <v>Vilagarcía TM</v>
          </cell>
          <cell r="P98">
            <v>2003</v>
          </cell>
          <cell r="Q98" t="str">
            <v>M</v>
          </cell>
          <cell r="R98" t="str">
            <v>S23M</v>
          </cell>
        </row>
        <row r="99">
          <cell r="B99">
            <v>100114</v>
          </cell>
          <cell r="C99" t="str">
            <v>RAMA</v>
          </cell>
          <cell r="D99" t="str">
            <v>FERNÁNDEZ</v>
          </cell>
          <cell r="E99" t="str">
            <v>NICOLÁS JACINTO</v>
          </cell>
          <cell r="F99">
            <v>39267</v>
          </cell>
          <cell r="G99" t="str">
            <v>M</v>
          </cell>
          <cell r="H99" t="str">
            <v>Finisterre TM</v>
          </cell>
          <cell r="I99" t="str">
            <v>NICOLAS</v>
          </cell>
          <cell r="J99" t="str">
            <v>JACINTO</v>
          </cell>
          <cell r="K99" t="str">
            <v>RAMA</v>
          </cell>
          <cell r="L99" t="str">
            <v>FERNANDEZ</v>
          </cell>
          <cell r="M99" t="str">
            <v>NICOLAS J. RAMA F.</v>
          </cell>
          <cell r="N99" t="str">
            <v>RAMA FERNANDEZ, NICOLAS J.</v>
          </cell>
          <cell r="O99" t="str">
            <v>Finisterre TM</v>
          </cell>
          <cell r="P99">
            <v>2007</v>
          </cell>
          <cell r="Q99" t="str">
            <v>M</v>
          </cell>
          <cell r="R99" t="str">
            <v>INFM</v>
          </cell>
        </row>
        <row r="100">
          <cell r="B100">
            <v>29666</v>
          </cell>
          <cell r="C100" t="str">
            <v>FIGUEIRAS</v>
          </cell>
          <cell r="D100" t="str">
            <v>VELO</v>
          </cell>
          <cell r="E100" t="str">
            <v>JULIO</v>
          </cell>
          <cell r="F100">
            <v>39011</v>
          </cell>
          <cell r="G100" t="str">
            <v>M</v>
          </cell>
          <cell r="H100" t="str">
            <v>CLUB VIMIANZO TM</v>
          </cell>
          <cell r="I100" t="str">
            <v>JULIO</v>
          </cell>
          <cell r="J100" t="str">
            <v/>
          </cell>
          <cell r="K100" t="str">
            <v>FIGUEIRAS</v>
          </cell>
          <cell r="L100" t="str">
            <v>VELO</v>
          </cell>
          <cell r="M100" t="str">
            <v>JULIO FIGUEIRAS V.</v>
          </cell>
          <cell r="N100" t="str">
            <v>FIGUEIRAS VELO, JULIO</v>
          </cell>
          <cell r="O100" t="str">
            <v>Club Vimianzo TM</v>
          </cell>
          <cell r="P100">
            <v>2006</v>
          </cell>
          <cell r="Q100" t="str">
            <v>M</v>
          </cell>
          <cell r="R100" t="str">
            <v>JUVM</v>
          </cell>
        </row>
        <row r="101">
          <cell r="B101"/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 xml:space="preserve"> </v>
          </cell>
          <cell r="N101" t="str">
            <v xml:space="preserve">, </v>
          </cell>
          <cell r="O101" t="str">
            <v/>
          </cell>
          <cell r="P101">
            <v>0</v>
          </cell>
          <cell r="Q101" t="str">
            <v/>
          </cell>
          <cell r="R101" t="str">
            <v>-</v>
          </cell>
        </row>
        <row r="102">
          <cell r="B102">
            <v>35692</v>
          </cell>
          <cell r="C102" t="str">
            <v>OTERO</v>
          </cell>
          <cell r="D102" t="str">
            <v>CARBALLIDO</v>
          </cell>
          <cell r="E102" t="str">
            <v>NAIARA</v>
          </cell>
          <cell r="F102">
            <v>40120</v>
          </cell>
          <cell r="G102" t="str">
            <v>F</v>
          </cell>
          <cell r="H102" t="str">
            <v>CLUB DEL MAR</v>
          </cell>
          <cell r="I102" t="str">
            <v>NAIARA</v>
          </cell>
          <cell r="J102" t="str">
            <v/>
          </cell>
          <cell r="K102" t="str">
            <v>OTERO</v>
          </cell>
          <cell r="L102" t="str">
            <v>CARBALLIDO</v>
          </cell>
          <cell r="M102" t="str">
            <v>NAIARA OTERO C.</v>
          </cell>
          <cell r="N102" t="str">
            <v>OTERO CARBALLIDO, NAIARA</v>
          </cell>
          <cell r="O102" t="str">
            <v>Club del Mar de San Amaro</v>
          </cell>
          <cell r="P102">
            <v>2009</v>
          </cell>
          <cell r="Q102" t="str">
            <v>F</v>
          </cell>
          <cell r="R102" t="str">
            <v>INFF</v>
          </cell>
        </row>
        <row r="103">
          <cell r="B103">
            <v>27434</v>
          </cell>
          <cell r="C103" t="str">
            <v>MULLER</v>
          </cell>
          <cell r="D103" t="str">
            <v>CASALDARNOS</v>
          </cell>
          <cell r="E103" t="str">
            <v>BRIAN</v>
          </cell>
          <cell r="F103">
            <v>38831</v>
          </cell>
          <cell r="G103" t="str">
            <v>M</v>
          </cell>
          <cell r="H103" t="str">
            <v>CAMBADOS</v>
          </cell>
          <cell r="I103" t="str">
            <v>BRIAN</v>
          </cell>
          <cell r="J103" t="str">
            <v/>
          </cell>
          <cell r="K103" t="str">
            <v>MULLER</v>
          </cell>
          <cell r="L103" t="str">
            <v>CASALDARNOS</v>
          </cell>
          <cell r="M103" t="str">
            <v>BRIAN MULLER C.</v>
          </cell>
          <cell r="N103" t="str">
            <v>MULLER CASALDARNOS, BRIAN</v>
          </cell>
          <cell r="O103" t="str">
            <v>Cambados TM</v>
          </cell>
          <cell r="P103">
            <v>2006</v>
          </cell>
          <cell r="Q103" t="str">
            <v>M</v>
          </cell>
          <cell r="R103" t="str">
            <v>JUVM</v>
          </cell>
        </row>
        <row r="104">
          <cell r="B104">
            <v>23306</v>
          </cell>
          <cell r="C104" t="str">
            <v>ANSEDE</v>
          </cell>
          <cell r="D104" t="str">
            <v>MORENO</v>
          </cell>
          <cell r="E104" t="str">
            <v>ALEJANDRO</v>
          </cell>
          <cell r="F104">
            <v>38234</v>
          </cell>
          <cell r="G104" t="str">
            <v>M</v>
          </cell>
          <cell r="H104" t="str">
            <v>ADX MILAGROSA</v>
          </cell>
          <cell r="I104" t="str">
            <v>ALEJANDRO</v>
          </cell>
          <cell r="J104" t="str">
            <v/>
          </cell>
          <cell r="K104" t="str">
            <v>ANSEDE</v>
          </cell>
          <cell r="L104" t="str">
            <v>MORENO</v>
          </cell>
          <cell r="M104" t="str">
            <v>ALEJANDRO ANSEDE M.</v>
          </cell>
          <cell r="N104" t="str">
            <v>ANSEDE MORENO, ALEJANDRO</v>
          </cell>
          <cell r="O104" t="str">
            <v>ADX Milagrosa</v>
          </cell>
          <cell r="P104">
            <v>2004</v>
          </cell>
          <cell r="Q104" t="str">
            <v>M</v>
          </cell>
          <cell r="R104" t="str">
            <v>JUVM</v>
          </cell>
        </row>
        <row r="105">
          <cell r="B105">
            <v>35932</v>
          </cell>
          <cell r="C105" t="str">
            <v>OYBíN</v>
          </cell>
          <cell r="D105" t="str">
            <v>RODRíGUEZ</v>
          </cell>
          <cell r="E105" t="str">
            <v>IVáN GABRIEL</v>
          </cell>
          <cell r="F105">
            <v>40267</v>
          </cell>
          <cell r="G105" t="str">
            <v>M</v>
          </cell>
          <cell r="H105" t="str">
            <v>CTM MOS</v>
          </cell>
          <cell r="I105" t="str">
            <v>IVáN</v>
          </cell>
          <cell r="J105" t="str">
            <v>GABRIEL</v>
          </cell>
          <cell r="K105" t="str">
            <v>OYBíN</v>
          </cell>
          <cell r="L105" t="str">
            <v>RODRíGUEZ</v>
          </cell>
          <cell r="M105" t="str">
            <v>IVáN G. OYBíN R.</v>
          </cell>
          <cell r="N105" t="str">
            <v>OYBíN RODRíGUEZ, IVáN G.</v>
          </cell>
          <cell r="O105" t="str">
            <v>CTM Mos</v>
          </cell>
          <cell r="P105">
            <v>2010</v>
          </cell>
          <cell r="Q105" t="str">
            <v>M</v>
          </cell>
          <cell r="R105" t="str">
            <v>ALEM</v>
          </cell>
        </row>
        <row r="106">
          <cell r="B106">
            <v>5678</v>
          </cell>
          <cell r="C106" t="str">
            <v>CORREA</v>
          </cell>
          <cell r="D106" t="str">
            <v>PICCONE</v>
          </cell>
          <cell r="E106" t="str">
            <v>ANDRES GUILLERMO</v>
          </cell>
          <cell r="F106">
            <v>29271</v>
          </cell>
          <cell r="G106" t="str">
            <v>M</v>
          </cell>
          <cell r="H106" t="str">
            <v>CAMBADOS</v>
          </cell>
          <cell r="I106" t="str">
            <v>ANDRES</v>
          </cell>
          <cell r="J106" t="str">
            <v>GUILLERMO</v>
          </cell>
          <cell r="K106" t="str">
            <v>CORREA</v>
          </cell>
          <cell r="L106" t="str">
            <v>PICCONE</v>
          </cell>
          <cell r="M106" t="str">
            <v>ANDRES G. CORREA P.</v>
          </cell>
          <cell r="N106" t="str">
            <v>CORREA PICCONE, ANDRES G.</v>
          </cell>
          <cell r="O106" t="str">
            <v>Cambados TM</v>
          </cell>
          <cell r="P106">
            <v>1980</v>
          </cell>
          <cell r="Q106" t="str">
            <v>M</v>
          </cell>
          <cell r="R106" t="str">
            <v>V40M</v>
          </cell>
        </row>
        <row r="107">
          <cell r="B107">
            <v>5675</v>
          </cell>
          <cell r="C107" t="str">
            <v>BOLAÑO</v>
          </cell>
          <cell r="D107" t="str">
            <v>MODIA</v>
          </cell>
          <cell r="E107" t="str">
            <v>ESTEFANIA</v>
          </cell>
          <cell r="F107">
            <v>24791</v>
          </cell>
          <cell r="G107" t="str">
            <v>F</v>
          </cell>
          <cell r="H107" t="str">
            <v>CORUÑA</v>
          </cell>
          <cell r="I107" t="str">
            <v>ESTEFANIA</v>
          </cell>
          <cell r="J107" t="str">
            <v/>
          </cell>
          <cell r="K107" t="str">
            <v>BOLAÑO</v>
          </cell>
          <cell r="L107" t="str">
            <v>MODIA</v>
          </cell>
          <cell r="M107" t="str">
            <v>ESTEFANIA BOLAÑO M.</v>
          </cell>
          <cell r="N107" t="str">
            <v>BOLAÑO MODIA, ESTEFANIA</v>
          </cell>
          <cell r="O107" t="str">
            <v>CTM Coruña</v>
          </cell>
          <cell r="P107">
            <v>1967</v>
          </cell>
          <cell r="Q107" t="str">
            <v>F</v>
          </cell>
          <cell r="R107" t="str">
            <v>V50F</v>
          </cell>
        </row>
        <row r="108">
          <cell r="B108">
            <v>1086</v>
          </cell>
          <cell r="C108" t="str">
            <v>AMOR</v>
          </cell>
          <cell r="D108" t="str">
            <v>GOMEZ</v>
          </cell>
          <cell r="E108" t="str">
            <v>JOSE LUIS</v>
          </cell>
          <cell r="F108">
            <v>24704</v>
          </cell>
          <cell r="G108" t="str">
            <v>M</v>
          </cell>
          <cell r="H108" t="str">
            <v>CORUÑA</v>
          </cell>
          <cell r="I108" t="str">
            <v>JOSE</v>
          </cell>
          <cell r="J108" t="str">
            <v>LUIS</v>
          </cell>
          <cell r="K108" t="str">
            <v>AMOR</v>
          </cell>
          <cell r="L108" t="str">
            <v>GOMEZ</v>
          </cell>
          <cell r="M108" t="str">
            <v>JOSE L. AMOR G.</v>
          </cell>
          <cell r="N108" t="str">
            <v>AMOR GOMEZ, JOSE L.</v>
          </cell>
          <cell r="O108" t="str">
            <v>CTM Coruña</v>
          </cell>
          <cell r="P108">
            <v>1967</v>
          </cell>
          <cell r="Q108" t="str">
            <v>M</v>
          </cell>
          <cell r="R108" t="str">
            <v>V50M</v>
          </cell>
        </row>
        <row r="109">
          <cell r="B109">
            <v>37594</v>
          </cell>
          <cell r="C109" t="str">
            <v>TRIGO</v>
          </cell>
          <cell r="D109" t="str">
            <v>REY</v>
          </cell>
          <cell r="E109" t="str">
            <v>ANA</v>
          </cell>
          <cell r="F109">
            <v>41407</v>
          </cell>
          <cell r="G109" t="str">
            <v>F</v>
          </cell>
          <cell r="H109" t="str">
            <v>CAMBADOS</v>
          </cell>
          <cell r="I109" t="str">
            <v>ANA</v>
          </cell>
          <cell r="J109" t="str">
            <v/>
          </cell>
          <cell r="K109" t="str">
            <v>TRIGO</v>
          </cell>
          <cell r="L109" t="str">
            <v>REY</v>
          </cell>
          <cell r="M109" t="str">
            <v>ANA TRIGO R.</v>
          </cell>
          <cell r="N109" t="str">
            <v>TRIGO REY, ANA</v>
          </cell>
          <cell r="O109" t="str">
            <v>Cambados TM</v>
          </cell>
          <cell r="P109">
            <v>2013</v>
          </cell>
          <cell r="Q109" t="str">
            <v>F</v>
          </cell>
          <cell r="R109" t="str">
            <v>BENF</v>
          </cell>
        </row>
        <row r="110">
          <cell r="B110">
            <v>36523</v>
          </cell>
          <cell r="C110" t="str">
            <v>VILA</v>
          </cell>
          <cell r="D110" t="str">
            <v>GARCÍA</v>
          </cell>
          <cell r="E110" t="str">
            <v>LIA</v>
          </cell>
          <cell r="F110">
            <v>41635</v>
          </cell>
          <cell r="G110" t="str">
            <v>F</v>
          </cell>
          <cell r="H110" t="str">
            <v>CIDADE NARON TM</v>
          </cell>
          <cell r="I110" t="str">
            <v>LIA</v>
          </cell>
          <cell r="J110" t="str">
            <v/>
          </cell>
          <cell r="K110" t="str">
            <v>VILA</v>
          </cell>
          <cell r="L110" t="str">
            <v>GARCIA</v>
          </cell>
          <cell r="M110" t="str">
            <v>LIA VILA G.</v>
          </cell>
          <cell r="N110" t="str">
            <v>VILA GARCIA, LIA</v>
          </cell>
          <cell r="O110" t="str">
            <v>CTM Cidade de Narón</v>
          </cell>
          <cell r="P110">
            <v>2013</v>
          </cell>
          <cell r="Q110" t="str">
            <v>F</v>
          </cell>
          <cell r="R110" t="str">
            <v>BENF</v>
          </cell>
        </row>
        <row r="111">
          <cell r="B111">
            <v>1501</v>
          </cell>
          <cell r="C111" t="str">
            <v>BECERRA</v>
          </cell>
          <cell r="D111" t="str">
            <v>MELO</v>
          </cell>
          <cell r="E111" t="str">
            <v>RAMON</v>
          </cell>
          <cell r="F111">
            <v>27247</v>
          </cell>
          <cell r="G111" t="str">
            <v>M</v>
          </cell>
          <cell r="H111" t="str">
            <v>C.E DEPORTIVO DEZPORTAS LUGO T.M.</v>
          </cell>
          <cell r="I111" t="str">
            <v>RAMON</v>
          </cell>
          <cell r="J111" t="str">
            <v/>
          </cell>
          <cell r="K111" t="str">
            <v>BECERRA</v>
          </cell>
          <cell r="L111" t="str">
            <v>MELO</v>
          </cell>
          <cell r="M111" t="str">
            <v>RAMON BECERRA M.</v>
          </cell>
          <cell r="N111" t="str">
            <v>BECERRA MELO, RAMON</v>
          </cell>
          <cell r="O111" t="str">
            <v>CD Dezportas Lugo TM</v>
          </cell>
          <cell r="P111">
            <v>1974</v>
          </cell>
          <cell r="Q111" t="str">
            <v>M</v>
          </cell>
          <cell r="R111" t="str">
            <v>V40M</v>
          </cell>
        </row>
        <row r="112">
          <cell r="B112">
            <v>100406</v>
          </cell>
          <cell r="C112" t="str">
            <v>RAÑA</v>
          </cell>
          <cell r="D112" t="str">
            <v>PATIÑO</v>
          </cell>
          <cell r="E112" t="str">
            <v>ÓSCAR</v>
          </cell>
          <cell r="F112">
            <v>41346</v>
          </cell>
          <cell r="G112" t="str">
            <v>M</v>
          </cell>
          <cell r="H112" t="str">
            <v>AD CP Zas</v>
          </cell>
          <cell r="I112" t="str">
            <v>OSCAR</v>
          </cell>
          <cell r="J112" t="str">
            <v/>
          </cell>
          <cell r="K112" t="str">
            <v>RAÑA</v>
          </cell>
          <cell r="L112" t="str">
            <v>PATIÑO</v>
          </cell>
          <cell r="M112" t="str">
            <v>OSCAR RAÑA P.</v>
          </cell>
          <cell r="N112" t="str">
            <v>RAÑA PATIÑO, OSCAR</v>
          </cell>
          <cell r="O112" t="str">
            <v>AD CP Zas</v>
          </cell>
          <cell r="P112">
            <v>2013</v>
          </cell>
          <cell r="Q112" t="str">
            <v>M</v>
          </cell>
          <cell r="R112" t="str">
            <v>BENM</v>
          </cell>
        </row>
        <row r="113">
          <cell r="B113">
            <v>1038</v>
          </cell>
          <cell r="C113" t="str">
            <v>PADIN</v>
          </cell>
          <cell r="D113" t="str">
            <v>MONTANS</v>
          </cell>
          <cell r="E113" t="str">
            <v>FERNANDO JOSÉ</v>
          </cell>
          <cell r="F113">
            <v>24388</v>
          </cell>
          <cell r="G113" t="str">
            <v>M</v>
          </cell>
          <cell r="H113" t="str">
            <v>CAMBADOS</v>
          </cell>
          <cell r="I113" t="str">
            <v>FERNANDO</v>
          </cell>
          <cell r="J113" t="str">
            <v>JOSE</v>
          </cell>
          <cell r="K113" t="str">
            <v>PADIN</v>
          </cell>
          <cell r="L113" t="str">
            <v>MONTANS</v>
          </cell>
          <cell r="M113" t="str">
            <v>FERNANDO J. PADIN M.</v>
          </cell>
          <cell r="N113" t="str">
            <v>PADIN MONTANS, FERNANDO J.</v>
          </cell>
          <cell r="O113" t="str">
            <v>Cambados TM</v>
          </cell>
          <cell r="P113">
            <v>1966</v>
          </cell>
          <cell r="Q113" t="str">
            <v>M</v>
          </cell>
          <cell r="R113" t="str">
            <v>V50M</v>
          </cell>
        </row>
        <row r="114">
          <cell r="B114">
            <v>26305</v>
          </cell>
          <cell r="C114" t="str">
            <v>SANTOS</v>
          </cell>
          <cell r="D114" t="str">
            <v>RODRIGUEZ</v>
          </cell>
          <cell r="E114" t="str">
            <v>DANIEL</v>
          </cell>
          <cell r="F114">
            <v>39544</v>
          </cell>
          <cell r="G114" t="str">
            <v>M</v>
          </cell>
          <cell r="H114" t="str">
            <v>FINISTERRE TM</v>
          </cell>
          <cell r="I114" t="str">
            <v>DANIEL</v>
          </cell>
          <cell r="J114" t="str">
            <v/>
          </cell>
          <cell r="K114" t="str">
            <v>SANTOS</v>
          </cell>
          <cell r="L114" t="str">
            <v>RODRIGUEZ</v>
          </cell>
          <cell r="M114" t="str">
            <v>DANIEL SANTOS R.</v>
          </cell>
          <cell r="N114" t="str">
            <v>SANTOS RODRIGUEZ, DANIEL</v>
          </cell>
          <cell r="O114" t="str">
            <v>Finisterre TM</v>
          </cell>
          <cell r="P114">
            <v>2008</v>
          </cell>
          <cell r="Q114" t="str">
            <v>M</v>
          </cell>
          <cell r="R114" t="str">
            <v>INFM</v>
          </cell>
        </row>
        <row r="115">
          <cell r="B115">
            <v>7583</v>
          </cell>
          <cell r="C115" t="str">
            <v>FERNANDEZ</v>
          </cell>
          <cell r="D115" t="str">
            <v>MATEO</v>
          </cell>
          <cell r="E115" t="str">
            <v>PEDRO</v>
          </cell>
          <cell r="F115">
            <v>36590</v>
          </cell>
          <cell r="G115" t="str">
            <v>M</v>
          </cell>
          <cell r="H115" t="str">
            <v>MONTE PORREIRO</v>
          </cell>
          <cell r="I115" t="str">
            <v>PEDRO</v>
          </cell>
          <cell r="J115" t="str">
            <v/>
          </cell>
          <cell r="K115" t="str">
            <v>FERNANDEZ</v>
          </cell>
          <cell r="L115" t="str">
            <v>MATEO</v>
          </cell>
          <cell r="M115" t="str">
            <v>PEDRO FERNANDEZ M.</v>
          </cell>
          <cell r="N115" t="str">
            <v>FERNANDEZ MATEO, PEDRO</v>
          </cell>
          <cell r="O115" t="str">
            <v>Club Monte Porreiro</v>
          </cell>
          <cell r="P115">
            <v>2000</v>
          </cell>
          <cell r="Q115" t="str">
            <v>M</v>
          </cell>
          <cell r="R115" t="str">
            <v>SENM</v>
          </cell>
        </row>
        <row r="116">
          <cell r="B116">
            <v>33491</v>
          </cell>
          <cell r="C116" t="str">
            <v>BACELO</v>
          </cell>
          <cell r="D116" t="str">
            <v>VIÑAS</v>
          </cell>
          <cell r="E116" t="str">
            <v>LOLA</v>
          </cell>
          <cell r="F116">
            <v>39326</v>
          </cell>
          <cell r="G116" t="str">
            <v>F</v>
          </cell>
          <cell r="H116" t="str">
            <v>CIDADE NARON TM</v>
          </cell>
          <cell r="I116" t="str">
            <v>LOLA</v>
          </cell>
          <cell r="J116" t="str">
            <v/>
          </cell>
          <cell r="K116" t="str">
            <v>BACELO</v>
          </cell>
          <cell r="L116" t="str">
            <v>VIÑAS</v>
          </cell>
          <cell r="M116" t="str">
            <v>LOLA BACELO V.</v>
          </cell>
          <cell r="N116" t="str">
            <v>BACELO VIÑAS, LOLA</v>
          </cell>
          <cell r="O116" t="str">
            <v>CTM Cidade de Narón</v>
          </cell>
          <cell r="P116">
            <v>2007</v>
          </cell>
          <cell r="Q116" t="str">
            <v>F</v>
          </cell>
          <cell r="R116" t="str">
            <v>INFF</v>
          </cell>
        </row>
        <row r="117">
          <cell r="B117">
            <v>33328</v>
          </cell>
          <cell r="C117" t="str">
            <v>RIVERA</v>
          </cell>
          <cell r="D117" t="str">
            <v>ALFARO</v>
          </cell>
          <cell r="E117" t="str">
            <v>JOSE</v>
          </cell>
          <cell r="F117">
            <v>39343</v>
          </cell>
          <cell r="G117" t="str">
            <v>M</v>
          </cell>
          <cell r="H117" t="str">
            <v>CLUB BE ONE OURENSE</v>
          </cell>
          <cell r="I117" t="str">
            <v>JOSE</v>
          </cell>
          <cell r="J117" t="str">
            <v/>
          </cell>
          <cell r="K117" t="str">
            <v>RIVERA</v>
          </cell>
          <cell r="L117" t="str">
            <v>ALFARO</v>
          </cell>
          <cell r="M117" t="str">
            <v>JOSE RIVERA A.</v>
          </cell>
          <cell r="N117" t="str">
            <v>RIVERA ALFARO, JOSE</v>
          </cell>
          <cell r="O117" t="str">
            <v>Club Be One Orense</v>
          </cell>
          <cell r="P117">
            <v>2007</v>
          </cell>
          <cell r="Q117" t="str">
            <v>M</v>
          </cell>
          <cell r="R117" t="str">
            <v>INFM</v>
          </cell>
        </row>
        <row r="118">
          <cell r="B118"/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 xml:space="preserve"> </v>
          </cell>
          <cell r="N118" t="str">
            <v xml:space="preserve">, </v>
          </cell>
          <cell r="O118" t="str">
            <v/>
          </cell>
          <cell r="P118">
            <v>0</v>
          </cell>
          <cell r="Q118" t="str">
            <v/>
          </cell>
          <cell r="R118" t="str">
            <v>-</v>
          </cell>
        </row>
        <row r="119">
          <cell r="B119">
            <v>26812</v>
          </cell>
          <cell r="C119" t="str">
            <v>PEREZ</v>
          </cell>
          <cell r="D119" t="str">
            <v>BONILLA</v>
          </cell>
          <cell r="E119" t="str">
            <v>RAQUEL</v>
          </cell>
          <cell r="F119">
            <v>22567</v>
          </cell>
          <cell r="G119" t="str">
            <v>F</v>
          </cell>
          <cell r="H119" t="str">
            <v>ESPEDREGADA</v>
          </cell>
          <cell r="I119" t="str">
            <v>RAQUEL</v>
          </cell>
          <cell r="J119" t="str">
            <v/>
          </cell>
          <cell r="K119" t="str">
            <v>PEREZ</v>
          </cell>
          <cell r="L119" t="str">
            <v>BONILLA</v>
          </cell>
          <cell r="M119" t="str">
            <v>RAQUEL PEREZ B.</v>
          </cell>
          <cell r="N119" t="str">
            <v>PEREZ BONILLA, RAQUEL</v>
          </cell>
          <cell r="O119" t="str">
            <v>CTM Espedregada</v>
          </cell>
          <cell r="P119">
            <v>1961</v>
          </cell>
          <cell r="Q119" t="str">
            <v>F</v>
          </cell>
          <cell r="R119" t="str">
            <v>V60F</v>
          </cell>
        </row>
        <row r="120">
          <cell r="B120"/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 xml:space="preserve"> </v>
          </cell>
          <cell r="N120" t="str">
            <v xml:space="preserve">, </v>
          </cell>
          <cell r="O120" t="str">
            <v/>
          </cell>
          <cell r="P120">
            <v>0</v>
          </cell>
          <cell r="Q120" t="str">
            <v/>
          </cell>
          <cell r="R120" t="str">
            <v>-</v>
          </cell>
        </row>
        <row r="121">
          <cell r="B121">
            <v>27263</v>
          </cell>
          <cell r="C121" t="str">
            <v>ALVAREZ</v>
          </cell>
          <cell r="D121" t="str">
            <v>LOPEZ</v>
          </cell>
          <cell r="E121" t="str">
            <v>ALBA</v>
          </cell>
          <cell r="F121">
            <v>40527</v>
          </cell>
          <cell r="G121" t="str">
            <v>F</v>
          </cell>
          <cell r="H121" t="str">
            <v>MONTE PORREIRO</v>
          </cell>
          <cell r="I121" t="str">
            <v>ALBA</v>
          </cell>
          <cell r="J121" t="str">
            <v/>
          </cell>
          <cell r="K121" t="str">
            <v>ALVAREZ</v>
          </cell>
          <cell r="L121" t="str">
            <v>LOPEZ</v>
          </cell>
          <cell r="M121" t="str">
            <v>ALBA ALVAREZ L.</v>
          </cell>
          <cell r="N121" t="str">
            <v>ALVAREZ LOPEZ, ALBA</v>
          </cell>
          <cell r="O121" t="str">
            <v>Club Monte Porreiro</v>
          </cell>
          <cell r="P121">
            <v>2010</v>
          </cell>
          <cell r="Q121" t="str">
            <v>F</v>
          </cell>
          <cell r="R121" t="str">
            <v>ALEF</v>
          </cell>
        </row>
        <row r="122">
          <cell r="B122">
            <v>5013</v>
          </cell>
          <cell r="C122" t="str">
            <v>FERNANDEZ</v>
          </cell>
          <cell r="D122" t="str">
            <v>PEDROS</v>
          </cell>
          <cell r="E122" t="str">
            <v>IGNACIO</v>
          </cell>
          <cell r="F122">
            <v>33592</v>
          </cell>
          <cell r="G122" t="str">
            <v>M</v>
          </cell>
          <cell r="H122" t="str">
            <v>MONTE PORREIRO</v>
          </cell>
          <cell r="I122" t="str">
            <v>IGNACIO</v>
          </cell>
          <cell r="J122" t="str">
            <v/>
          </cell>
          <cell r="K122" t="str">
            <v>FERNANDEZ</v>
          </cell>
          <cell r="L122" t="str">
            <v>PEDROS</v>
          </cell>
          <cell r="M122" t="str">
            <v>IGNACIO FERNANDEZ P.</v>
          </cell>
          <cell r="N122" t="str">
            <v>FERNANDEZ PEDROS, IGNACIO</v>
          </cell>
          <cell r="O122" t="str">
            <v>Club Monte Porreiro</v>
          </cell>
          <cell r="P122">
            <v>1991</v>
          </cell>
          <cell r="Q122" t="str">
            <v>M</v>
          </cell>
          <cell r="R122" t="str">
            <v>SENM</v>
          </cell>
        </row>
        <row r="123">
          <cell r="B123">
            <v>31816</v>
          </cell>
          <cell r="C123" t="str">
            <v>SAAVEDRA</v>
          </cell>
          <cell r="D123" t="str">
            <v>RUBINOS</v>
          </cell>
          <cell r="E123" t="str">
            <v>PEDRO</v>
          </cell>
          <cell r="F123">
            <v>38581</v>
          </cell>
          <cell r="G123" t="str">
            <v>M</v>
          </cell>
          <cell r="H123" t="str">
            <v>CAMBRE</v>
          </cell>
          <cell r="I123" t="str">
            <v>PEDRO</v>
          </cell>
          <cell r="J123" t="str">
            <v/>
          </cell>
          <cell r="K123" t="str">
            <v>SAAVEDRA</v>
          </cell>
          <cell r="L123" t="str">
            <v>RUBINOS</v>
          </cell>
          <cell r="M123" t="str">
            <v>PEDRO SAAVEDRA R.</v>
          </cell>
          <cell r="N123" t="str">
            <v>SAAVEDRA RUBINOS, PEDRO</v>
          </cell>
          <cell r="O123" t="str">
            <v>Cambre TM</v>
          </cell>
          <cell r="P123">
            <v>2005</v>
          </cell>
          <cell r="Q123" t="str">
            <v>M</v>
          </cell>
          <cell r="R123" t="str">
            <v>JUVM</v>
          </cell>
        </row>
        <row r="124">
          <cell r="B124">
            <v>22665</v>
          </cell>
          <cell r="C124" t="str">
            <v>VAZQUEZ</v>
          </cell>
          <cell r="D124" t="str">
            <v>CABRAL</v>
          </cell>
          <cell r="E124" t="str">
            <v>CARLOS</v>
          </cell>
          <cell r="F124">
            <v>38546</v>
          </cell>
          <cell r="G124" t="str">
            <v>M</v>
          </cell>
          <cell r="H124" t="str">
            <v>CINANIA TM</v>
          </cell>
          <cell r="I124" t="str">
            <v>CARLOS</v>
          </cell>
          <cell r="J124" t="str">
            <v/>
          </cell>
          <cell r="K124" t="str">
            <v>VAZQUEZ</v>
          </cell>
          <cell r="L124" t="str">
            <v>CABRAL</v>
          </cell>
          <cell r="M124" t="str">
            <v>CARLOS VAZQUEZ C.</v>
          </cell>
          <cell r="N124" t="str">
            <v>VAZQUEZ CABRAL, CARLOS</v>
          </cell>
          <cell r="O124" t="str">
            <v>Cinania TM</v>
          </cell>
          <cell r="P124">
            <v>2005</v>
          </cell>
          <cell r="Q124" t="str">
            <v>M</v>
          </cell>
          <cell r="R124" t="str">
            <v>JUVM</v>
          </cell>
        </row>
        <row r="125">
          <cell r="B125">
            <v>35194</v>
          </cell>
          <cell r="C125" t="str">
            <v>MARTINEZ</v>
          </cell>
          <cell r="D125" t="str">
            <v>BOLAÑO</v>
          </cell>
          <cell r="E125" t="str">
            <v>ENEKO</v>
          </cell>
          <cell r="F125">
            <v>40046</v>
          </cell>
          <cell r="G125" t="str">
            <v>M</v>
          </cell>
          <cell r="H125" t="str">
            <v>CIDADE NARON TM</v>
          </cell>
          <cell r="I125" t="str">
            <v>ENEKO</v>
          </cell>
          <cell r="J125" t="str">
            <v/>
          </cell>
          <cell r="K125" t="str">
            <v>MARTINEZ</v>
          </cell>
          <cell r="L125" t="str">
            <v>BOLAÑO</v>
          </cell>
          <cell r="M125" t="str">
            <v>ENEKO MARTINEZ B.</v>
          </cell>
          <cell r="N125" t="str">
            <v>MARTINEZ BOLAÑO, ENEKO</v>
          </cell>
          <cell r="O125" t="str">
            <v>CTM Cidade de Narón</v>
          </cell>
          <cell r="P125">
            <v>2009</v>
          </cell>
          <cell r="Q125" t="str">
            <v>M</v>
          </cell>
          <cell r="R125" t="str">
            <v>INFM</v>
          </cell>
        </row>
        <row r="126">
          <cell r="B126">
            <v>24218</v>
          </cell>
          <cell r="C126" t="str">
            <v>VARELA</v>
          </cell>
          <cell r="D126" t="str">
            <v>SIMO</v>
          </cell>
          <cell r="E126" t="str">
            <v>PILAR</v>
          </cell>
          <cell r="F126">
            <v>22541</v>
          </cell>
          <cell r="G126" t="str">
            <v>F</v>
          </cell>
          <cell r="H126" t="str">
            <v>CORUÑA</v>
          </cell>
          <cell r="I126" t="str">
            <v>PILAR</v>
          </cell>
          <cell r="J126" t="str">
            <v/>
          </cell>
          <cell r="K126" t="str">
            <v>VARELA</v>
          </cell>
          <cell r="L126" t="str">
            <v>SIMO</v>
          </cell>
          <cell r="M126" t="str">
            <v>PILAR VARELA S.</v>
          </cell>
          <cell r="N126" t="str">
            <v>VARELA SIMO, PILAR</v>
          </cell>
          <cell r="O126" t="str">
            <v>CTM Coruña</v>
          </cell>
          <cell r="P126">
            <v>1961</v>
          </cell>
          <cell r="Q126" t="str">
            <v>F</v>
          </cell>
          <cell r="R126" t="str">
            <v>V60F</v>
          </cell>
        </row>
        <row r="127">
          <cell r="B127">
            <v>38663</v>
          </cell>
          <cell r="C127" t="str">
            <v>GONZALEZ</v>
          </cell>
          <cell r="D127" t="str">
            <v>DOCAMPO</v>
          </cell>
          <cell r="E127" t="str">
            <v>LEO</v>
          </cell>
          <cell r="F127">
            <v>41700</v>
          </cell>
          <cell r="G127" t="str">
            <v>M</v>
          </cell>
          <cell r="H127" t="str">
            <v>MONTE PORREIRO</v>
          </cell>
          <cell r="I127" t="str">
            <v>LEO</v>
          </cell>
          <cell r="J127" t="str">
            <v/>
          </cell>
          <cell r="K127" t="str">
            <v>GONZALEZ</v>
          </cell>
          <cell r="L127" t="str">
            <v>DOCAMPO</v>
          </cell>
          <cell r="M127" t="str">
            <v>LEO GONZALEZ D.</v>
          </cell>
          <cell r="N127" t="str">
            <v>GONZALEZ DOCAMPO, LEO</v>
          </cell>
          <cell r="O127" t="str">
            <v>Club Monte Porreiro</v>
          </cell>
          <cell r="P127">
            <v>2014</v>
          </cell>
          <cell r="Q127" t="str">
            <v>M</v>
          </cell>
          <cell r="R127" t="str">
            <v>PREM</v>
          </cell>
        </row>
        <row r="128">
          <cell r="B128">
            <v>35914</v>
          </cell>
          <cell r="C128" t="str">
            <v>MARTíNEZ</v>
          </cell>
          <cell r="D128" t="str">
            <v>LóPEZ</v>
          </cell>
          <cell r="E128" t="str">
            <v>SERGIO</v>
          </cell>
          <cell r="F128">
            <v>40779</v>
          </cell>
          <cell r="G128" t="str">
            <v>M</v>
          </cell>
          <cell r="H128" t="str">
            <v>CTM MOS</v>
          </cell>
          <cell r="I128" t="str">
            <v>SERGIO</v>
          </cell>
          <cell r="J128" t="str">
            <v/>
          </cell>
          <cell r="K128" t="str">
            <v>MARTíNEZ</v>
          </cell>
          <cell r="L128" t="str">
            <v>LóPEZ</v>
          </cell>
          <cell r="M128" t="str">
            <v>SERGIO MARTíNEZ L.</v>
          </cell>
          <cell r="N128" t="str">
            <v>MARTíNEZ LóPEZ, SERGIO</v>
          </cell>
          <cell r="O128" t="str">
            <v>CTM Mos</v>
          </cell>
          <cell r="P128">
            <v>2011</v>
          </cell>
          <cell r="Q128" t="str">
            <v>M</v>
          </cell>
          <cell r="R128" t="str">
            <v>ALEM</v>
          </cell>
        </row>
        <row r="129">
          <cell r="B129">
            <v>100529</v>
          </cell>
          <cell r="C129" t="str">
            <v>CASAL</v>
          </cell>
          <cell r="D129" t="str">
            <v>ROMERO</v>
          </cell>
          <cell r="E129" t="str">
            <v>MANUEL</v>
          </cell>
          <cell r="F129">
            <v>41561</v>
          </cell>
          <cell r="G129" t="str">
            <v>M</v>
          </cell>
          <cell r="H129" t="str">
            <v>AD CP Zas</v>
          </cell>
          <cell r="I129" t="str">
            <v>MANUEL</v>
          </cell>
          <cell r="J129" t="str">
            <v/>
          </cell>
          <cell r="K129" t="str">
            <v>CASAL</v>
          </cell>
          <cell r="L129" t="str">
            <v>ROMERO</v>
          </cell>
          <cell r="M129" t="str">
            <v>MANUEL CASAL R.</v>
          </cell>
          <cell r="N129" t="str">
            <v>CASAL ROMERO, MANUEL</v>
          </cell>
          <cell r="O129" t="str">
            <v>AD CP Zas</v>
          </cell>
          <cell r="P129">
            <v>2013</v>
          </cell>
          <cell r="Q129" t="str">
            <v>M</v>
          </cell>
          <cell r="R129" t="str">
            <v>BENM</v>
          </cell>
        </row>
        <row r="130">
          <cell r="B130">
            <v>35909</v>
          </cell>
          <cell r="C130" t="str">
            <v>MARTíNEZ</v>
          </cell>
          <cell r="D130" t="str">
            <v>FERNáNDEZ</v>
          </cell>
          <cell r="E130" t="str">
            <v>HERNáN</v>
          </cell>
          <cell r="F130">
            <v>40307</v>
          </cell>
          <cell r="G130" t="str">
            <v>M</v>
          </cell>
          <cell r="H130" t="str">
            <v>CTM MOS</v>
          </cell>
          <cell r="I130" t="str">
            <v>HERNáN</v>
          </cell>
          <cell r="J130" t="str">
            <v/>
          </cell>
          <cell r="K130" t="str">
            <v>MARTíNEZ</v>
          </cell>
          <cell r="L130" t="str">
            <v>FERNáNDEZ</v>
          </cell>
          <cell r="M130" t="str">
            <v>HERNáN MARTíNEZ F.</v>
          </cell>
          <cell r="N130" t="str">
            <v>MARTíNEZ FERNáNDEZ, HERNáN</v>
          </cell>
          <cell r="O130" t="str">
            <v>CTM Mos</v>
          </cell>
          <cell r="P130">
            <v>2010</v>
          </cell>
          <cell r="Q130" t="str">
            <v>M</v>
          </cell>
          <cell r="R130" t="str">
            <v>ALEM</v>
          </cell>
        </row>
        <row r="131">
          <cell r="B131">
            <v>35524</v>
          </cell>
          <cell r="C131" t="str">
            <v>CASTAÑO</v>
          </cell>
          <cell r="D131" t="str">
            <v>OTERO</v>
          </cell>
          <cell r="E131" t="str">
            <v>IAGO</v>
          </cell>
          <cell r="F131">
            <v>39807</v>
          </cell>
          <cell r="G131" t="str">
            <v>M</v>
          </cell>
          <cell r="H131" t="str">
            <v>CTM MOS</v>
          </cell>
          <cell r="I131" t="str">
            <v>IAGO</v>
          </cell>
          <cell r="J131" t="str">
            <v/>
          </cell>
          <cell r="K131" t="str">
            <v>CASTAÑO</v>
          </cell>
          <cell r="L131" t="str">
            <v>OTERO</v>
          </cell>
          <cell r="M131" t="str">
            <v>IAGO CASTAÑO O.</v>
          </cell>
          <cell r="N131" t="str">
            <v>CASTAÑO OTERO, IAGO</v>
          </cell>
          <cell r="O131" t="str">
            <v>CTM Mos</v>
          </cell>
          <cell r="P131">
            <v>2008</v>
          </cell>
          <cell r="Q131" t="str">
            <v>M</v>
          </cell>
          <cell r="R131" t="str">
            <v>INFM</v>
          </cell>
        </row>
        <row r="132">
          <cell r="B132">
            <v>5669</v>
          </cell>
          <cell r="C132" t="str">
            <v>REGUEIRO</v>
          </cell>
          <cell r="D132" t="str">
            <v>MARTINEZ</v>
          </cell>
          <cell r="E132" t="str">
            <v>ANTONIO ANGEL</v>
          </cell>
          <cell r="F132">
            <v>23622</v>
          </cell>
          <cell r="G132" t="str">
            <v>M</v>
          </cell>
          <cell r="H132" t="str">
            <v>CAMBADOS</v>
          </cell>
          <cell r="I132" t="str">
            <v>ANTONIO</v>
          </cell>
          <cell r="J132" t="str">
            <v>ANGEL</v>
          </cell>
          <cell r="K132" t="str">
            <v>REGUEIRO</v>
          </cell>
          <cell r="L132" t="str">
            <v>MARTINEZ</v>
          </cell>
          <cell r="M132" t="str">
            <v>ANTONIO A. REGUEIRO M.</v>
          </cell>
          <cell r="N132" t="str">
            <v>REGUEIRO MARTINEZ, ANTONIO A.</v>
          </cell>
          <cell r="O132" t="str">
            <v>Cambados TM</v>
          </cell>
          <cell r="P132">
            <v>1964</v>
          </cell>
          <cell r="Q132" t="str">
            <v>M</v>
          </cell>
          <cell r="R132" t="str">
            <v>V50M</v>
          </cell>
        </row>
        <row r="133">
          <cell r="B133">
            <v>10613</v>
          </cell>
          <cell r="C133" t="str">
            <v>MORAGUEZ</v>
          </cell>
          <cell r="D133" t="str">
            <v>GARCELL</v>
          </cell>
          <cell r="E133" t="str">
            <v>ARABEL</v>
          </cell>
          <cell r="F133">
            <v>25976</v>
          </cell>
          <cell r="G133" t="str">
            <v>M</v>
          </cell>
          <cell r="H133" t="str">
            <v>BEMBRIVE</v>
          </cell>
          <cell r="I133" t="str">
            <v>ARABEL</v>
          </cell>
          <cell r="J133" t="str">
            <v/>
          </cell>
          <cell r="K133" t="str">
            <v>MORAGUEZ</v>
          </cell>
          <cell r="L133" t="str">
            <v>GARCELL</v>
          </cell>
          <cell r="M133" t="str">
            <v>ARABEL MORAGUEZ G.</v>
          </cell>
          <cell r="N133" t="str">
            <v>MORAGUEZ GARCELL, ARABEL</v>
          </cell>
          <cell r="O133" t="str">
            <v>SCDR Helios-Bembrive</v>
          </cell>
          <cell r="P133">
            <v>1971</v>
          </cell>
          <cell r="Q133" t="str">
            <v>M</v>
          </cell>
          <cell r="R133" t="str">
            <v>V50M</v>
          </cell>
        </row>
        <row r="134">
          <cell r="B134">
            <v>35911</v>
          </cell>
          <cell r="C134" t="str">
            <v>BLANCO</v>
          </cell>
          <cell r="D134" t="str">
            <v>BURGOS</v>
          </cell>
          <cell r="E134" t="str">
            <v>CARLA</v>
          </cell>
          <cell r="F134">
            <v>41013</v>
          </cell>
          <cell r="G134" t="str">
            <v>F</v>
          </cell>
          <cell r="H134" t="str">
            <v>CTM MOS</v>
          </cell>
          <cell r="I134" t="str">
            <v>CARLA</v>
          </cell>
          <cell r="J134" t="str">
            <v/>
          </cell>
          <cell r="K134" t="str">
            <v>BLANCO</v>
          </cell>
          <cell r="L134" t="str">
            <v>BURGOS</v>
          </cell>
          <cell r="M134" t="str">
            <v>CARLA BLANCO B.</v>
          </cell>
          <cell r="N134" t="str">
            <v>BLANCO BURGOS, CARLA</v>
          </cell>
          <cell r="O134" t="str">
            <v>CTM Mos</v>
          </cell>
          <cell r="P134">
            <v>2012</v>
          </cell>
          <cell r="Q134" t="str">
            <v>F</v>
          </cell>
          <cell r="R134" t="str">
            <v>BENF</v>
          </cell>
        </row>
        <row r="135">
          <cell r="B135">
            <v>4937</v>
          </cell>
          <cell r="C135" t="str">
            <v>CASTRO</v>
          </cell>
          <cell r="D135" t="str">
            <v>FERNANDEZ</v>
          </cell>
          <cell r="E135" t="str">
            <v>AVELINO</v>
          </cell>
          <cell r="F135">
            <v>23355</v>
          </cell>
          <cell r="G135" t="str">
            <v>M</v>
          </cell>
          <cell r="H135" t="str">
            <v>MERCANTIL VIGO</v>
          </cell>
          <cell r="I135" t="str">
            <v>AVELINO</v>
          </cell>
          <cell r="J135" t="str">
            <v/>
          </cell>
          <cell r="K135" t="str">
            <v>CASTRO</v>
          </cell>
          <cell r="L135" t="str">
            <v>FERNANDEZ</v>
          </cell>
          <cell r="M135" t="str">
            <v>AVELINO CASTRO F.</v>
          </cell>
          <cell r="N135" t="str">
            <v>CASTRO FERNANDEZ, AVELINO</v>
          </cell>
          <cell r="O135" t="str">
            <v>Círculo Mercantil de Vigo</v>
          </cell>
          <cell r="P135">
            <v>1963</v>
          </cell>
          <cell r="Q135" t="str">
            <v>M</v>
          </cell>
          <cell r="R135" t="str">
            <v>V60M</v>
          </cell>
        </row>
        <row r="136">
          <cell r="B136">
            <v>637</v>
          </cell>
          <cell r="C136" t="str">
            <v>RECUNA</v>
          </cell>
          <cell r="D136" t="str">
            <v>CUIÑA</v>
          </cell>
          <cell r="E136" t="str">
            <v>JOSE LUIS</v>
          </cell>
          <cell r="F136">
            <v>21893</v>
          </cell>
          <cell r="G136" t="str">
            <v>M</v>
          </cell>
          <cell r="H136" t="str">
            <v>VILAGARCIA TM</v>
          </cell>
          <cell r="I136" t="str">
            <v>JOSE</v>
          </cell>
          <cell r="J136" t="str">
            <v>LUIS</v>
          </cell>
          <cell r="K136" t="str">
            <v>RECUNA</v>
          </cell>
          <cell r="L136" t="str">
            <v>CUIÑA</v>
          </cell>
          <cell r="M136" t="str">
            <v>JOSE L. RECUNA C.</v>
          </cell>
          <cell r="N136" t="str">
            <v>RECUNA CUIÑA, JOSE L.</v>
          </cell>
          <cell r="O136" t="str">
            <v>Vilagarcía TM</v>
          </cell>
          <cell r="P136">
            <v>1959</v>
          </cell>
          <cell r="Q136" t="str">
            <v>M</v>
          </cell>
          <cell r="R136" t="str">
            <v>V60M</v>
          </cell>
        </row>
        <row r="137">
          <cell r="B137">
            <v>14569</v>
          </cell>
          <cell r="C137" t="str">
            <v>STUZNINSKIY</v>
          </cell>
          <cell r="D137">
            <v>0</v>
          </cell>
          <cell r="E137" t="str">
            <v>VLADIMIR</v>
          </cell>
          <cell r="F137">
            <v>23055</v>
          </cell>
          <cell r="G137" t="str">
            <v>M</v>
          </cell>
          <cell r="H137" t="str">
            <v>LICEO CASINO DE TUI</v>
          </cell>
          <cell r="I137" t="str">
            <v>VLADIMIR</v>
          </cell>
          <cell r="J137" t="str">
            <v/>
          </cell>
          <cell r="K137" t="str">
            <v>STUZNINSKIY</v>
          </cell>
          <cell r="L137" t="str">
            <v/>
          </cell>
          <cell r="M137" t="str">
            <v>VLADIMIR STUZNINSKIY</v>
          </cell>
          <cell r="N137" t="str">
            <v>STUZNINSKIY, VLADIMIR</v>
          </cell>
          <cell r="O137" t="str">
            <v>Liceo Casino de Tuy</v>
          </cell>
          <cell r="P137">
            <v>1963</v>
          </cell>
          <cell r="Q137" t="str">
            <v>M</v>
          </cell>
          <cell r="R137" t="str">
            <v>V60M</v>
          </cell>
        </row>
        <row r="138">
          <cell r="B138">
            <v>773</v>
          </cell>
          <cell r="C138" t="str">
            <v>GARCIA</v>
          </cell>
          <cell r="D138" t="str">
            <v>RODRIGUEZ</v>
          </cell>
          <cell r="E138" t="str">
            <v>ELVIRA</v>
          </cell>
          <cell r="F138">
            <v>22677</v>
          </cell>
          <cell r="G138" t="str">
            <v>F</v>
          </cell>
          <cell r="H138" t="str">
            <v>FINISTERRE TM</v>
          </cell>
          <cell r="I138" t="str">
            <v>ELVIRA</v>
          </cell>
          <cell r="J138" t="str">
            <v/>
          </cell>
          <cell r="K138" t="str">
            <v>GARCIA</v>
          </cell>
          <cell r="L138" t="str">
            <v>RODRIGUEZ</v>
          </cell>
          <cell r="M138" t="str">
            <v>ELVIRA GARCIA R.</v>
          </cell>
          <cell r="N138" t="str">
            <v>GARCIA RODRIGUEZ, ELVIRA</v>
          </cell>
          <cell r="O138" t="str">
            <v>Finisterre TM</v>
          </cell>
          <cell r="P138">
            <v>1962</v>
          </cell>
          <cell r="Q138" t="str">
            <v>F</v>
          </cell>
          <cell r="R138" t="str">
            <v>V60F</v>
          </cell>
        </row>
        <row r="139">
          <cell r="B139">
            <v>35567</v>
          </cell>
          <cell r="C139" t="str">
            <v>GARCIA</v>
          </cell>
          <cell r="D139" t="str">
            <v>FUENTES</v>
          </cell>
          <cell r="E139" t="str">
            <v>IGNACIO</v>
          </cell>
          <cell r="F139">
            <v>38585</v>
          </cell>
          <cell r="G139" t="str">
            <v>M</v>
          </cell>
          <cell r="H139" t="str">
            <v>MONTE PORREIRO</v>
          </cell>
          <cell r="I139" t="str">
            <v>IGNACIO</v>
          </cell>
          <cell r="J139" t="str">
            <v/>
          </cell>
          <cell r="K139" t="str">
            <v>GARCIA</v>
          </cell>
          <cell r="L139" t="str">
            <v>FUENTES</v>
          </cell>
          <cell r="M139" t="str">
            <v>IGNACIO GARCIA F.</v>
          </cell>
          <cell r="N139" t="str">
            <v>GARCIA FUENTES, IGNACIO</v>
          </cell>
          <cell r="O139" t="str">
            <v>Club Monte Porreiro</v>
          </cell>
          <cell r="P139">
            <v>2005</v>
          </cell>
          <cell r="Q139" t="str">
            <v>M</v>
          </cell>
          <cell r="R139" t="str">
            <v>JUVM</v>
          </cell>
        </row>
        <row r="140">
          <cell r="B140">
            <v>6980</v>
          </cell>
          <cell r="C140" t="str">
            <v>COSTAS</v>
          </cell>
          <cell r="D140" t="str">
            <v>PEREIRA</v>
          </cell>
          <cell r="E140" t="str">
            <v>ELADIO</v>
          </cell>
          <cell r="F140">
            <v>19348</v>
          </cell>
          <cell r="G140" t="str">
            <v>M</v>
          </cell>
          <cell r="H140" t="str">
            <v>LICEO CASINO DE TUI</v>
          </cell>
          <cell r="I140" t="str">
            <v>ELADIO</v>
          </cell>
          <cell r="J140" t="str">
            <v/>
          </cell>
          <cell r="K140" t="str">
            <v>COSTAS</v>
          </cell>
          <cell r="L140" t="str">
            <v>PEREIRA</v>
          </cell>
          <cell r="M140" t="str">
            <v>ELADIO COSTAS P.</v>
          </cell>
          <cell r="N140" t="str">
            <v>COSTAS PEREIRA, ELADIO</v>
          </cell>
          <cell r="O140" t="str">
            <v>Liceo Casino de Tuy</v>
          </cell>
          <cell r="P140">
            <v>1952</v>
          </cell>
          <cell r="Q140" t="str">
            <v>M</v>
          </cell>
          <cell r="R140" t="str">
            <v>V70M</v>
          </cell>
        </row>
        <row r="141">
          <cell r="B141">
            <v>18467</v>
          </cell>
          <cell r="C141" t="str">
            <v>FERNANDEZ</v>
          </cell>
          <cell r="D141" t="str">
            <v>PIÑEIRO</v>
          </cell>
          <cell r="E141" t="str">
            <v>ALBERTO</v>
          </cell>
          <cell r="F141">
            <v>32116</v>
          </cell>
          <cell r="G141" t="str">
            <v>M</v>
          </cell>
          <cell r="H141" t="str">
            <v>CINANIA TM</v>
          </cell>
          <cell r="I141" t="str">
            <v>ALBERTO</v>
          </cell>
          <cell r="J141" t="str">
            <v/>
          </cell>
          <cell r="K141" t="str">
            <v>FERNANDEZ</v>
          </cell>
          <cell r="L141" t="str">
            <v>PIÑEIRO</v>
          </cell>
          <cell r="M141" t="str">
            <v>ALBERTO FERNANDEZ P.</v>
          </cell>
          <cell r="N141" t="str">
            <v>FERNANDEZ PIÑEIRO, ALBERTO</v>
          </cell>
          <cell r="O141" t="str">
            <v>Cinania TM</v>
          </cell>
          <cell r="P141">
            <v>1987</v>
          </cell>
          <cell r="Q141" t="str">
            <v>M</v>
          </cell>
          <cell r="R141" t="str">
            <v>SENM</v>
          </cell>
        </row>
        <row r="142">
          <cell r="B142">
            <v>37042</v>
          </cell>
          <cell r="C142" t="str">
            <v>BLANCO</v>
          </cell>
          <cell r="D142" t="str">
            <v>JIMENEZ</v>
          </cell>
          <cell r="E142" t="str">
            <v>ADRIAN</v>
          </cell>
          <cell r="F142">
            <v>39676</v>
          </cell>
          <cell r="G142" t="str">
            <v>M</v>
          </cell>
          <cell r="H142" t="str">
            <v>ARTEAL TM</v>
          </cell>
          <cell r="I142" t="str">
            <v>ADRIAN</v>
          </cell>
          <cell r="J142" t="str">
            <v/>
          </cell>
          <cell r="K142" t="str">
            <v>BLANCO</v>
          </cell>
          <cell r="L142" t="str">
            <v>JIMENEZ</v>
          </cell>
          <cell r="M142" t="str">
            <v>ADRIAN BLANCO J.</v>
          </cell>
          <cell r="N142" t="str">
            <v>BLANCO JIMENEZ, ADRIAN</v>
          </cell>
          <cell r="O142" t="str">
            <v>Arteal TM</v>
          </cell>
          <cell r="P142">
            <v>2008</v>
          </cell>
          <cell r="Q142" t="str">
            <v>M</v>
          </cell>
          <cell r="R142" t="str">
            <v>INFM</v>
          </cell>
        </row>
        <row r="143">
          <cell r="B143">
            <v>428</v>
          </cell>
          <cell r="C143" t="str">
            <v>CASAL</v>
          </cell>
          <cell r="D143" t="str">
            <v>SIXTO</v>
          </cell>
          <cell r="E143" t="str">
            <v>ANTONIO</v>
          </cell>
          <cell r="F143">
            <v>20565</v>
          </cell>
          <cell r="G143" t="str">
            <v>M</v>
          </cell>
          <cell r="H143" t="str">
            <v>C SAN XOAN TM</v>
          </cell>
          <cell r="I143" t="str">
            <v>ANTONIO</v>
          </cell>
          <cell r="J143" t="str">
            <v/>
          </cell>
          <cell r="K143" t="str">
            <v>CASAL</v>
          </cell>
          <cell r="L143" t="str">
            <v>SIXTO</v>
          </cell>
          <cell r="M143" t="str">
            <v>ANTONIO CASAL S.</v>
          </cell>
          <cell r="N143" t="str">
            <v>CASAL SIXTO, ANTONIO</v>
          </cell>
          <cell r="O143" t="str">
            <v>Club San Xoán TM</v>
          </cell>
          <cell r="P143">
            <v>1956</v>
          </cell>
          <cell r="Q143" t="str">
            <v>M</v>
          </cell>
          <cell r="R143" t="str">
            <v>V65M</v>
          </cell>
        </row>
        <row r="144">
          <cell r="B144">
            <v>100009</v>
          </cell>
          <cell r="C144" t="str">
            <v>PEREZ</v>
          </cell>
          <cell r="D144" t="str">
            <v>RODRIGUEZ</v>
          </cell>
          <cell r="E144" t="str">
            <v>ADRIANO</v>
          </cell>
          <cell r="F144">
            <v>40973</v>
          </cell>
          <cell r="G144" t="str">
            <v>M</v>
          </cell>
          <cell r="H144" t="str">
            <v>ADCP ZAS</v>
          </cell>
          <cell r="I144" t="str">
            <v>ADRIANO</v>
          </cell>
          <cell r="J144" t="str">
            <v/>
          </cell>
          <cell r="K144" t="str">
            <v>PEREZ</v>
          </cell>
          <cell r="L144" t="str">
            <v>RODRIGUEZ</v>
          </cell>
          <cell r="M144" t="str">
            <v>ADRIANO PEREZ R.</v>
          </cell>
          <cell r="N144" t="str">
            <v>PEREZ RODRIGUEZ, ADRIANO</v>
          </cell>
          <cell r="O144" t="str">
            <v>AD CP Zas</v>
          </cell>
          <cell r="P144">
            <v>2012</v>
          </cell>
          <cell r="Q144" t="str">
            <v>M</v>
          </cell>
          <cell r="R144" t="str">
            <v>BENM</v>
          </cell>
        </row>
        <row r="145">
          <cell r="B145"/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 xml:space="preserve"> </v>
          </cell>
          <cell r="N145" t="str">
            <v xml:space="preserve">, </v>
          </cell>
          <cell r="O145" t="str">
            <v/>
          </cell>
          <cell r="P145">
            <v>0</v>
          </cell>
          <cell r="Q145" t="str">
            <v/>
          </cell>
          <cell r="R145" t="str">
            <v>-</v>
          </cell>
        </row>
        <row r="146">
          <cell r="B146">
            <v>37793</v>
          </cell>
          <cell r="C146" t="str">
            <v>MANRIQUE</v>
          </cell>
          <cell r="D146" t="str">
            <v>GARCíA</v>
          </cell>
          <cell r="E146" t="str">
            <v>DANIEL</v>
          </cell>
          <cell r="F146">
            <v>41394</v>
          </cell>
          <cell r="G146" t="str">
            <v>M</v>
          </cell>
          <cell r="H146" t="str">
            <v>CLUB BE ONE OURENSE</v>
          </cell>
          <cell r="I146" t="str">
            <v>DANIEL</v>
          </cell>
          <cell r="J146" t="str">
            <v/>
          </cell>
          <cell r="K146" t="str">
            <v>MANRIQUE</v>
          </cell>
          <cell r="L146" t="str">
            <v>GARCíA</v>
          </cell>
          <cell r="M146" t="str">
            <v>DANIEL MANRIQUE G.</v>
          </cell>
          <cell r="N146" t="str">
            <v>MANRIQUE GARCíA, DANIEL</v>
          </cell>
          <cell r="O146" t="str">
            <v>Club Be One Orense</v>
          </cell>
          <cell r="P146">
            <v>2013</v>
          </cell>
          <cell r="Q146" t="str">
            <v>M</v>
          </cell>
          <cell r="R146" t="str">
            <v>BENM</v>
          </cell>
        </row>
        <row r="147">
          <cell r="B147">
            <v>31922</v>
          </cell>
          <cell r="C147" t="str">
            <v>BAENA</v>
          </cell>
          <cell r="D147" t="str">
            <v>TOVAR</v>
          </cell>
          <cell r="E147" t="str">
            <v>PABLO</v>
          </cell>
          <cell r="F147">
            <v>26734</v>
          </cell>
          <cell r="G147" t="str">
            <v>M</v>
          </cell>
          <cell r="H147" t="str">
            <v>MONTE PORREIRO</v>
          </cell>
          <cell r="I147" t="str">
            <v>PABLO</v>
          </cell>
          <cell r="J147" t="str">
            <v/>
          </cell>
          <cell r="K147" t="str">
            <v>BAENA</v>
          </cell>
          <cell r="L147" t="str">
            <v>TOVAR</v>
          </cell>
          <cell r="M147" t="str">
            <v>PABLO BAENA T.</v>
          </cell>
          <cell r="N147" t="str">
            <v>BAENA TOVAR, PABLO</v>
          </cell>
          <cell r="O147" t="str">
            <v>Club Monte Porreiro</v>
          </cell>
          <cell r="P147">
            <v>1973</v>
          </cell>
          <cell r="Q147" t="str">
            <v>M</v>
          </cell>
          <cell r="R147" t="str">
            <v>V50M</v>
          </cell>
        </row>
        <row r="148">
          <cell r="B148">
            <v>100183</v>
          </cell>
          <cell r="C148" t="str">
            <v>CASARES</v>
          </cell>
          <cell r="D148" t="str">
            <v>PEDRIDE</v>
          </cell>
          <cell r="E148" t="str">
            <v>UNAI</v>
          </cell>
          <cell r="F148">
            <v>41277</v>
          </cell>
          <cell r="G148" t="str">
            <v>M</v>
          </cell>
          <cell r="H148" t="str">
            <v>SD A BAÑA</v>
          </cell>
          <cell r="I148" t="str">
            <v>UNAI</v>
          </cell>
          <cell r="J148" t="str">
            <v/>
          </cell>
          <cell r="K148" t="str">
            <v>CASARES</v>
          </cell>
          <cell r="L148" t="str">
            <v>PEDRIDE</v>
          </cell>
          <cell r="M148" t="str">
            <v>UNAI CASARES P.</v>
          </cell>
          <cell r="N148" t="str">
            <v>CASARES PEDRIDE, UNAI</v>
          </cell>
          <cell r="O148" t="str">
            <v>SD A Baña</v>
          </cell>
          <cell r="P148">
            <v>2013</v>
          </cell>
          <cell r="Q148" t="str">
            <v>M</v>
          </cell>
          <cell r="R148" t="str">
            <v>BENM</v>
          </cell>
        </row>
        <row r="149">
          <cell r="B149">
            <v>36100</v>
          </cell>
          <cell r="C149" t="str">
            <v>FERREIRA</v>
          </cell>
          <cell r="D149" t="str">
            <v>DE LIMA</v>
          </cell>
          <cell r="E149" t="str">
            <v>RUI MIGUEL</v>
          </cell>
          <cell r="F149">
            <v>29932</v>
          </cell>
          <cell r="G149" t="str">
            <v>M</v>
          </cell>
          <cell r="H149" t="str">
            <v>CINANIA TM</v>
          </cell>
          <cell r="I149" t="str">
            <v>RUI</v>
          </cell>
          <cell r="J149" t="str">
            <v>MIGUEL</v>
          </cell>
          <cell r="K149" t="str">
            <v>FERREIRA</v>
          </cell>
          <cell r="L149" t="str">
            <v>DE LIMA</v>
          </cell>
          <cell r="M149" t="str">
            <v>RUI M. FERREIRA D.</v>
          </cell>
          <cell r="N149" t="str">
            <v>FERREIRA DE LIMA, RUI M.</v>
          </cell>
          <cell r="O149" t="str">
            <v>Cinania TM</v>
          </cell>
          <cell r="P149">
            <v>1981</v>
          </cell>
          <cell r="Q149" t="str">
            <v>M</v>
          </cell>
          <cell r="R149" t="str">
            <v>V40M</v>
          </cell>
        </row>
        <row r="150">
          <cell r="B150">
            <v>27026</v>
          </cell>
          <cell r="C150" t="str">
            <v>OLIVEIRA</v>
          </cell>
          <cell r="D150" t="str">
            <v>PEREZ</v>
          </cell>
          <cell r="E150" t="str">
            <v>ANTONIO</v>
          </cell>
          <cell r="F150">
            <v>21744</v>
          </cell>
          <cell r="G150" t="str">
            <v>M</v>
          </cell>
          <cell r="H150" t="str">
            <v>EXODUS TM</v>
          </cell>
          <cell r="I150" t="str">
            <v>ANTONIO</v>
          </cell>
          <cell r="J150" t="str">
            <v/>
          </cell>
          <cell r="K150" t="str">
            <v>OLIVEIRA</v>
          </cell>
          <cell r="L150" t="str">
            <v>PEREZ</v>
          </cell>
          <cell r="M150" t="str">
            <v>ANTONIO OLIVEIRA P.</v>
          </cell>
          <cell r="N150" t="str">
            <v>OLIVEIRA PEREZ, ANTONIO</v>
          </cell>
          <cell r="O150" t="str">
            <v>Exodus TM</v>
          </cell>
          <cell r="P150">
            <v>1959</v>
          </cell>
          <cell r="Q150" t="str">
            <v>M</v>
          </cell>
          <cell r="R150" t="str">
            <v>V60M</v>
          </cell>
        </row>
        <row r="151">
          <cell r="B151">
            <v>23288</v>
          </cell>
          <cell r="C151" t="str">
            <v>GARCIA</v>
          </cell>
          <cell r="D151" t="str">
            <v>LEGIDE</v>
          </cell>
          <cell r="E151" t="str">
            <v>JOSE RAMON</v>
          </cell>
          <cell r="F151">
            <v>26012</v>
          </cell>
          <cell r="G151" t="str">
            <v>M</v>
          </cell>
          <cell r="H151" t="str">
            <v>C.E DEPORTIVO DEZPORTAS LUGO T.M.</v>
          </cell>
          <cell r="I151" t="str">
            <v>JOSE</v>
          </cell>
          <cell r="J151" t="str">
            <v>RAMON</v>
          </cell>
          <cell r="K151" t="str">
            <v>GARCIA</v>
          </cell>
          <cell r="L151" t="str">
            <v>LEGIDE</v>
          </cell>
          <cell r="M151" t="str">
            <v>JOSE R. GARCIA L.</v>
          </cell>
          <cell r="N151" t="str">
            <v>GARCIA LEGIDE, JOSE R.</v>
          </cell>
          <cell r="O151" t="str">
            <v>CD Dezportas Lugo TM</v>
          </cell>
          <cell r="P151">
            <v>1971</v>
          </cell>
          <cell r="Q151" t="str">
            <v>M</v>
          </cell>
          <cell r="R151" t="str">
            <v>V50M</v>
          </cell>
        </row>
        <row r="152">
          <cell r="B152">
            <v>35922</v>
          </cell>
          <cell r="C152" t="str">
            <v>MARTINEZ</v>
          </cell>
          <cell r="D152" t="str">
            <v>BARCIA</v>
          </cell>
          <cell r="E152" t="str">
            <v>CARMEN</v>
          </cell>
          <cell r="F152">
            <v>41276</v>
          </cell>
          <cell r="G152" t="str">
            <v>F</v>
          </cell>
          <cell r="H152" t="str">
            <v>CTM MOS</v>
          </cell>
          <cell r="I152" t="str">
            <v>CARMEN</v>
          </cell>
          <cell r="J152" t="str">
            <v/>
          </cell>
          <cell r="K152" t="str">
            <v>MARTINEZ</v>
          </cell>
          <cell r="L152" t="str">
            <v>BARCIA</v>
          </cell>
          <cell r="M152" t="str">
            <v>CARMEN MARTINEZ B.</v>
          </cell>
          <cell r="N152" t="str">
            <v>MARTINEZ BARCIA, CARMEN</v>
          </cell>
          <cell r="O152" t="str">
            <v>CTM Mos</v>
          </cell>
          <cell r="P152">
            <v>2013</v>
          </cell>
          <cell r="Q152" t="str">
            <v>F</v>
          </cell>
          <cell r="R152" t="str">
            <v>BENF</v>
          </cell>
        </row>
        <row r="153">
          <cell r="B153"/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 xml:space="preserve"> </v>
          </cell>
          <cell r="N153" t="str">
            <v xml:space="preserve">, </v>
          </cell>
          <cell r="O153" t="str">
            <v/>
          </cell>
          <cell r="P153">
            <v>0</v>
          </cell>
          <cell r="Q153" t="str">
            <v/>
          </cell>
          <cell r="R153" t="str">
            <v>-</v>
          </cell>
        </row>
        <row r="154">
          <cell r="B154">
            <v>35240</v>
          </cell>
          <cell r="C154" t="str">
            <v>GARCIA</v>
          </cell>
          <cell r="D154" t="str">
            <v>AMOEDO</v>
          </cell>
          <cell r="E154" t="str">
            <v>ELOY</v>
          </cell>
          <cell r="F154">
            <v>41063</v>
          </cell>
          <cell r="G154" t="str">
            <v>M</v>
          </cell>
          <cell r="H154" t="str">
            <v>CTM MOS</v>
          </cell>
          <cell r="I154" t="str">
            <v>ELOY</v>
          </cell>
          <cell r="J154" t="str">
            <v/>
          </cell>
          <cell r="K154" t="str">
            <v>GARCIA</v>
          </cell>
          <cell r="L154" t="str">
            <v>AMOEDO</v>
          </cell>
          <cell r="M154" t="str">
            <v>ELOY GARCIA A.</v>
          </cell>
          <cell r="N154" t="str">
            <v>GARCIA AMOEDO, ELOY</v>
          </cell>
          <cell r="O154" t="str">
            <v>CTM Mos</v>
          </cell>
          <cell r="P154">
            <v>2012</v>
          </cell>
          <cell r="Q154" t="str">
            <v>M</v>
          </cell>
          <cell r="R154" t="str">
            <v>BENM</v>
          </cell>
        </row>
        <row r="155">
          <cell r="B155">
            <v>949</v>
          </cell>
          <cell r="C155" t="str">
            <v>NOGUEIRA</v>
          </cell>
          <cell r="D155" t="str">
            <v>DIZ</v>
          </cell>
          <cell r="E155" t="str">
            <v>CARLOS</v>
          </cell>
          <cell r="F155">
            <v>23808</v>
          </cell>
          <cell r="G155" t="str">
            <v>M</v>
          </cell>
          <cell r="H155" t="str">
            <v>ARTEAL TM</v>
          </cell>
          <cell r="I155" t="str">
            <v>CARLOS</v>
          </cell>
          <cell r="J155" t="str">
            <v/>
          </cell>
          <cell r="K155" t="str">
            <v>NOGUEIRA</v>
          </cell>
          <cell r="L155" t="str">
            <v>DIZ</v>
          </cell>
          <cell r="M155" t="str">
            <v>CARLOS NOGUEIRA D.</v>
          </cell>
          <cell r="N155" t="str">
            <v>NOGUEIRA DIZ, CARLOS</v>
          </cell>
          <cell r="O155" t="str">
            <v>Arteal TM</v>
          </cell>
          <cell r="P155">
            <v>1965</v>
          </cell>
          <cell r="Q155" t="str">
            <v>M</v>
          </cell>
          <cell r="R155" t="str">
            <v>V50M</v>
          </cell>
        </row>
        <row r="156">
          <cell r="B156">
            <v>15585</v>
          </cell>
          <cell r="C156" t="str">
            <v>ALONSO</v>
          </cell>
          <cell r="D156" t="str">
            <v>ALONSO</v>
          </cell>
          <cell r="E156" t="str">
            <v>IGNACIO</v>
          </cell>
          <cell r="F156">
            <v>26241</v>
          </cell>
          <cell r="G156" t="str">
            <v>M</v>
          </cell>
          <cell r="H156" t="str">
            <v>BEMBRIVE</v>
          </cell>
          <cell r="I156" t="str">
            <v>IGNACIO</v>
          </cell>
          <cell r="J156" t="str">
            <v/>
          </cell>
          <cell r="K156" t="str">
            <v>ALONSO</v>
          </cell>
          <cell r="L156" t="str">
            <v>ALONSO</v>
          </cell>
          <cell r="M156" t="str">
            <v>IGNACIO ALONSO A.</v>
          </cell>
          <cell r="N156" t="str">
            <v>ALONSO ALONSO, IGNACIO</v>
          </cell>
          <cell r="O156" t="str">
            <v>SCDR Helios-Bembrive</v>
          </cell>
          <cell r="P156">
            <v>1971</v>
          </cell>
          <cell r="Q156" t="str">
            <v>M</v>
          </cell>
          <cell r="R156" t="str">
            <v>V50M</v>
          </cell>
        </row>
        <row r="157">
          <cell r="B157">
            <v>22643</v>
          </cell>
          <cell r="C157" t="str">
            <v>GARCIA</v>
          </cell>
          <cell r="D157" t="str">
            <v>TOME</v>
          </cell>
          <cell r="E157" t="str">
            <v>GONZALO</v>
          </cell>
          <cell r="F157">
            <v>26613</v>
          </cell>
          <cell r="G157" t="str">
            <v>M</v>
          </cell>
          <cell r="H157" t="str">
            <v>ARTEAL TM</v>
          </cell>
          <cell r="I157" t="str">
            <v>GONZALO</v>
          </cell>
          <cell r="J157" t="str">
            <v/>
          </cell>
          <cell r="K157" t="str">
            <v>GARCIA</v>
          </cell>
          <cell r="L157" t="str">
            <v>TOME</v>
          </cell>
          <cell r="M157" t="str">
            <v>GONZALO GARCIA T.</v>
          </cell>
          <cell r="N157" t="str">
            <v>GARCIA TOME, GONZALO</v>
          </cell>
          <cell r="O157" t="str">
            <v>Arteal TM</v>
          </cell>
          <cell r="P157">
            <v>1972</v>
          </cell>
          <cell r="Q157" t="str">
            <v>M</v>
          </cell>
          <cell r="R157" t="str">
            <v>V50M</v>
          </cell>
        </row>
        <row r="158">
          <cell r="B158">
            <v>9964</v>
          </cell>
          <cell r="C158" t="str">
            <v>MONZON</v>
          </cell>
          <cell r="D158" t="str">
            <v>CORTES</v>
          </cell>
          <cell r="E158" t="str">
            <v>JUAN LUIS</v>
          </cell>
          <cell r="F158">
            <v>22666</v>
          </cell>
          <cell r="G158" t="str">
            <v>M</v>
          </cell>
          <cell r="H158" t="str">
            <v>CIDADE NARON TM</v>
          </cell>
          <cell r="I158" t="str">
            <v>JUAN</v>
          </cell>
          <cell r="J158" t="str">
            <v>LUIS</v>
          </cell>
          <cell r="K158" t="str">
            <v>MONZON</v>
          </cell>
          <cell r="L158" t="str">
            <v>CORTES</v>
          </cell>
          <cell r="M158" t="str">
            <v>JUAN L. MONZON C.</v>
          </cell>
          <cell r="N158" t="str">
            <v>MONZON CORTES, JUAN L.</v>
          </cell>
          <cell r="O158" t="str">
            <v>CTM Cidade de Narón</v>
          </cell>
          <cell r="P158">
            <v>1962</v>
          </cell>
          <cell r="Q158" t="str">
            <v>M</v>
          </cell>
          <cell r="R158" t="str">
            <v>V60M</v>
          </cell>
        </row>
        <row r="159">
          <cell r="B159">
            <v>518</v>
          </cell>
          <cell r="C159" t="str">
            <v>CEIDE</v>
          </cell>
          <cell r="D159" t="str">
            <v>RODRIGUEZ</v>
          </cell>
          <cell r="E159" t="str">
            <v>BEATRIZ</v>
          </cell>
          <cell r="F159">
            <v>21174</v>
          </cell>
          <cell r="G159" t="str">
            <v>F</v>
          </cell>
          <cell r="H159" t="str">
            <v>CORUÑA</v>
          </cell>
          <cell r="I159" t="str">
            <v>BEATRIZ</v>
          </cell>
          <cell r="J159" t="str">
            <v/>
          </cell>
          <cell r="K159" t="str">
            <v>CEIDE</v>
          </cell>
          <cell r="L159" t="str">
            <v>RODRIGUEZ</v>
          </cell>
          <cell r="M159" t="str">
            <v>BEATRIZ CEIDE R.</v>
          </cell>
          <cell r="N159" t="str">
            <v>CEIDE RODRIGUEZ, BEATRIZ</v>
          </cell>
          <cell r="O159" t="str">
            <v>CTM Coruña</v>
          </cell>
          <cell r="P159">
            <v>1957</v>
          </cell>
          <cell r="Q159" t="str">
            <v>F</v>
          </cell>
          <cell r="R159" t="str">
            <v>V65F</v>
          </cell>
        </row>
        <row r="160">
          <cell r="B160">
            <v>10973</v>
          </cell>
          <cell r="C160" t="str">
            <v>BLANCO</v>
          </cell>
          <cell r="D160" t="str">
            <v>PÉREZ</v>
          </cell>
          <cell r="E160" t="str">
            <v>JAVIER</v>
          </cell>
          <cell r="F160">
            <v>24490</v>
          </cell>
          <cell r="G160" t="str">
            <v>M</v>
          </cell>
          <cell r="H160" t="str">
            <v>CIDADE NARON TM</v>
          </cell>
          <cell r="I160" t="str">
            <v>JAVIER</v>
          </cell>
          <cell r="J160" t="str">
            <v/>
          </cell>
          <cell r="K160" t="str">
            <v>BLANCO</v>
          </cell>
          <cell r="L160" t="str">
            <v>PEREZ</v>
          </cell>
          <cell r="M160" t="str">
            <v>JAVIER BLANCO P.</v>
          </cell>
          <cell r="N160" t="str">
            <v>BLANCO PEREZ, JAVIER</v>
          </cell>
          <cell r="O160" t="str">
            <v>CTM Cidade de Narón</v>
          </cell>
          <cell r="P160">
            <v>1967</v>
          </cell>
          <cell r="Q160" t="str">
            <v>M</v>
          </cell>
          <cell r="R160" t="str">
            <v>V50M</v>
          </cell>
        </row>
        <row r="161">
          <cell r="B161">
            <v>9968</v>
          </cell>
          <cell r="C161" t="str">
            <v>BRANDARIZ</v>
          </cell>
          <cell r="D161" t="str">
            <v>GOMEZ</v>
          </cell>
          <cell r="E161" t="str">
            <v>SANTIAGO</v>
          </cell>
          <cell r="F161">
            <v>19932</v>
          </cell>
          <cell r="G161" t="str">
            <v>M</v>
          </cell>
          <cell r="H161" t="str">
            <v>FINISTERRE TM</v>
          </cell>
          <cell r="I161" t="str">
            <v>SANTIAGO</v>
          </cell>
          <cell r="J161" t="str">
            <v/>
          </cell>
          <cell r="K161" t="str">
            <v>BRANDARIZ</v>
          </cell>
          <cell r="L161" t="str">
            <v>GOMEZ</v>
          </cell>
          <cell r="M161" t="str">
            <v>SANTIAGO BRANDARIZ G.</v>
          </cell>
          <cell r="N161" t="str">
            <v>BRANDARIZ GOMEZ, SANTIAGO</v>
          </cell>
          <cell r="O161" t="str">
            <v>Finisterre TM</v>
          </cell>
          <cell r="P161">
            <v>1954</v>
          </cell>
          <cell r="Q161" t="str">
            <v>M</v>
          </cell>
          <cell r="R161" t="str">
            <v>V65M</v>
          </cell>
        </row>
        <row r="162">
          <cell r="B162">
            <v>100400</v>
          </cell>
          <cell r="C162" t="str">
            <v>SEOANE</v>
          </cell>
          <cell r="D162" t="str">
            <v>CASAL</v>
          </cell>
          <cell r="E162" t="str">
            <v>BRUNO</v>
          </cell>
          <cell r="F162">
            <v>40530</v>
          </cell>
          <cell r="G162" t="str">
            <v>M</v>
          </cell>
          <cell r="H162" t="str">
            <v>CTM Cidade de Narón</v>
          </cell>
          <cell r="I162" t="str">
            <v>BRUNO</v>
          </cell>
          <cell r="J162" t="str">
            <v/>
          </cell>
          <cell r="K162" t="str">
            <v>SEOANE</v>
          </cell>
          <cell r="L162" t="str">
            <v>CASAL</v>
          </cell>
          <cell r="M162" t="str">
            <v>BRUNO SEOANE C.</v>
          </cell>
          <cell r="N162" t="str">
            <v>SEOANE CASAL, BRUNO</v>
          </cell>
          <cell r="O162" t="str">
            <v>CTM Cidade de Narón</v>
          </cell>
          <cell r="P162">
            <v>2010</v>
          </cell>
          <cell r="Q162" t="str">
            <v>M</v>
          </cell>
          <cell r="R162" t="str">
            <v>ALEM</v>
          </cell>
        </row>
        <row r="163">
          <cell r="B163">
            <v>70425</v>
          </cell>
          <cell r="C163" t="str">
            <v>CARREIRAS</v>
          </cell>
          <cell r="D163">
            <v>0</v>
          </cell>
          <cell r="E163" t="str">
            <v>ANDRE VICENTE</v>
          </cell>
          <cell r="F163">
            <v>38344</v>
          </cell>
          <cell r="G163" t="str">
            <v>M</v>
          </cell>
          <cell r="H163" t="str">
            <v>Sporting CP</v>
          </cell>
          <cell r="I163" t="str">
            <v>ANDRE</v>
          </cell>
          <cell r="J163" t="str">
            <v>VICENTE</v>
          </cell>
          <cell r="K163" t="str">
            <v>CARREIRAS</v>
          </cell>
          <cell r="L163" t="str">
            <v/>
          </cell>
          <cell r="M163" t="str">
            <v>ANDRE V. CARREIRAS</v>
          </cell>
          <cell r="N163" t="str">
            <v>CARREIRAS, ANDRE V.</v>
          </cell>
          <cell r="O163" t="str">
            <v>Sporting CP</v>
          </cell>
          <cell r="P163">
            <v>2004</v>
          </cell>
          <cell r="Q163" t="str">
            <v>M</v>
          </cell>
          <cell r="R163" t="str">
            <v>JUVM</v>
          </cell>
        </row>
        <row r="164">
          <cell r="B164">
            <v>19458</v>
          </cell>
          <cell r="C164" t="str">
            <v>LOPEZ</v>
          </cell>
          <cell r="D164" t="str">
            <v>PEREIRO</v>
          </cell>
          <cell r="E164" t="str">
            <v>RAUL</v>
          </cell>
          <cell r="F164">
            <v>37645</v>
          </cell>
          <cell r="G164" t="str">
            <v>M</v>
          </cell>
          <cell r="H164" t="str">
            <v>ADCP ZAS</v>
          </cell>
          <cell r="I164" t="str">
            <v>RAUL</v>
          </cell>
          <cell r="J164" t="str">
            <v/>
          </cell>
          <cell r="K164" t="str">
            <v>LOPEZ</v>
          </cell>
          <cell r="L164" t="str">
            <v>PEREIRO</v>
          </cell>
          <cell r="M164" t="str">
            <v>RAUL LOPEZ P.</v>
          </cell>
          <cell r="N164" t="str">
            <v>LOPEZ PEREIRO, RAUL</v>
          </cell>
          <cell r="O164" t="str">
            <v>AD CP Zas</v>
          </cell>
          <cell r="P164">
            <v>2003</v>
          </cell>
          <cell r="Q164" t="str">
            <v>M</v>
          </cell>
          <cell r="R164" t="str">
            <v>S23M</v>
          </cell>
        </row>
        <row r="165">
          <cell r="B165">
            <v>36728</v>
          </cell>
          <cell r="C165" t="str">
            <v>RAMILO</v>
          </cell>
          <cell r="D165" t="str">
            <v>ALBACETE</v>
          </cell>
          <cell r="E165" t="str">
            <v>MARTIñO</v>
          </cell>
          <cell r="F165">
            <v>41824</v>
          </cell>
          <cell r="G165" t="str">
            <v>M</v>
          </cell>
          <cell r="H165" t="str">
            <v>CTM MOS</v>
          </cell>
          <cell r="I165" t="str">
            <v>MARTIñO</v>
          </cell>
          <cell r="J165" t="str">
            <v/>
          </cell>
          <cell r="K165" t="str">
            <v>RAMILO</v>
          </cell>
          <cell r="L165" t="str">
            <v>ALBACETE</v>
          </cell>
          <cell r="M165" t="str">
            <v>MARTIñO RAMILO A.</v>
          </cell>
          <cell r="N165" t="str">
            <v>RAMILO ALBACETE, MARTIñO</v>
          </cell>
          <cell r="O165" t="str">
            <v>CTM Mos</v>
          </cell>
          <cell r="P165">
            <v>2014</v>
          </cell>
          <cell r="Q165" t="str">
            <v>M</v>
          </cell>
          <cell r="R165" t="str">
            <v>PREM</v>
          </cell>
        </row>
        <row r="166">
          <cell r="B166">
            <v>100396</v>
          </cell>
          <cell r="C166" t="str">
            <v>SEOANE</v>
          </cell>
          <cell r="D166" t="str">
            <v>OTERO</v>
          </cell>
          <cell r="E166" t="str">
            <v>PAULA</v>
          </cell>
          <cell r="F166">
            <v>41539</v>
          </cell>
          <cell r="G166" t="str">
            <v>F</v>
          </cell>
          <cell r="H166" t="str">
            <v>CTM Cidade de Narón</v>
          </cell>
          <cell r="I166" t="str">
            <v>PAULA</v>
          </cell>
          <cell r="J166" t="str">
            <v/>
          </cell>
          <cell r="K166" t="str">
            <v>SEOANE</v>
          </cell>
          <cell r="L166" t="str">
            <v>OTERO</v>
          </cell>
          <cell r="M166" t="str">
            <v>PAULA SEOANE O.</v>
          </cell>
          <cell r="N166" t="str">
            <v>SEOANE OTERO, PAULA</v>
          </cell>
          <cell r="O166" t="str">
            <v>CTM Cidade de Narón</v>
          </cell>
          <cell r="P166">
            <v>2013</v>
          </cell>
          <cell r="Q166" t="str">
            <v>F</v>
          </cell>
          <cell r="R166" t="str">
            <v>BENF</v>
          </cell>
        </row>
        <row r="167">
          <cell r="B167">
            <v>225</v>
          </cell>
          <cell r="C167" t="str">
            <v>GONZALEZ</v>
          </cell>
          <cell r="D167" t="str">
            <v>RODRIGUEZ</v>
          </cell>
          <cell r="E167" t="str">
            <v>FRANCISCO JAVIER</v>
          </cell>
          <cell r="F167">
            <v>18752</v>
          </cell>
          <cell r="G167" t="str">
            <v>M</v>
          </cell>
          <cell r="H167" t="str">
            <v>CORUÑA</v>
          </cell>
          <cell r="I167" t="str">
            <v>FRANCISCO</v>
          </cell>
          <cell r="J167" t="str">
            <v>JAVIER</v>
          </cell>
          <cell r="K167" t="str">
            <v>GONZALEZ</v>
          </cell>
          <cell r="L167" t="str">
            <v>RODRIGUEZ</v>
          </cell>
          <cell r="M167" t="str">
            <v>FRANCISCO J. GONZALEZ R.</v>
          </cell>
          <cell r="N167" t="str">
            <v>GONZALEZ RODRIGUEZ, FRANCISCO J.</v>
          </cell>
          <cell r="O167" t="str">
            <v>CTM Coruña</v>
          </cell>
          <cell r="P167">
            <v>1951</v>
          </cell>
          <cell r="Q167" t="str">
            <v>M</v>
          </cell>
          <cell r="R167" t="str">
            <v>V70M</v>
          </cell>
        </row>
        <row r="168">
          <cell r="B168">
            <v>35906</v>
          </cell>
          <cell r="C168" t="str">
            <v>CASILLA</v>
          </cell>
          <cell r="D168" t="str">
            <v>MACEIRA</v>
          </cell>
          <cell r="E168" t="str">
            <v>ALBA</v>
          </cell>
          <cell r="F168">
            <v>40782</v>
          </cell>
          <cell r="G168" t="str">
            <v>F</v>
          </cell>
          <cell r="H168" t="str">
            <v>CTM MOS</v>
          </cell>
          <cell r="I168" t="str">
            <v>ALBA</v>
          </cell>
          <cell r="J168" t="str">
            <v/>
          </cell>
          <cell r="K168" t="str">
            <v>CASILLA</v>
          </cell>
          <cell r="L168" t="str">
            <v>MACEIRA</v>
          </cell>
          <cell r="M168" t="str">
            <v>ALBA CASILLA M.</v>
          </cell>
          <cell r="N168" t="str">
            <v>CASILLA MACEIRA, ALBA</v>
          </cell>
          <cell r="O168" t="str">
            <v>CTM Mos</v>
          </cell>
          <cell r="P168">
            <v>2011</v>
          </cell>
          <cell r="Q168" t="str">
            <v>F</v>
          </cell>
          <cell r="R168" t="str">
            <v>ALEF</v>
          </cell>
        </row>
        <row r="169">
          <cell r="B169">
            <v>827</v>
          </cell>
          <cell r="C169" t="str">
            <v>FERNANDEZ</v>
          </cell>
          <cell r="D169" t="str">
            <v>CORA</v>
          </cell>
          <cell r="E169" t="str">
            <v>JOSE RAMON</v>
          </cell>
          <cell r="F169">
            <v>23019</v>
          </cell>
          <cell r="G169" t="str">
            <v>M</v>
          </cell>
          <cell r="H169" t="str">
            <v>MERCANTIL VIGO</v>
          </cell>
          <cell r="I169" t="str">
            <v>JOSE</v>
          </cell>
          <cell r="J169" t="str">
            <v>RAMON</v>
          </cell>
          <cell r="K169" t="str">
            <v>FERNANDEZ</v>
          </cell>
          <cell r="L169" t="str">
            <v>CORA</v>
          </cell>
          <cell r="M169" t="str">
            <v>JOSE R. FERNANDEZ C.</v>
          </cell>
          <cell r="N169" t="str">
            <v>FERNANDEZ CORA, JOSE R.</v>
          </cell>
          <cell r="O169" t="str">
            <v>Círculo Mercantil de Vigo</v>
          </cell>
          <cell r="P169">
            <v>1963</v>
          </cell>
          <cell r="Q169" t="str">
            <v>M</v>
          </cell>
          <cell r="R169" t="str">
            <v>V60M</v>
          </cell>
        </row>
        <row r="170">
          <cell r="B170">
            <v>36729</v>
          </cell>
          <cell r="C170" t="str">
            <v>RAMILO</v>
          </cell>
          <cell r="D170" t="str">
            <v>ALBACETE</v>
          </cell>
          <cell r="E170" t="str">
            <v>LOIS</v>
          </cell>
          <cell r="F170">
            <v>41824</v>
          </cell>
          <cell r="G170" t="str">
            <v>M</v>
          </cell>
          <cell r="H170" t="str">
            <v>CTM MOS</v>
          </cell>
          <cell r="I170" t="str">
            <v>LOIS</v>
          </cell>
          <cell r="J170" t="str">
            <v/>
          </cell>
          <cell r="K170" t="str">
            <v>RAMILO</v>
          </cell>
          <cell r="L170" t="str">
            <v>ALBACETE</v>
          </cell>
          <cell r="M170" t="str">
            <v>LOIS RAMILO A.</v>
          </cell>
          <cell r="N170" t="str">
            <v>RAMILO ALBACETE, LOIS</v>
          </cell>
          <cell r="O170" t="str">
            <v>CTM Mos</v>
          </cell>
          <cell r="P170">
            <v>2014</v>
          </cell>
          <cell r="Q170" t="str">
            <v>M</v>
          </cell>
          <cell r="R170" t="str">
            <v>PREM</v>
          </cell>
        </row>
        <row r="171">
          <cell r="B171">
            <v>29908</v>
          </cell>
          <cell r="C171" t="str">
            <v>MALVAR</v>
          </cell>
          <cell r="D171" t="str">
            <v>EGERIQUE</v>
          </cell>
          <cell r="E171" t="str">
            <v>BENITO</v>
          </cell>
          <cell r="F171">
            <v>22875</v>
          </cell>
          <cell r="G171" t="str">
            <v>M</v>
          </cell>
          <cell r="H171" t="str">
            <v>EXODUS TM</v>
          </cell>
          <cell r="I171" t="str">
            <v>BENITO</v>
          </cell>
          <cell r="J171" t="str">
            <v/>
          </cell>
          <cell r="K171" t="str">
            <v>MALVAR</v>
          </cell>
          <cell r="L171" t="str">
            <v>EGERIQUE</v>
          </cell>
          <cell r="M171" t="str">
            <v>BENITO MALVAR E.</v>
          </cell>
          <cell r="N171" t="str">
            <v>MALVAR EGERIQUE, BENITO</v>
          </cell>
          <cell r="O171" t="str">
            <v>Exodus TM</v>
          </cell>
          <cell r="P171">
            <v>1962</v>
          </cell>
          <cell r="Q171" t="str">
            <v>M</v>
          </cell>
          <cell r="R171" t="str">
            <v>V60M</v>
          </cell>
        </row>
        <row r="172">
          <cell r="B172">
            <v>100232</v>
          </cell>
          <cell r="C172" t="str">
            <v>AMADO</v>
          </cell>
          <cell r="D172" t="str">
            <v>OTERO</v>
          </cell>
          <cell r="E172" t="str">
            <v>LOIS</v>
          </cell>
          <cell r="F172">
            <v>41050</v>
          </cell>
          <cell r="G172" t="str">
            <v>M</v>
          </cell>
          <cell r="H172" t="str">
            <v>CTM GAM</v>
          </cell>
          <cell r="I172" t="str">
            <v>LOIS</v>
          </cell>
          <cell r="J172" t="str">
            <v/>
          </cell>
          <cell r="K172" t="str">
            <v>AMADO</v>
          </cell>
          <cell r="L172" t="str">
            <v>OTERO</v>
          </cell>
          <cell r="M172" t="str">
            <v>LOIS AMADO O.</v>
          </cell>
          <cell r="N172" t="str">
            <v>AMADO OTERO, LOIS</v>
          </cell>
          <cell r="O172" t="str">
            <v>CTM GAM</v>
          </cell>
          <cell r="P172">
            <v>2012</v>
          </cell>
          <cell r="Q172" t="str">
            <v>M</v>
          </cell>
          <cell r="R172" t="str">
            <v>BENM</v>
          </cell>
        </row>
        <row r="173">
          <cell r="B173">
            <v>100365</v>
          </cell>
          <cell r="C173" t="str">
            <v>PORTO</v>
          </cell>
          <cell r="D173" t="str">
            <v>FREIRE</v>
          </cell>
          <cell r="E173" t="str">
            <v>LEO</v>
          </cell>
          <cell r="F173">
            <v>40547</v>
          </cell>
          <cell r="G173" t="str">
            <v>M</v>
          </cell>
          <cell r="H173" t="str">
            <v>CD TM Top Spin</v>
          </cell>
          <cell r="I173" t="str">
            <v>LEO</v>
          </cell>
          <cell r="J173" t="str">
            <v/>
          </cell>
          <cell r="K173" t="str">
            <v>PORTO</v>
          </cell>
          <cell r="L173" t="str">
            <v>FREIRE</v>
          </cell>
          <cell r="M173" t="str">
            <v>LEO PORTO F.</v>
          </cell>
          <cell r="N173" t="str">
            <v>PORTO FREIRE, LEO</v>
          </cell>
          <cell r="O173" t="str">
            <v>CD TM Top Spin</v>
          </cell>
          <cell r="P173">
            <v>2011</v>
          </cell>
          <cell r="Q173" t="str">
            <v>M</v>
          </cell>
          <cell r="R173" t="str">
            <v>ALEM</v>
          </cell>
        </row>
        <row r="174">
          <cell r="B174">
            <v>23290</v>
          </cell>
          <cell r="C174" t="str">
            <v>FERREIRO</v>
          </cell>
          <cell r="D174" t="str">
            <v>LAGE</v>
          </cell>
          <cell r="E174" t="str">
            <v>RICARDO</v>
          </cell>
          <cell r="F174">
            <v>29151</v>
          </cell>
          <cell r="G174" t="str">
            <v>M</v>
          </cell>
          <cell r="H174" t="str">
            <v>ADX MILAGROSA</v>
          </cell>
          <cell r="I174" t="str">
            <v>RICARDO</v>
          </cell>
          <cell r="J174" t="str">
            <v/>
          </cell>
          <cell r="K174" t="str">
            <v>FERREIRO</v>
          </cell>
          <cell r="L174" t="str">
            <v>LAGE</v>
          </cell>
          <cell r="M174" t="str">
            <v>RICARDO FERREIRO L.</v>
          </cell>
          <cell r="N174" t="str">
            <v>FERREIRO LAGE, RICARDO</v>
          </cell>
          <cell r="O174" t="str">
            <v>ADX Milagrosa</v>
          </cell>
          <cell r="P174">
            <v>1979</v>
          </cell>
          <cell r="Q174" t="str">
            <v>M</v>
          </cell>
          <cell r="R174" t="str">
            <v>V40M</v>
          </cell>
        </row>
        <row r="175">
          <cell r="B175">
            <v>27663</v>
          </cell>
          <cell r="C175" t="str">
            <v>LOUZAO</v>
          </cell>
          <cell r="D175" t="str">
            <v>SILVOSO</v>
          </cell>
          <cell r="E175" t="str">
            <v>JOSE MANUEL</v>
          </cell>
          <cell r="F175">
            <v>27180</v>
          </cell>
          <cell r="G175" t="str">
            <v>M</v>
          </cell>
          <cell r="H175" t="str">
            <v>CONXO TM</v>
          </cell>
          <cell r="I175" t="str">
            <v>JOSE</v>
          </cell>
          <cell r="J175" t="str">
            <v>MANUEL</v>
          </cell>
          <cell r="K175" t="str">
            <v>LOUZAO</v>
          </cell>
          <cell r="L175" t="str">
            <v>SILVOSO</v>
          </cell>
          <cell r="M175" t="str">
            <v>JOSE M. LOUZAO S.</v>
          </cell>
          <cell r="N175" t="str">
            <v>LOUZAO SILVOSO, JOSE M.</v>
          </cell>
          <cell r="O175" t="str">
            <v>Conxo TM</v>
          </cell>
          <cell r="P175">
            <v>1974</v>
          </cell>
          <cell r="Q175" t="str">
            <v>M</v>
          </cell>
          <cell r="R175" t="str">
            <v>V40M</v>
          </cell>
        </row>
        <row r="176">
          <cell r="B176">
            <v>14939</v>
          </cell>
          <cell r="C176" t="str">
            <v>ALVAREZ</v>
          </cell>
          <cell r="D176" t="str">
            <v>GONZALEZ</v>
          </cell>
          <cell r="E176" t="str">
            <v>RODRIGO</v>
          </cell>
          <cell r="F176">
            <v>28992</v>
          </cell>
          <cell r="G176" t="str">
            <v>M</v>
          </cell>
          <cell r="H176" t="str">
            <v>SAN MAMED</v>
          </cell>
          <cell r="I176" t="str">
            <v>RODRIGO</v>
          </cell>
          <cell r="J176" t="str">
            <v/>
          </cell>
          <cell r="K176" t="str">
            <v>ALVAREZ</v>
          </cell>
          <cell r="L176" t="str">
            <v>GONZALEZ</v>
          </cell>
          <cell r="M176" t="str">
            <v>RODRIGO ALVAREZ G.</v>
          </cell>
          <cell r="N176" t="str">
            <v>ALVAREZ GONZALEZ, RODRIGO</v>
          </cell>
          <cell r="O176" t="str">
            <v>Academia San Mamed Orense TM</v>
          </cell>
          <cell r="P176">
            <v>1979</v>
          </cell>
          <cell r="Q176" t="str">
            <v>M</v>
          </cell>
          <cell r="R176" t="str">
            <v>V40M</v>
          </cell>
        </row>
        <row r="177">
          <cell r="B177">
            <v>100323</v>
          </cell>
          <cell r="C177" t="str">
            <v>MARTINEZ</v>
          </cell>
          <cell r="D177" t="str">
            <v>ARES</v>
          </cell>
          <cell r="E177" t="str">
            <v>JOSE</v>
          </cell>
          <cell r="F177">
            <v>39676</v>
          </cell>
          <cell r="G177" t="str">
            <v>M</v>
          </cell>
          <cell r="H177" t="str">
            <v>Finisterre TM</v>
          </cell>
          <cell r="I177" t="str">
            <v>JOSE</v>
          </cell>
          <cell r="J177" t="str">
            <v/>
          </cell>
          <cell r="K177" t="str">
            <v>MARTINEZ</v>
          </cell>
          <cell r="L177" t="str">
            <v>ARES</v>
          </cell>
          <cell r="M177" t="str">
            <v>JOSE MARTINEZ A.</v>
          </cell>
          <cell r="N177" t="str">
            <v>MARTINEZ ARES, JOSE</v>
          </cell>
          <cell r="O177" t="str">
            <v>Finisterre TM</v>
          </cell>
          <cell r="P177">
            <v>2008</v>
          </cell>
          <cell r="Q177" t="str">
            <v>M</v>
          </cell>
          <cell r="R177" t="str">
            <v>INFM</v>
          </cell>
        </row>
        <row r="178">
          <cell r="B178">
            <v>15296</v>
          </cell>
          <cell r="C178" t="str">
            <v>SANCHEZ</v>
          </cell>
          <cell r="D178" t="str">
            <v>SANCHEZ</v>
          </cell>
          <cell r="E178" t="str">
            <v>DANIEL</v>
          </cell>
          <cell r="F178">
            <v>30180</v>
          </cell>
          <cell r="G178" t="str">
            <v>M</v>
          </cell>
          <cell r="H178" t="str">
            <v>EXODUS TM</v>
          </cell>
          <cell r="I178" t="str">
            <v>DANIEL</v>
          </cell>
          <cell r="J178" t="str">
            <v/>
          </cell>
          <cell r="K178" t="str">
            <v>SANCHEZ</v>
          </cell>
          <cell r="L178" t="str">
            <v>SANCHEZ</v>
          </cell>
          <cell r="M178" t="str">
            <v>DANIEL SANCHEZ S.</v>
          </cell>
          <cell r="N178" t="str">
            <v>SANCHEZ SANCHEZ, DANIEL</v>
          </cell>
          <cell r="O178" t="str">
            <v>Exodus TM</v>
          </cell>
          <cell r="P178">
            <v>1982</v>
          </cell>
          <cell r="Q178" t="str">
            <v>M</v>
          </cell>
          <cell r="R178" t="str">
            <v>V40M</v>
          </cell>
        </row>
        <row r="179">
          <cell r="B179">
            <v>100512</v>
          </cell>
          <cell r="C179" t="str">
            <v>LORENZO</v>
          </cell>
          <cell r="D179" t="str">
            <v>CAÑIZO</v>
          </cell>
          <cell r="E179" t="str">
            <v>CARLA</v>
          </cell>
          <cell r="F179">
            <v>41345</v>
          </cell>
          <cell r="G179" t="str">
            <v>F</v>
          </cell>
          <cell r="H179" t="str">
            <v>CTM GAM</v>
          </cell>
          <cell r="I179" t="str">
            <v>CARLA</v>
          </cell>
          <cell r="J179" t="str">
            <v/>
          </cell>
          <cell r="K179" t="str">
            <v>LORENZO</v>
          </cell>
          <cell r="L179" t="str">
            <v>CAÑIZO</v>
          </cell>
          <cell r="M179" t="str">
            <v>CARLA LORENZO C.</v>
          </cell>
          <cell r="N179" t="str">
            <v>LORENZO CAÑIZO, CARLA</v>
          </cell>
          <cell r="O179" t="str">
            <v>CTM GAM</v>
          </cell>
          <cell r="P179">
            <v>2013</v>
          </cell>
          <cell r="Q179" t="str">
            <v>F</v>
          </cell>
          <cell r="R179" t="str">
            <v>BENF</v>
          </cell>
        </row>
        <row r="180">
          <cell r="B180">
            <v>100012</v>
          </cell>
          <cell r="C180" t="str">
            <v>CORES</v>
          </cell>
          <cell r="D180" t="str">
            <v>PIÑEIRO</v>
          </cell>
          <cell r="E180" t="str">
            <v>DANIEL</v>
          </cell>
          <cell r="F180">
            <v>41431</v>
          </cell>
          <cell r="G180" t="str">
            <v>M</v>
          </cell>
          <cell r="H180" t="str">
            <v>RIBADUMIA T.M.</v>
          </cell>
          <cell r="I180" t="str">
            <v>DANIEL</v>
          </cell>
          <cell r="J180" t="str">
            <v/>
          </cell>
          <cell r="K180" t="str">
            <v>CORES</v>
          </cell>
          <cell r="L180" t="str">
            <v>PIÑEIRO</v>
          </cell>
          <cell r="M180" t="str">
            <v>DANIEL CORES P.</v>
          </cell>
          <cell r="N180" t="str">
            <v>CORES PIÑEIRO, DANIEL</v>
          </cell>
          <cell r="O180" t="str">
            <v>RIBADUMIA T.M.</v>
          </cell>
          <cell r="P180">
            <v>2013</v>
          </cell>
          <cell r="Q180" t="str">
            <v>M</v>
          </cell>
          <cell r="R180" t="str">
            <v>BENM</v>
          </cell>
        </row>
        <row r="181">
          <cell r="B181">
            <v>100256</v>
          </cell>
          <cell r="C181" t="str">
            <v>SANTOMÉ</v>
          </cell>
          <cell r="D181" t="str">
            <v>LIS</v>
          </cell>
          <cell r="E181" t="str">
            <v>XURXO</v>
          </cell>
          <cell r="F181">
            <v>39589</v>
          </cell>
          <cell r="G181" t="str">
            <v>M</v>
          </cell>
          <cell r="H181" t="str">
            <v>CD TM Top Spin</v>
          </cell>
          <cell r="I181" t="str">
            <v>XURXO</v>
          </cell>
          <cell r="J181" t="str">
            <v/>
          </cell>
          <cell r="K181" t="str">
            <v>SANTOME</v>
          </cell>
          <cell r="L181" t="str">
            <v>LIS</v>
          </cell>
          <cell r="M181" t="str">
            <v>XURXO SANTOME L.</v>
          </cell>
          <cell r="N181" t="str">
            <v>SANTOME LIS, XURXO</v>
          </cell>
          <cell r="O181" t="str">
            <v>CD TM Top Spin</v>
          </cell>
          <cell r="P181">
            <v>2008</v>
          </cell>
          <cell r="Q181" t="str">
            <v>M</v>
          </cell>
          <cell r="R181" t="str">
            <v>INFM</v>
          </cell>
        </row>
        <row r="182">
          <cell r="B182">
            <v>100362</v>
          </cell>
          <cell r="C182" t="str">
            <v>VÁZQUEZ</v>
          </cell>
          <cell r="D182" t="str">
            <v>VÁZQUEZ</v>
          </cell>
          <cell r="E182" t="str">
            <v>PABLO</v>
          </cell>
          <cell r="F182">
            <v>39252</v>
          </cell>
          <cell r="G182" t="str">
            <v>M</v>
          </cell>
          <cell r="H182" t="str">
            <v>AD CP Zas</v>
          </cell>
          <cell r="I182" t="str">
            <v>PABLO</v>
          </cell>
          <cell r="J182" t="str">
            <v/>
          </cell>
          <cell r="K182" t="str">
            <v>VAZQUEZ</v>
          </cell>
          <cell r="L182" t="str">
            <v>VAZQUEZ</v>
          </cell>
          <cell r="M182" t="str">
            <v>PABLO VAZQUEZ V.</v>
          </cell>
          <cell r="N182" t="str">
            <v>VAZQUEZ VAZQUEZ, PABLO</v>
          </cell>
          <cell r="O182" t="str">
            <v>AD CP Zas</v>
          </cell>
          <cell r="P182">
            <v>2007</v>
          </cell>
          <cell r="Q182" t="str">
            <v>M</v>
          </cell>
          <cell r="R182" t="str">
            <v>INFM</v>
          </cell>
        </row>
        <row r="183">
          <cell r="B183">
            <v>33755</v>
          </cell>
          <cell r="C183" t="str">
            <v>AMOEDO</v>
          </cell>
          <cell r="D183" t="str">
            <v>RODRIGUEZ</v>
          </cell>
          <cell r="E183" t="str">
            <v>LAURA</v>
          </cell>
          <cell r="F183">
            <v>39468</v>
          </cell>
          <cell r="G183" t="str">
            <v>F</v>
          </cell>
          <cell r="H183" t="str">
            <v>CTM MOS</v>
          </cell>
          <cell r="I183" t="str">
            <v>LAURA</v>
          </cell>
          <cell r="J183" t="str">
            <v/>
          </cell>
          <cell r="K183" t="str">
            <v>AMOEDO</v>
          </cell>
          <cell r="L183" t="str">
            <v>RODRIGUEZ</v>
          </cell>
          <cell r="M183" t="str">
            <v>LAURA AMOEDO R.</v>
          </cell>
          <cell r="N183" t="str">
            <v>AMOEDO RODRIGUEZ, LAURA</v>
          </cell>
          <cell r="O183" t="str">
            <v>CTM Mos</v>
          </cell>
          <cell r="P183">
            <v>2008</v>
          </cell>
          <cell r="Q183" t="str">
            <v>F</v>
          </cell>
          <cell r="R183" t="str">
            <v>INFF</v>
          </cell>
        </row>
        <row r="184">
          <cell r="B184"/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 xml:space="preserve"> </v>
          </cell>
          <cell r="N184" t="str">
            <v xml:space="preserve">, </v>
          </cell>
          <cell r="O184" t="str">
            <v/>
          </cell>
          <cell r="P184">
            <v>0</v>
          </cell>
          <cell r="Q184" t="str">
            <v/>
          </cell>
          <cell r="R184" t="str">
            <v>-</v>
          </cell>
        </row>
        <row r="185">
          <cell r="B185">
            <v>17395</v>
          </cell>
          <cell r="C185" t="str">
            <v xml:space="preserve">SAIZ </v>
          </cell>
          <cell r="D185" t="str">
            <v>BARREIRO</v>
          </cell>
          <cell r="E185" t="str">
            <v>JAVIER</v>
          </cell>
          <cell r="F185">
            <v>27720</v>
          </cell>
          <cell r="G185" t="str">
            <v>M</v>
          </cell>
          <cell r="H185" t="str">
            <v>LICEO CASINO DE TUI</v>
          </cell>
          <cell r="I185" t="str">
            <v>JAVIER</v>
          </cell>
          <cell r="J185" t="str">
            <v/>
          </cell>
          <cell r="K185" t="str">
            <v xml:space="preserve">SAIZ </v>
          </cell>
          <cell r="L185" t="str">
            <v>BARREIRO</v>
          </cell>
          <cell r="M185" t="str">
            <v>JAVIER SAIZ  B.</v>
          </cell>
          <cell r="N185" t="str">
            <v>SAIZ  BARREIRO, JAVIER</v>
          </cell>
          <cell r="O185" t="str">
            <v>Liceo Casino de Tuy</v>
          </cell>
          <cell r="P185">
            <v>1975</v>
          </cell>
          <cell r="Q185" t="str">
            <v>M</v>
          </cell>
          <cell r="R185" t="str">
            <v>V40M</v>
          </cell>
        </row>
        <row r="186">
          <cell r="B186">
            <v>10816</v>
          </cell>
          <cell r="C186" t="str">
            <v>IGLESIAS</v>
          </cell>
          <cell r="D186" t="str">
            <v>LEMA</v>
          </cell>
          <cell r="E186" t="str">
            <v>BENITO</v>
          </cell>
          <cell r="F186">
            <v>30125</v>
          </cell>
          <cell r="G186" t="str">
            <v>M</v>
          </cell>
          <cell r="H186" t="str">
            <v>CAMBADOS</v>
          </cell>
          <cell r="I186" t="str">
            <v>BENITO</v>
          </cell>
          <cell r="J186" t="str">
            <v/>
          </cell>
          <cell r="K186" t="str">
            <v>IGLESIAS</v>
          </cell>
          <cell r="L186" t="str">
            <v>LEMA</v>
          </cell>
          <cell r="M186" t="str">
            <v>BENITO IGLESIAS L.</v>
          </cell>
          <cell r="N186" t="str">
            <v>IGLESIAS LEMA, BENITO</v>
          </cell>
          <cell r="O186" t="str">
            <v>Cambados TM</v>
          </cell>
          <cell r="P186">
            <v>1982</v>
          </cell>
          <cell r="Q186" t="str">
            <v>M</v>
          </cell>
          <cell r="R186" t="str">
            <v>V40M</v>
          </cell>
        </row>
        <row r="187">
          <cell r="B187">
            <v>23228</v>
          </cell>
          <cell r="C187" t="str">
            <v>CASAS</v>
          </cell>
          <cell r="D187" t="str">
            <v>LOPEZ</v>
          </cell>
          <cell r="E187" t="str">
            <v>ANTONIO</v>
          </cell>
          <cell r="F187">
            <v>24362</v>
          </cell>
          <cell r="G187" t="str">
            <v>M</v>
          </cell>
          <cell r="H187" t="str">
            <v>EXODUS TM</v>
          </cell>
          <cell r="I187" t="str">
            <v>ANTONIO</v>
          </cell>
          <cell r="J187" t="str">
            <v/>
          </cell>
          <cell r="K187" t="str">
            <v>CASAS</v>
          </cell>
          <cell r="L187" t="str">
            <v>LOPEZ</v>
          </cell>
          <cell r="M187" t="str">
            <v>ANTONIO CASAS L.</v>
          </cell>
          <cell r="N187" t="str">
            <v>CASAS LOPEZ, ANTONIO</v>
          </cell>
          <cell r="O187" t="str">
            <v>Exodus TM</v>
          </cell>
          <cell r="P187">
            <v>1966</v>
          </cell>
          <cell r="Q187" t="str">
            <v>M</v>
          </cell>
          <cell r="R187" t="str">
            <v>V50M</v>
          </cell>
        </row>
        <row r="188">
          <cell r="B188">
            <v>19402</v>
          </cell>
          <cell r="C188" t="str">
            <v>OTERO</v>
          </cell>
          <cell r="D188" t="str">
            <v>RODRIGUEZ</v>
          </cell>
          <cell r="E188" t="str">
            <v>ANA</v>
          </cell>
          <cell r="F188">
            <v>38749</v>
          </cell>
          <cell r="G188" t="str">
            <v>F</v>
          </cell>
          <cell r="H188" t="str">
            <v>CIDADE NARON TM</v>
          </cell>
          <cell r="I188" t="str">
            <v>ANA</v>
          </cell>
          <cell r="J188" t="str">
            <v/>
          </cell>
          <cell r="K188" t="str">
            <v>OTERO</v>
          </cell>
          <cell r="L188" t="str">
            <v>RODRIGUEZ</v>
          </cell>
          <cell r="M188" t="str">
            <v>ANA OTERO R.</v>
          </cell>
          <cell r="N188" t="str">
            <v>OTERO RODRIGUEZ, ANA</v>
          </cell>
          <cell r="O188" t="str">
            <v>CTM Cidade de Narón</v>
          </cell>
          <cell r="P188">
            <v>2006</v>
          </cell>
          <cell r="Q188" t="str">
            <v>F</v>
          </cell>
          <cell r="R188" t="str">
            <v>JUVF</v>
          </cell>
        </row>
        <row r="189">
          <cell r="B189">
            <v>35617</v>
          </cell>
          <cell r="C189" t="str">
            <v>LÓPEZ</v>
          </cell>
          <cell r="D189" t="str">
            <v>MARTÍNEZ</v>
          </cell>
          <cell r="E189" t="str">
            <v>MATEO</v>
          </cell>
          <cell r="F189">
            <v>40019</v>
          </cell>
          <cell r="G189" t="str">
            <v>M</v>
          </cell>
          <cell r="H189" t="str">
            <v>C.E DEPORTIVO DEZPORTAS LUGO T.M.</v>
          </cell>
          <cell r="I189" t="str">
            <v>MATEO</v>
          </cell>
          <cell r="J189" t="str">
            <v/>
          </cell>
          <cell r="K189" t="str">
            <v>LOPEZ</v>
          </cell>
          <cell r="L189" t="str">
            <v>MARTINEZ</v>
          </cell>
          <cell r="M189" t="str">
            <v>MATEO LOPEZ M.</v>
          </cell>
          <cell r="N189" t="str">
            <v>LOPEZ MARTINEZ, MATEO</v>
          </cell>
          <cell r="O189" t="str">
            <v>CD Dezportas Lugo TM</v>
          </cell>
          <cell r="P189">
            <v>2009</v>
          </cell>
          <cell r="Q189" t="str">
            <v>M</v>
          </cell>
          <cell r="R189" t="str">
            <v>INFM</v>
          </cell>
        </row>
        <row r="190">
          <cell r="B190">
            <v>37319</v>
          </cell>
          <cell r="C190" t="str">
            <v>ARIAS</v>
          </cell>
          <cell r="D190" t="str">
            <v>GÜIMIL</v>
          </cell>
          <cell r="E190" t="str">
            <v>HUGO</v>
          </cell>
          <cell r="F190">
            <v>40370</v>
          </cell>
          <cell r="G190" t="str">
            <v>M</v>
          </cell>
          <cell r="H190" t="str">
            <v>MONTE PORREIRO</v>
          </cell>
          <cell r="I190" t="str">
            <v>HUGO</v>
          </cell>
          <cell r="J190" t="str">
            <v/>
          </cell>
          <cell r="K190" t="str">
            <v>ARIAS</v>
          </cell>
          <cell r="L190" t="str">
            <v>GÜIMIL</v>
          </cell>
          <cell r="M190" t="str">
            <v>HUGO ARIAS G.</v>
          </cell>
          <cell r="N190" t="str">
            <v>ARIAS GÜIMIL, HUGO</v>
          </cell>
          <cell r="O190" t="str">
            <v>Club Monte Porreiro</v>
          </cell>
          <cell r="P190">
            <v>2010</v>
          </cell>
          <cell r="Q190" t="str">
            <v>M</v>
          </cell>
          <cell r="R190" t="str">
            <v>ALEM</v>
          </cell>
        </row>
        <row r="191">
          <cell r="B191">
            <v>100182</v>
          </cell>
          <cell r="C191" t="str">
            <v>CASARES</v>
          </cell>
          <cell r="D191" t="str">
            <v>PEDRIDE</v>
          </cell>
          <cell r="E191" t="str">
            <v>NOEL</v>
          </cell>
          <cell r="F191">
            <v>40045</v>
          </cell>
          <cell r="G191" t="str">
            <v>M</v>
          </cell>
          <cell r="H191" t="str">
            <v>SD A BAÑA</v>
          </cell>
          <cell r="I191" t="str">
            <v>NOEL</v>
          </cell>
          <cell r="J191" t="str">
            <v/>
          </cell>
          <cell r="K191" t="str">
            <v>CASARES</v>
          </cell>
          <cell r="L191" t="str">
            <v>PEDRIDE</v>
          </cell>
          <cell r="M191" t="str">
            <v>NOEL CASARES P.</v>
          </cell>
          <cell r="N191" t="str">
            <v>CASARES PEDRIDE, NOEL</v>
          </cell>
          <cell r="O191" t="str">
            <v>SD A Baña</v>
          </cell>
          <cell r="P191">
            <v>2009</v>
          </cell>
          <cell r="Q191" t="str">
            <v>M</v>
          </cell>
          <cell r="R191" t="str">
            <v>INFM</v>
          </cell>
        </row>
        <row r="192">
          <cell r="B192">
            <v>6008</v>
          </cell>
          <cell r="C192" t="str">
            <v>MEDIN</v>
          </cell>
          <cell r="D192" t="str">
            <v>PEREIRO</v>
          </cell>
          <cell r="E192" t="str">
            <v>JOSE M.</v>
          </cell>
          <cell r="F192">
            <v>18765</v>
          </cell>
          <cell r="G192" t="str">
            <v>M</v>
          </cell>
          <cell r="H192" t="str">
            <v>C SAN XOAN TM</v>
          </cell>
          <cell r="I192" t="str">
            <v>JOSE</v>
          </cell>
          <cell r="J192" t="str">
            <v>M.</v>
          </cell>
          <cell r="K192" t="str">
            <v>MEDIN</v>
          </cell>
          <cell r="L192" t="str">
            <v>PEREIRO</v>
          </cell>
          <cell r="M192" t="str">
            <v>JOSE M. MEDIN P.</v>
          </cell>
          <cell r="N192" t="str">
            <v>MEDIN PEREIRO, JOSE M.</v>
          </cell>
          <cell r="O192" t="str">
            <v>Club San Xoán TM</v>
          </cell>
          <cell r="P192">
            <v>1951</v>
          </cell>
          <cell r="Q192" t="str">
            <v>M</v>
          </cell>
          <cell r="R192" t="str">
            <v>V70M</v>
          </cell>
        </row>
        <row r="193">
          <cell r="B193">
            <v>100517</v>
          </cell>
          <cell r="C193" t="str">
            <v>BASTON</v>
          </cell>
          <cell r="D193" t="str">
            <v>PUIG</v>
          </cell>
          <cell r="E193" t="str">
            <v>ESTELA</v>
          </cell>
          <cell r="F193">
            <v>41613</v>
          </cell>
          <cell r="G193" t="str">
            <v>F</v>
          </cell>
          <cell r="H193" t="str">
            <v>Cinania TM</v>
          </cell>
          <cell r="I193" t="str">
            <v>ESTELA</v>
          </cell>
          <cell r="J193" t="str">
            <v/>
          </cell>
          <cell r="K193" t="str">
            <v>BASTON</v>
          </cell>
          <cell r="L193" t="str">
            <v>PUIG</v>
          </cell>
          <cell r="M193" t="str">
            <v>ESTELA BASTON P.</v>
          </cell>
          <cell r="N193" t="str">
            <v>BASTON PUIG, ESTELA</v>
          </cell>
          <cell r="O193" t="str">
            <v>Cinania TM</v>
          </cell>
          <cell r="P193">
            <v>2013</v>
          </cell>
          <cell r="Q193" t="str">
            <v>F</v>
          </cell>
          <cell r="R193" t="str">
            <v>BENF</v>
          </cell>
        </row>
        <row r="194">
          <cell r="B194">
            <v>36735</v>
          </cell>
          <cell r="C194" t="str">
            <v>PERREZ</v>
          </cell>
          <cell r="D194" t="str">
            <v>DIAZ</v>
          </cell>
          <cell r="E194" t="str">
            <v>ISMAEL</v>
          </cell>
          <cell r="F194">
            <v>24501</v>
          </cell>
          <cell r="G194" t="str">
            <v>M</v>
          </cell>
          <cell r="H194" t="str">
            <v>ADX MILAGROSA</v>
          </cell>
          <cell r="I194" t="str">
            <v>ISMAEL</v>
          </cell>
          <cell r="J194" t="str">
            <v/>
          </cell>
          <cell r="K194" t="str">
            <v>PERREZ</v>
          </cell>
          <cell r="L194" t="str">
            <v>DIAZ</v>
          </cell>
          <cell r="M194" t="str">
            <v>ISMAEL PERREZ D.</v>
          </cell>
          <cell r="N194" t="str">
            <v>PERREZ DIAZ, ISMAEL</v>
          </cell>
          <cell r="O194" t="str">
            <v>ADX Milagrosa</v>
          </cell>
          <cell r="P194">
            <v>1967</v>
          </cell>
          <cell r="Q194" t="str">
            <v>M</v>
          </cell>
          <cell r="R194" t="str">
            <v>V50M</v>
          </cell>
        </row>
        <row r="195">
          <cell r="B195">
            <v>31769</v>
          </cell>
          <cell r="C195" t="str">
            <v>MONTES</v>
          </cell>
          <cell r="D195" t="str">
            <v>LAGO</v>
          </cell>
          <cell r="E195" t="str">
            <v>DANIEL</v>
          </cell>
          <cell r="F195">
            <v>38573</v>
          </cell>
          <cell r="G195" t="str">
            <v>M</v>
          </cell>
          <cell r="H195" t="str">
            <v>ARTEAL TM</v>
          </cell>
          <cell r="I195" t="str">
            <v>DANIEL</v>
          </cell>
          <cell r="J195" t="str">
            <v/>
          </cell>
          <cell r="K195" t="str">
            <v>MONTES</v>
          </cell>
          <cell r="L195" t="str">
            <v>LAGO</v>
          </cell>
          <cell r="M195" t="str">
            <v>DANIEL MONTES L.</v>
          </cell>
          <cell r="N195" t="str">
            <v>MONTES LAGO, DANIEL</v>
          </cell>
          <cell r="O195" t="str">
            <v>Arteal TM</v>
          </cell>
          <cell r="P195">
            <v>2005</v>
          </cell>
          <cell r="Q195" t="str">
            <v>M</v>
          </cell>
          <cell r="R195" t="str">
            <v>JUVM</v>
          </cell>
        </row>
        <row r="196">
          <cell r="B196">
            <v>32500</v>
          </cell>
          <cell r="C196" t="str">
            <v>FERNANDEZ</v>
          </cell>
          <cell r="D196" t="str">
            <v>GARCIA</v>
          </cell>
          <cell r="E196" t="str">
            <v>RAMIRO GUILLERMO</v>
          </cell>
          <cell r="F196">
            <v>23311</v>
          </cell>
          <cell r="G196" t="str">
            <v>M</v>
          </cell>
          <cell r="H196" t="str">
            <v>C SAN XOAN TM</v>
          </cell>
          <cell r="I196" t="str">
            <v>RAMIRO</v>
          </cell>
          <cell r="J196" t="str">
            <v>GUILLERMO</v>
          </cell>
          <cell r="K196" t="str">
            <v>FERNANDEZ</v>
          </cell>
          <cell r="L196" t="str">
            <v>GARCIA</v>
          </cell>
          <cell r="M196" t="str">
            <v>RAMIRO G. FERNANDEZ G.</v>
          </cell>
          <cell r="N196" t="str">
            <v>FERNANDEZ GARCIA, RAMIRO G.</v>
          </cell>
          <cell r="O196" t="str">
            <v>Club San Xoán TM</v>
          </cell>
          <cell r="P196">
            <v>1963</v>
          </cell>
          <cell r="Q196" t="str">
            <v>M</v>
          </cell>
          <cell r="R196" t="str">
            <v>V60M</v>
          </cell>
        </row>
        <row r="197">
          <cell r="B197">
            <v>100233</v>
          </cell>
          <cell r="C197" t="str">
            <v>CASTRO</v>
          </cell>
          <cell r="D197" t="str">
            <v>GARCÍA</v>
          </cell>
          <cell r="E197" t="str">
            <v>MARCOS</v>
          </cell>
          <cell r="F197">
            <v>41231</v>
          </cell>
          <cell r="G197" t="str">
            <v>M</v>
          </cell>
          <cell r="H197" t="str">
            <v>CTM GAM</v>
          </cell>
          <cell r="I197" t="str">
            <v>MARCOS</v>
          </cell>
          <cell r="J197" t="str">
            <v/>
          </cell>
          <cell r="K197" t="str">
            <v>CASTRO</v>
          </cell>
          <cell r="L197" t="str">
            <v>GARCIA</v>
          </cell>
          <cell r="M197" t="str">
            <v>MARCOS CASTRO G.</v>
          </cell>
          <cell r="N197" t="str">
            <v>CASTRO GARCIA, MARCOS</v>
          </cell>
          <cell r="O197" t="str">
            <v>CTM GAM</v>
          </cell>
          <cell r="P197">
            <v>2012</v>
          </cell>
          <cell r="Q197" t="str">
            <v>M</v>
          </cell>
          <cell r="R197" t="str">
            <v>BENM</v>
          </cell>
        </row>
        <row r="198">
          <cell r="B198">
            <v>6974</v>
          </cell>
          <cell r="C198" t="str">
            <v>FERNANDEZ</v>
          </cell>
          <cell r="D198" t="str">
            <v>ESTEVEZ</v>
          </cell>
          <cell r="E198" t="str">
            <v>JAVIER</v>
          </cell>
          <cell r="F198">
            <v>29580</v>
          </cell>
          <cell r="G198" t="str">
            <v>M</v>
          </cell>
          <cell r="H198" t="str">
            <v>LICEO CASINO DE TUI</v>
          </cell>
          <cell r="I198" t="str">
            <v>JAVIER</v>
          </cell>
          <cell r="J198" t="str">
            <v/>
          </cell>
          <cell r="K198" t="str">
            <v>FERNANDEZ</v>
          </cell>
          <cell r="L198" t="str">
            <v>ESTEVEZ</v>
          </cell>
          <cell r="M198" t="str">
            <v>JAVIER FERNANDEZ E.</v>
          </cell>
          <cell r="N198" t="str">
            <v>FERNANDEZ ESTEVEZ, JAVIER</v>
          </cell>
          <cell r="O198" t="str">
            <v>Liceo Casino de Tuy</v>
          </cell>
          <cell r="P198">
            <v>1980</v>
          </cell>
          <cell r="Q198" t="str">
            <v>M</v>
          </cell>
          <cell r="R198" t="str">
            <v>V40M</v>
          </cell>
        </row>
        <row r="199">
          <cell r="B199">
            <v>100355</v>
          </cell>
          <cell r="C199" t="str">
            <v>CAMIÑA</v>
          </cell>
          <cell r="D199" t="str">
            <v>LOBATO</v>
          </cell>
          <cell r="E199" t="str">
            <v>ANDRÉS</v>
          </cell>
          <cell r="F199">
            <v>41476</v>
          </cell>
          <cell r="G199" t="str">
            <v>M</v>
          </cell>
          <cell r="H199" t="str">
            <v>CTM GAM</v>
          </cell>
          <cell r="I199" t="str">
            <v>ANDRES</v>
          </cell>
          <cell r="J199" t="str">
            <v/>
          </cell>
          <cell r="K199" t="str">
            <v>CAMIÑA</v>
          </cell>
          <cell r="L199" t="str">
            <v>LOBATO</v>
          </cell>
          <cell r="M199" t="str">
            <v>ANDRES CAMIÑA L.</v>
          </cell>
          <cell r="N199" t="str">
            <v>CAMIÑA LOBATO, ANDRES</v>
          </cell>
          <cell r="O199" t="str">
            <v>CTM GAM</v>
          </cell>
          <cell r="P199">
            <v>2013</v>
          </cell>
          <cell r="Q199" t="str">
            <v>M</v>
          </cell>
          <cell r="R199" t="str">
            <v>BENM</v>
          </cell>
        </row>
        <row r="200">
          <cell r="B200">
            <v>100404</v>
          </cell>
          <cell r="C200" t="str">
            <v>SUÁREZ</v>
          </cell>
          <cell r="D200" t="str">
            <v>POSE</v>
          </cell>
          <cell r="E200" t="str">
            <v>JAIRO</v>
          </cell>
          <cell r="F200">
            <v>41481</v>
          </cell>
          <cell r="G200" t="str">
            <v>M</v>
          </cell>
          <cell r="H200" t="str">
            <v>AD CP Zas</v>
          </cell>
          <cell r="I200" t="str">
            <v>JAIRO</v>
          </cell>
          <cell r="J200" t="str">
            <v/>
          </cell>
          <cell r="K200" t="str">
            <v>SUAREZ</v>
          </cell>
          <cell r="L200" t="str">
            <v>POSE</v>
          </cell>
          <cell r="M200" t="str">
            <v>JAIRO SUAREZ P.</v>
          </cell>
          <cell r="N200" t="str">
            <v>SUAREZ POSE, JAIRO</v>
          </cell>
          <cell r="O200" t="str">
            <v>AD CP Zas</v>
          </cell>
          <cell r="P200">
            <v>2013</v>
          </cell>
          <cell r="Q200" t="str">
            <v>M</v>
          </cell>
          <cell r="R200" t="str">
            <v>BENM</v>
          </cell>
        </row>
        <row r="201">
          <cell r="B201">
            <v>100354</v>
          </cell>
          <cell r="C201" t="str">
            <v>ABAL</v>
          </cell>
          <cell r="D201" t="str">
            <v>SOUTO</v>
          </cell>
          <cell r="E201" t="str">
            <v>ALBA</v>
          </cell>
          <cell r="F201">
            <v>40631</v>
          </cell>
          <cell r="G201" t="str">
            <v>F</v>
          </cell>
          <cell r="H201" t="str">
            <v>CTM GAM</v>
          </cell>
          <cell r="I201" t="str">
            <v>ALBA</v>
          </cell>
          <cell r="J201" t="str">
            <v/>
          </cell>
          <cell r="K201" t="str">
            <v>ABAL</v>
          </cell>
          <cell r="L201" t="str">
            <v>SOUTO</v>
          </cell>
          <cell r="M201" t="str">
            <v>ALBA ABAL S.</v>
          </cell>
          <cell r="N201" t="str">
            <v>ABAL SOUTO, ALBA</v>
          </cell>
          <cell r="O201" t="str">
            <v>CTM GAM</v>
          </cell>
          <cell r="P201">
            <v>2011</v>
          </cell>
          <cell r="Q201" t="str">
            <v>F</v>
          </cell>
          <cell r="R201" t="str">
            <v>ALEF</v>
          </cell>
        </row>
        <row r="202">
          <cell r="B202">
            <v>36871</v>
          </cell>
          <cell r="C202" t="str">
            <v>GUO</v>
          </cell>
          <cell r="D202" t="str">
            <v>CHEN</v>
          </cell>
          <cell r="E202" t="str">
            <v>JIAMING</v>
          </cell>
          <cell r="F202">
            <v>42568</v>
          </cell>
          <cell r="G202" t="str">
            <v>M</v>
          </cell>
          <cell r="H202" t="str">
            <v>CLUB DEL MAR</v>
          </cell>
          <cell r="I202" t="str">
            <v>JIAMING</v>
          </cell>
          <cell r="J202" t="str">
            <v/>
          </cell>
          <cell r="K202" t="str">
            <v>GUO</v>
          </cell>
          <cell r="L202" t="str">
            <v>CHEN</v>
          </cell>
          <cell r="M202" t="str">
            <v>JIAMING GUO C.</v>
          </cell>
          <cell r="N202" t="str">
            <v>GUO CHEN, JIAMING</v>
          </cell>
          <cell r="O202" t="str">
            <v>Club del Mar de San Amaro</v>
          </cell>
          <cell r="P202">
            <v>2016</v>
          </cell>
          <cell r="Q202" t="str">
            <v>M</v>
          </cell>
          <cell r="R202" t="str">
            <v>PREM</v>
          </cell>
        </row>
        <row r="203">
          <cell r="B203">
            <v>31552</v>
          </cell>
          <cell r="C203" t="str">
            <v>GARCIA</v>
          </cell>
          <cell r="D203" t="str">
            <v>LOBATO</v>
          </cell>
          <cell r="E203" t="str">
            <v>MONICA</v>
          </cell>
          <cell r="F203">
            <v>27171</v>
          </cell>
          <cell r="G203" t="str">
            <v>F</v>
          </cell>
          <cell r="H203" t="str">
            <v>CTM GAM</v>
          </cell>
          <cell r="I203" t="str">
            <v>MONICA</v>
          </cell>
          <cell r="J203" t="str">
            <v/>
          </cell>
          <cell r="K203" t="str">
            <v>GARCIA</v>
          </cell>
          <cell r="L203" t="str">
            <v>LOBATO</v>
          </cell>
          <cell r="M203" t="str">
            <v>MONICA GARCIA L.</v>
          </cell>
          <cell r="N203" t="str">
            <v>GARCIA LOBATO, MONICA</v>
          </cell>
          <cell r="O203" t="str">
            <v>CTM GAM</v>
          </cell>
          <cell r="P203">
            <v>1974</v>
          </cell>
          <cell r="Q203" t="str">
            <v>F</v>
          </cell>
          <cell r="R203" t="str">
            <v>V40F</v>
          </cell>
        </row>
        <row r="204">
          <cell r="B204">
            <v>10552</v>
          </cell>
          <cell r="C204" t="str">
            <v>SANTIAGO</v>
          </cell>
          <cell r="D204" t="str">
            <v>BARREIRO</v>
          </cell>
          <cell r="E204" t="str">
            <v>NOELIA</v>
          </cell>
          <cell r="F204">
            <v>37079</v>
          </cell>
          <cell r="G204" t="str">
            <v>F</v>
          </cell>
          <cell r="H204" t="str">
            <v>MONTE PORREIRO</v>
          </cell>
          <cell r="I204" t="str">
            <v>NOELIA</v>
          </cell>
          <cell r="J204" t="str">
            <v/>
          </cell>
          <cell r="K204" t="str">
            <v>SANTIAGO</v>
          </cell>
          <cell r="L204" t="str">
            <v>BARREIRO</v>
          </cell>
          <cell r="M204" t="str">
            <v>NOELIA SANTIAGO B.</v>
          </cell>
          <cell r="N204" t="str">
            <v>SANTIAGO BARREIRO, NOELIA</v>
          </cell>
          <cell r="O204" t="str">
            <v>Club Monte Porreiro</v>
          </cell>
          <cell r="P204">
            <v>2001</v>
          </cell>
          <cell r="Q204" t="str">
            <v>F</v>
          </cell>
          <cell r="R204" t="str">
            <v>S23F</v>
          </cell>
        </row>
        <row r="205">
          <cell r="B205">
            <v>560</v>
          </cell>
          <cell r="C205" t="str">
            <v>GARCIA</v>
          </cell>
          <cell r="D205" t="str">
            <v>RODRIGUEZ</v>
          </cell>
          <cell r="E205" t="str">
            <v>YOLANDA</v>
          </cell>
          <cell r="F205">
            <v>20711</v>
          </cell>
          <cell r="G205" t="str">
            <v>F</v>
          </cell>
          <cell r="H205" t="str">
            <v>FINISTERRE TM</v>
          </cell>
          <cell r="I205" t="str">
            <v>YOLANDA</v>
          </cell>
          <cell r="J205" t="str">
            <v/>
          </cell>
          <cell r="K205" t="str">
            <v>GARCIA</v>
          </cell>
          <cell r="L205" t="str">
            <v>RODRIGUEZ</v>
          </cell>
          <cell r="M205" t="str">
            <v>YOLANDA GARCIA R.</v>
          </cell>
          <cell r="N205" t="str">
            <v>GARCIA RODRIGUEZ, YOLANDA</v>
          </cell>
          <cell r="O205" t="str">
            <v>Finisterre TM</v>
          </cell>
          <cell r="P205">
            <v>1956</v>
          </cell>
          <cell r="Q205" t="str">
            <v>F</v>
          </cell>
          <cell r="R205" t="str">
            <v>V65F</v>
          </cell>
        </row>
        <row r="206">
          <cell r="B206">
            <v>9979</v>
          </cell>
          <cell r="C206" t="str">
            <v>LOPEZ</v>
          </cell>
          <cell r="D206" t="str">
            <v>GONZALEZ</v>
          </cell>
          <cell r="E206" t="str">
            <v>ANTONIO</v>
          </cell>
          <cell r="F206">
            <v>19467</v>
          </cell>
          <cell r="G206" t="str">
            <v>M</v>
          </cell>
          <cell r="H206" t="str">
            <v>SAN MAMED</v>
          </cell>
          <cell r="I206" t="str">
            <v>ANTONIO</v>
          </cell>
          <cell r="J206" t="str">
            <v/>
          </cell>
          <cell r="K206" t="str">
            <v>LOPEZ</v>
          </cell>
          <cell r="L206" t="str">
            <v>GONZALEZ</v>
          </cell>
          <cell r="M206" t="str">
            <v>ANTONIO LOPEZ G.</v>
          </cell>
          <cell r="N206" t="str">
            <v>LOPEZ GONZALEZ, ANTONIO</v>
          </cell>
          <cell r="O206" t="str">
            <v>Academia San Mamed Orense TM</v>
          </cell>
          <cell r="P206">
            <v>1953</v>
          </cell>
          <cell r="Q206" t="str">
            <v>M</v>
          </cell>
          <cell r="R206" t="str">
            <v>V70M</v>
          </cell>
        </row>
        <row r="207">
          <cell r="B207">
            <v>15909</v>
          </cell>
          <cell r="C207" t="str">
            <v>PEREZ</v>
          </cell>
          <cell r="D207" t="str">
            <v>PENEDO</v>
          </cell>
          <cell r="E207" t="str">
            <v>ALBERTO</v>
          </cell>
          <cell r="F207">
            <v>35237</v>
          </cell>
          <cell r="G207" t="str">
            <v>M</v>
          </cell>
          <cell r="H207" t="str">
            <v>MONTE PORREIRO</v>
          </cell>
          <cell r="I207" t="str">
            <v>ALBERTO</v>
          </cell>
          <cell r="J207" t="str">
            <v/>
          </cell>
          <cell r="K207" t="str">
            <v>PEREZ</v>
          </cell>
          <cell r="L207" t="str">
            <v>PENEDO</v>
          </cell>
          <cell r="M207" t="str">
            <v>ALBERTO PEREZ P.</v>
          </cell>
          <cell r="N207" t="str">
            <v>PEREZ PENEDO, ALBERTO</v>
          </cell>
          <cell r="O207" t="str">
            <v>Club Monte Porreiro</v>
          </cell>
          <cell r="P207">
            <v>1996</v>
          </cell>
          <cell r="Q207" t="str">
            <v>M</v>
          </cell>
          <cell r="R207" t="str">
            <v>SENM</v>
          </cell>
        </row>
        <row r="208">
          <cell r="B208">
            <v>995</v>
          </cell>
          <cell r="C208" t="str">
            <v>CASTRO</v>
          </cell>
          <cell r="D208" t="str">
            <v>MONTENEGRO</v>
          </cell>
          <cell r="E208" t="str">
            <v>ANTONIO</v>
          </cell>
          <cell r="F208">
            <v>24149</v>
          </cell>
          <cell r="G208" t="str">
            <v>M</v>
          </cell>
          <cell r="H208" t="str">
            <v>VILAGARCIA TM</v>
          </cell>
          <cell r="I208" t="str">
            <v>ANTONIO</v>
          </cell>
          <cell r="J208" t="str">
            <v/>
          </cell>
          <cell r="K208" t="str">
            <v>CASTRO</v>
          </cell>
          <cell r="L208" t="str">
            <v>MONTENEGRO</v>
          </cell>
          <cell r="M208" t="str">
            <v>ANTONIO CASTRO M.</v>
          </cell>
          <cell r="N208" t="str">
            <v>CASTRO MONTENEGRO, ANTONIO</v>
          </cell>
          <cell r="O208" t="str">
            <v>Vilagarcía TM</v>
          </cell>
          <cell r="P208">
            <v>1966</v>
          </cell>
          <cell r="Q208" t="str">
            <v>M</v>
          </cell>
          <cell r="R208" t="str">
            <v>V50M</v>
          </cell>
        </row>
        <row r="209">
          <cell r="B209">
            <v>6466</v>
          </cell>
          <cell r="C209" t="str">
            <v>YAÑEZ</v>
          </cell>
          <cell r="D209" t="str">
            <v>PATO</v>
          </cell>
          <cell r="E209" t="str">
            <v>JOSE</v>
          </cell>
          <cell r="F209">
            <v>23524</v>
          </cell>
          <cell r="G209" t="str">
            <v>M</v>
          </cell>
          <cell r="H209" t="str">
            <v>CIDADE NARON TM</v>
          </cell>
          <cell r="I209" t="str">
            <v>JOSE</v>
          </cell>
          <cell r="J209" t="str">
            <v/>
          </cell>
          <cell r="K209" t="str">
            <v>YAÑEZ</v>
          </cell>
          <cell r="L209" t="str">
            <v>PATO</v>
          </cell>
          <cell r="M209" t="str">
            <v>JOSE YAÑEZ P.</v>
          </cell>
          <cell r="N209" t="str">
            <v>YAÑEZ PATO, JOSE</v>
          </cell>
          <cell r="O209" t="str">
            <v>CTM Cidade de Narón</v>
          </cell>
          <cell r="P209">
            <v>1964</v>
          </cell>
          <cell r="Q209" t="str">
            <v>M</v>
          </cell>
          <cell r="R209" t="str">
            <v>V50M</v>
          </cell>
        </row>
        <row r="210">
          <cell r="B210">
            <v>30704</v>
          </cell>
          <cell r="C210" t="str">
            <v>PELAEZ</v>
          </cell>
          <cell r="D210" t="str">
            <v>CHICA</v>
          </cell>
          <cell r="E210" t="str">
            <v>FRANCISCO</v>
          </cell>
          <cell r="F210">
            <v>26475</v>
          </cell>
          <cell r="G210" t="str">
            <v>M</v>
          </cell>
          <cell r="H210" t="str">
            <v>MONTE PORREIRO</v>
          </cell>
          <cell r="I210" t="str">
            <v>FRANCISCO</v>
          </cell>
          <cell r="J210" t="str">
            <v/>
          </cell>
          <cell r="K210" t="str">
            <v>PELAEZ</v>
          </cell>
          <cell r="L210" t="str">
            <v>CHICA</v>
          </cell>
          <cell r="M210" t="str">
            <v>FRANCISCO PELAEZ C.</v>
          </cell>
          <cell r="N210" t="str">
            <v>PELAEZ CHICA, FRANCISCO</v>
          </cell>
          <cell r="O210" t="str">
            <v>Club Monte Porreiro</v>
          </cell>
          <cell r="P210">
            <v>1972</v>
          </cell>
          <cell r="Q210" t="str">
            <v>M</v>
          </cell>
          <cell r="R210" t="str">
            <v>V50M</v>
          </cell>
        </row>
        <row r="211">
          <cell r="B211">
            <v>33675</v>
          </cell>
          <cell r="C211" t="str">
            <v>NUÑEZ</v>
          </cell>
          <cell r="D211" t="str">
            <v>MARTINEZ</v>
          </cell>
          <cell r="E211" t="str">
            <v>CELSO</v>
          </cell>
          <cell r="F211">
            <v>28070</v>
          </cell>
          <cell r="G211" t="str">
            <v>M</v>
          </cell>
          <cell r="H211" t="str">
            <v>CINANIA TM</v>
          </cell>
          <cell r="I211" t="str">
            <v>CELSO</v>
          </cell>
          <cell r="J211" t="str">
            <v/>
          </cell>
          <cell r="K211" t="str">
            <v>NUÑEZ</v>
          </cell>
          <cell r="L211" t="str">
            <v>MARTINEZ</v>
          </cell>
          <cell r="M211" t="str">
            <v>CELSO NUÑEZ M.</v>
          </cell>
          <cell r="N211" t="str">
            <v>NUÑEZ MARTINEZ, CELSO</v>
          </cell>
          <cell r="O211" t="str">
            <v>Cinania TM</v>
          </cell>
          <cell r="P211">
            <v>1976</v>
          </cell>
          <cell r="Q211" t="str">
            <v>M</v>
          </cell>
          <cell r="R211" t="str">
            <v>V40M</v>
          </cell>
        </row>
        <row r="212">
          <cell r="B212">
            <v>27148</v>
          </cell>
          <cell r="C212" t="str">
            <v>CAMAÑO</v>
          </cell>
          <cell r="D212" t="str">
            <v>CERNADAS</v>
          </cell>
          <cell r="E212" t="str">
            <v>ANGEL</v>
          </cell>
          <cell r="F212">
            <v>30544</v>
          </cell>
          <cell r="G212" t="str">
            <v>M</v>
          </cell>
          <cell r="H212" t="str">
            <v>GRUMICO S.D.</v>
          </cell>
          <cell r="I212" t="str">
            <v>ANGEL</v>
          </cell>
          <cell r="J212" t="str">
            <v/>
          </cell>
          <cell r="K212" t="str">
            <v>CAMAÑO</v>
          </cell>
          <cell r="L212" t="str">
            <v>CERNADAS</v>
          </cell>
          <cell r="M212" t="str">
            <v>ANGEL CAMAÑO C.</v>
          </cell>
          <cell r="N212" t="str">
            <v>CAMAÑO CERNADAS, ANGEL</v>
          </cell>
          <cell r="O212" t="str">
            <v>Grumico SD</v>
          </cell>
          <cell r="P212">
            <v>1983</v>
          </cell>
          <cell r="Q212" t="str">
            <v>M</v>
          </cell>
          <cell r="R212" t="str">
            <v>V40M</v>
          </cell>
        </row>
        <row r="213">
          <cell r="B213">
            <v>36880</v>
          </cell>
          <cell r="C213" t="str">
            <v>ULLA</v>
          </cell>
          <cell r="D213" t="str">
            <v>YáñEZ</v>
          </cell>
          <cell r="E213" t="str">
            <v>ALBA</v>
          </cell>
          <cell r="F213">
            <v>42036</v>
          </cell>
          <cell r="G213" t="str">
            <v>F</v>
          </cell>
          <cell r="H213" t="str">
            <v>ESPEDREGADA</v>
          </cell>
          <cell r="I213" t="str">
            <v>ALBA</v>
          </cell>
          <cell r="J213" t="str">
            <v/>
          </cell>
          <cell r="K213" t="str">
            <v>ULLA</v>
          </cell>
          <cell r="L213" t="str">
            <v>YáñEZ</v>
          </cell>
          <cell r="M213" t="str">
            <v>ALBA ULLA Y.</v>
          </cell>
          <cell r="N213" t="str">
            <v>ULLA YáñEZ, ALBA</v>
          </cell>
          <cell r="O213" t="str">
            <v>CTM Espedregada</v>
          </cell>
          <cell r="P213">
            <v>2015</v>
          </cell>
          <cell r="Q213" t="str">
            <v>F</v>
          </cell>
          <cell r="R213" t="str">
            <v>PREF</v>
          </cell>
        </row>
        <row r="214">
          <cell r="B214">
            <v>100257</v>
          </cell>
          <cell r="C214" t="str">
            <v>CHAVES</v>
          </cell>
          <cell r="D214" t="str">
            <v>MARTINEZ</v>
          </cell>
          <cell r="E214" t="str">
            <v>ISAAC</v>
          </cell>
          <cell r="F214">
            <v>42055</v>
          </cell>
          <cell r="G214" t="str">
            <v>M</v>
          </cell>
          <cell r="H214" t="str">
            <v>Ribadumia TM</v>
          </cell>
          <cell r="I214" t="str">
            <v>ISAAC</v>
          </cell>
          <cell r="J214" t="str">
            <v/>
          </cell>
          <cell r="K214" t="str">
            <v>CHAVES</v>
          </cell>
          <cell r="L214" t="str">
            <v>MARTINEZ</v>
          </cell>
          <cell r="M214" t="str">
            <v>ISAAC CHAVES M.</v>
          </cell>
          <cell r="N214" t="str">
            <v>CHAVES MARTINEZ, ISAAC</v>
          </cell>
          <cell r="O214" t="str">
            <v>Ribadumia TM</v>
          </cell>
          <cell r="P214">
            <v>2015</v>
          </cell>
          <cell r="Q214" t="str">
            <v>M</v>
          </cell>
          <cell r="R214" t="str">
            <v>PREM</v>
          </cell>
        </row>
        <row r="215">
          <cell r="B215"/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 xml:space="preserve"> </v>
          </cell>
          <cell r="N215" t="str">
            <v xml:space="preserve">, </v>
          </cell>
          <cell r="O215" t="str">
            <v/>
          </cell>
          <cell r="P215">
            <v>0</v>
          </cell>
          <cell r="Q215" t="str">
            <v/>
          </cell>
          <cell r="R215" t="str">
            <v>-</v>
          </cell>
        </row>
        <row r="216">
          <cell r="B216">
            <v>100525</v>
          </cell>
          <cell r="C216" t="str">
            <v>GONZALEZ</v>
          </cell>
          <cell r="D216" t="str">
            <v>PENA</v>
          </cell>
          <cell r="E216" t="str">
            <v>JAIME</v>
          </cell>
          <cell r="F216">
            <v>41457</v>
          </cell>
          <cell r="G216" t="str">
            <v>M</v>
          </cell>
          <cell r="H216" t="str">
            <v>CTM Cidade de Narón</v>
          </cell>
          <cell r="I216" t="str">
            <v>JAIME</v>
          </cell>
          <cell r="J216" t="str">
            <v/>
          </cell>
          <cell r="K216" t="str">
            <v>GONZALEZ</v>
          </cell>
          <cell r="L216" t="str">
            <v>PENA</v>
          </cell>
          <cell r="M216" t="str">
            <v>JAIME GONZALEZ P.</v>
          </cell>
          <cell r="N216" t="str">
            <v>GONZALEZ PENA, JAIME</v>
          </cell>
          <cell r="O216" t="str">
            <v>CTM Cidade de Narón</v>
          </cell>
          <cell r="P216">
            <v>2013</v>
          </cell>
          <cell r="Q216" t="str">
            <v>M</v>
          </cell>
          <cell r="R216" t="str">
            <v>BENM</v>
          </cell>
        </row>
        <row r="217">
          <cell r="B217">
            <v>27286</v>
          </cell>
          <cell r="C217" t="str">
            <v>CEREIJO</v>
          </cell>
          <cell r="D217" t="str">
            <v>BARRAL</v>
          </cell>
          <cell r="E217" t="str">
            <v>MATEO</v>
          </cell>
          <cell r="F217">
            <v>40635</v>
          </cell>
          <cell r="G217" t="str">
            <v>M</v>
          </cell>
          <cell r="H217" t="str">
            <v>OROSO TM</v>
          </cell>
          <cell r="I217" t="str">
            <v>MATEO</v>
          </cell>
          <cell r="J217" t="str">
            <v/>
          </cell>
          <cell r="K217" t="str">
            <v>CEREIJO</v>
          </cell>
          <cell r="L217" t="str">
            <v>BARRAL</v>
          </cell>
          <cell r="M217" t="str">
            <v>MATEO CEREIJO B.</v>
          </cell>
          <cell r="N217" t="str">
            <v>CEREIJO BARRAL, MATEO</v>
          </cell>
          <cell r="O217" t="str">
            <v>Club Oroso TM</v>
          </cell>
          <cell r="P217">
            <v>2011</v>
          </cell>
          <cell r="Q217" t="str">
            <v>M</v>
          </cell>
          <cell r="R217" t="str">
            <v>ALEM</v>
          </cell>
        </row>
        <row r="218">
          <cell r="B218">
            <v>34747</v>
          </cell>
          <cell r="C218" t="str">
            <v>BARRERAS</v>
          </cell>
          <cell r="D218" t="str">
            <v>GONZALEZ</v>
          </cell>
          <cell r="E218" t="str">
            <v>MONTSERRAT</v>
          </cell>
          <cell r="F218">
            <v>22468</v>
          </cell>
          <cell r="G218" t="str">
            <v>F</v>
          </cell>
          <cell r="H218" t="str">
            <v>PING PONG VIGO</v>
          </cell>
          <cell r="I218" t="str">
            <v>MONTSERRAT</v>
          </cell>
          <cell r="J218" t="str">
            <v/>
          </cell>
          <cell r="K218" t="str">
            <v>BARRERAS</v>
          </cell>
          <cell r="L218" t="str">
            <v>GONZALEZ</v>
          </cell>
          <cell r="M218" t="str">
            <v>MONTSERRAT BARRERAS G.</v>
          </cell>
          <cell r="N218" t="str">
            <v>BARRERAS GONZALEZ, MONTSERRAT</v>
          </cell>
          <cell r="O218" t="str">
            <v>Redondela Sport Club</v>
          </cell>
          <cell r="P218">
            <v>1961</v>
          </cell>
          <cell r="Q218" t="str">
            <v>F</v>
          </cell>
          <cell r="R218" t="str">
            <v>V60F</v>
          </cell>
        </row>
        <row r="219">
          <cell r="B219">
            <v>100518</v>
          </cell>
          <cell r="C219" t="str">
            <v>GOME</v>
          </cell>
          <cell r="D219" t="str">
            <v>TEAR</v>
          </cell>
          <cell r="E219" t="str">
            <v>ARWEN</v>
          </cell>
          <cell r="F219">
            <v>41468</v>
          </cell>
          <cell r="G219" t="str">
            <v>F</v>
          </cell>
          <cell r="H219" t="str">
            <v>Cinania TM</v>
          </cell>
          <cell r="I219" t="str">
            <v>ARWEN</v>
          </cell>
          <cell r="J219" t="str">
            <v/>
          </cell>
          <cell r="K219" t="str">
            <v>GOME</v>
          </cell>
          <cell r="L219" t="str">
            <v>TEAR</v>
          </cell>
          <cell r="M219" t="str">
            <v>ARWEN GOME T.</v>
          </cell>
          <cell r="N219" t="str">
            <v>GOME TEAR, ARWEN</v>
          </cell>
          <cell r="O219" t="str">
            <v>Cinania TM</v>
          </cell>
          <cell r="P219">
            <v>2013</v>
          </cell>
          <cell r="Q219" t="str">
            <v>F</v>
          </cell>
          <cell r="R219" t="str">
            <v>BENF</v>
          </cell>
        </row>
        <row r="220">
          <cell r="B220">
            <v>10053</v>
          </cell>
          <cell r="C220" t="str">
            <v>ESPINOSA</v>
          </cell>
          <cell r="D220" t="str">
            <v>SERVIÑO</v>
          </cell>
          <cell r="E220" t="str">
            <v>OSCAR</v>
          </cell>
          <cell r="F220">
            <v>27934</v>
          </cell>
          <cell r="G220" t="str">
            <v>M</v>
          </cell>
          <cell r="H220" t="str">
            <v>ADX MILAGROSA</v>
          </cell>
          <cell r="I220" t="str">
            <v>OSCAR</v>
          </cell>
          <cell r="J220" t="str">
            <v/>
          </cell>
          <cell r="K220" t="str">
            <v>ESPINOSA</v>
          </cell>
          <cell r="L220" t="str">
            <v>SERVIÑO</v>
          </cell>
          <cell r="M220" t="str">
            <v>OSCAR ESPINOSA S.</v>
          </cell>
          <cell r="N220" t="str">
            <v>ESPINOSA SERVIÑO, OSCAR</v>
          </cell>
          <cell r="O220" t="str">
            <v>ADX Milagrosa</v>
          </cell>
          <cell r="P220">
            <v>1976</v>
          </cell>
          <cell r="Q220" t="str">
            <v>M</v>
          </cell>
          <cell r="R220" t="str">
            <v>V40M</v>
          </cell>
        </row>
        <row r="221">
          <cell r="B221">
            <v>759</v>
          </cell>
          <cell r="C221" t="str">
            <v>BARREIRO</v>
          </cell>
          <cell r="D221" t="str">
            <v>ALVAREZ</v>
          </cell>
          <cell r="E221" t="str">
            <v>SERAFIN</v>
          </cell>
          <cell r="F221">
            <v>22615</v>
          </cell>
          <cell r="G221" t="str">
            <v>M</v>
          </cell>
          <cell r="H221" t="str">
            <v>CAMBADOS</v>
          </cell>
          <cell r="I221" t="str">
            <v>SERAFIN</v>
          </cell>
          <cell r="J221" t="str">
            <v/>
          </cell>
          <cell r="K221" t="str">
            <v>BARREIRO</v>
          </cell>
          <cell r="L221" t="str">
            <v>ALVAREZ</v>
          </cell>
          <cell r="M221" t="str">
            <v>SERAFIN BARREIRO A.</v>
          </cell>
          <cell r="N221" t="str">
            <v>BARREIRO ALVAREZ, SERAFIN</v>
          </cell>
          <cell r="O221" t="str">
            <v>Cambados TM</v>
          </cell>
          <cell r="P221">
            <v>1961</v>
          </cell>
          <cell r="Q221" t="str">
            <v>M</v>
          </cell>
          <cell r="R221" t="str">
            <v>V60M</v>
          </cell>
        </row>
        <row r="222">
          <cell r="B222">
            <v>29522</v>
          </cell>
          <cell r="C222" t="str">
            <v>ALFARO</v>
          </cell>
          <cell r="D222" t="str">
            <v>AVENDAÑO</v>
          </cell>
          <cell r="E222" t="str">
            <v>SARA</v>
          </cell>
          <cell r="F222">
            <v>39660</v>
          </cell>
          <cell r="G222" t="str">
            <v>F</v>
          </cell>
          <cell r="H222" t="str">
            <v>CTM MOS</v>
          </cell>
          <cell r="I222" t="str">
            <v>SARA</v>
          </cell>
          <cell r="J222" t="str">
            <v/>
          </cell>
          <cell r="K222" t="str">
            <v>ALFARO</v>
          </cell>
          <cell r="L222" t="str">
            <v>AVENDAÑO</v>
          </cell>
          <cell r="M222" t="str">
            <v>SARA ALFARO A.</v>
          </cell>
          <cell r="N222" t="str">
            <v>ALFARO AVENDAÑO, SARA</v>
          </cell>
          <cell r="O222" t="str">
            <v>CTM Mos</v>
          </cell>
          <cell r="P222">
            <v>2008</v>
          </cell>
          <cell r="Q222" t="str">
            <v>F</v>
          </cell>
          <cell r="R222" t="str">
            <v>INFF</v>
          </cell>
        </row>
        <row r="223">
          <cell r="B223">
            <v>5716</v>
          </cell>
          <cell r="C223" t="str">
            <v>SANTIAGO</v>
          </cell>
          <cell r="D223" t="str">
            <v>BARREIRO</v>
          </cell>
          <cell r="E223" t="str">
            <v>CRISTOFER</v>
          </cell>
          <cell r="F223">
            <v>35228</v>
          </cell>
          <cell r="G223" t="str">
            <v>M</v>
          </cell>
          <cell r="H223" t="str">
            <v>MONTE PORREIRO</v>
          </cell>
          <cell r="I223" t="str">
            <v>CRISTOFER</v>
          </cell>
          <cell r="J223" t="str">
            <v/>
          </cell>
          <cell r="K223" t="str">
            <v>SANTIAGO</v>
          </cell>
          <cell r="L223" t="str">
            <v>BARREIRO</v>
          </cell>
          <cell r="M223" t="str">
            <v>CRISTOFER SANTIAGO B.</v>
          </cell>
          <cell r="N223" t="str">
            <v>SANTIAGO BARREIRO, CRISTOFER</v>
          </cell>
          <cell r="O223" t="str">
            <v>Club Monte Porreiro</v>
          </cell>
          <cell r="P223">
            <v>1996</v>
          </cell>
          <cell r="Q223" t="str">
            <v>M</v>
          </cell>
          <cell r="R223" t="str">
            <v>SENM</v>
          </cell>
        </row>
        <row r="224">
          <cell r="B224">
            <v>17434</v>
          </cell>
          <cell r="C224" t="str">
            <v>CANAY</v>
          </cell>
          <cell r="D224" t="str">
            <v>CHAPARRO</v>
          </cell>
          <cell r="E224" t="str">
            <v>CLAUDIA MARIA</v>
          </cell>
          <cell r="F224">
            <v>37504</v>
          </cell>
          <cell r="G224" t="str">
            <v>F</v>
          </cell>
          <cell r="H224" t="str">
            <v>MONTE PORREIRO</v>
          </cell>
          <cell r="I224" t="str">
            <v>CLAUDIA</v>
          </cell>
          <cell r="J224" t="str">
            <v>MARIA</v>
          </cell>
          <cell r="K224" t="str">
            <v>CANAY</v>
          </cell>
          <cell r="L224" t="str">
            <v>CHAPARRO</v>
          </cell>
          <cell r="M224" t="str">
            <v>CLAUDIA M. CANAY C.</v>
          </cell>
          <cell r="N224" t="str">
            <v>CANAY CHAPARRO, CLAUDIA M.</v>
          </cell>
          <cell r="O224" t="str">
            <v>Club Monte Porreiro</v>
          </cell>
          <cell r="P224">
            <v>2002</v>
          </cell>
          <cell r="Q224" t="str">
            <v>F</v>
          </cell>
          <cell r="R224" t="str">
            <v>S23F</v>
          </cell>
        </row>
        <row r="225">
          <cell r="B225">
            <v>100081</v>
          </cell>
          <cell r="C225" t="str">
            <v>FANDIÑO</v>
          </cell>
          <cell r="D225" t="str">
            <v>TRIGO</v>
          </cell>
          <cell r="E225" t="str">
            <v>MARTINA</v>
          </cell>
          <cell r="F225">
            <v>40340</v>
          </cell>
          <cell r="G225" t="str">
            <v>F</v>
          </cell>
          <cell r="H225" t="str">
            <v>FINISTERRE TM</v>
          </cell>
          <cell r="I225" t="str">
            <v>MARTINA</v>
          </cell>
          <cell r="J225" t="str">
            <v/>
          </cell>
          <cell r="K225" t="str">
            <v>FANDIÑO</v>
          </cell>
          <cell r="L225" t="str">
            <v>TRIGO</v>
          </cell>
          <cell r="M225" t="str">
            <v>MARTINA FANDIÑO T.</v>
          </cell>
          <cell r="N225" t="str">
            <v>FANDIÑO TRIGO, MARTINA</v>
          </cell>
          <cell r="O225" t="str">
            <v>Finisterre TM</v>
          </cell>
          <cell r="P225">
            <v>2010</v>
          </cell>
          <cell r="Q225" t="str">
            <v>F</v>
          </cell>
          <cell r="R225" t="str">
            <v>ALEF</v>
          </cell>
        </row>
        <row r="226">
          <cell r="B226">
            <v>6813</v>
          </cell>
          <cell r="C226" t="str">
            <v>NUÑEZ</v>
          </cell>
          <cell r="D226" t="str">
            <v>RODAL</v>
          </cell>
          <cell r="E226" t="str">
            <v>JAVIER</v>
          </cell>
          <cell r="F226">
            <v>32695</v>
          </cell>
          <cell r="G226" t="str">
            <v>M</v>
          </cell>
          <cell r="H226" t="str">
            <v>LICEO CASINO DE TUI</v>
          </cell>
          <cell r="I226" t="str">
            <v>JAVIER</v>
          </cell>
          <cell r="J226" t="str">
            <v/>
          </cell>
          <cell r="K226" t="str">
            <v>NUÑEZ</v>
          </cell>
          <cell r="L226" t="str">
            <v>RODAL</v>
          </cell>
          <cell r="M226" t="str">
            <v>JAVIER NUÑEZ R.</v>
          </cell>
          <cell r="N226" t="str">
            <v>NUÑEZ RODAL, JAVIER</v>
          </cell>
          <cell r="O226" t="str">
            <v>Liceo Casino de Tuy</v>
          </cell>
          <cell r="P226">
            <v>1989</v>
          </cell>
          <cell r="Q226" t="str">
            <v>M</v>
          </cell>
          <cell r="R226" t="str">
            <v>SENM</v>
          </cell>
        </row>
        <row r="227">
          <cell r="B227">
            <v>39060</v>
          </cell>
          <cell r="C227" t="str">
            <v>ALCANTARA</v>
          </cell>
          <cell r="D227" t="str">
            <v>RAMOS</v>
          </cell>
          <cell r="E227" t="str">
            <v>ELIA</v>
          </cell>
          <cell r="F227">
            <v>40856</v>
          </cell>
          <cell r="G227" t="str">
            <v>F</v>
          </cell>
          <cell r="H227" t="str">
            <v>CIDADE NARON TM</v>
          </cell>
          <cell r="I227" t="str">
            <v>ELIA</v>
          </cell>
          <cell r="J227" t="str">
            <v/>
          </cell>
          <cell r="K227" t="str">
            <v>ALCANTARA</v>
          </cell>
          <cell r="L227" t="str">
            <v>RAMOS</v>
          </cell>
          <cell r="M227" t="str">
            <v>ELIA ALCANTARA R.</v>
          </cell>
          <cell r="N227" t="str">
            <v>ALCANTARA RAMOS, ELIA</v>
          </cell>
          <cell r="O227" t="str">
            <v>CTM Cidade de Narón</v>
          </cell>
          <cell r="P227">
            <v>2011</v>
          </cell>
          <cell r="Q227" t="str">
            <v>F</v>
          </cell>
          <cell r="R227" t="str">
            <v>ALEF</v>
          </cell>
        </row>
        <row r="228">
          <cell r="B228">
            <v>100301</v>
          </cell>
          <cell r="C228" t="str">
            <v>SANTOS</v>
          </cell>
          <cell r="D228" t="str">
            <v>OUBIÑA</v>
          </cell>
          <cell r="E228" t="str">
            <v>JULIA</v>
          </cell>
          <cell r="F228">
            <v>40855</v>
          </cell>
          <cell r="G228" t="str">
            <v>F</v>
          </cell>
          <cell r="H228" t="str">
            <v>Cambados TM</v>
          </cell>
          <cell r="I228" t="str">
            <v>JULIA</v>
          </cell>
          <cell r="J228" t="str">
            <v/>
          </cell>
          <cell r="K228" t="str">
            <v>SANTOS</v>
          </cell>
          <cell r="L228" t="str">
            <v>OUBIÑA</v>
          </cell>
          <cell r="M228" t="str">
            <v>JULIA SANTOS O.</v>
          </cell>
          <cell r="N228" t="str">
            <v>SANTOS OUBIÑA, JULIA</v>
          </cell>
          <cell r="O228" t="str">
            <v>Cambados TM</v>
          </cell>
          <cell r="P228">
            <v>2011</v>
          </cell>
          <cell r="Q228" t="str">
            <v>F</v>
          </cell>
          <cell r="R228" t="str">
            <v>ALEF</v>
          </cell>
        </row>
        <row r="229">
          <cell r="B229">
            <v>23235</v>
          </cell>
          <cell r="C229" t="str">
            <v>PEREZ</v>
          </cell>
          <cell r="D229" t="str">
            <v>GONZALEZ</v>
          </cell>
          <cell r="E229" t="str">
            <v>CARLOS</v>
          </cell>
          <cell r="F229">
            <v>29603</v>
          </cell>
          <cell r="G229" t="str">
            <v>M</v>
          </cell>
          <cell r="H229" t="str">
            <v>PING PONG VIGO</v>
          </cell>
          <cell r="I229" t="str">
            <v>CARLOS</v>
          </cell>
          <cell r="J229" t="str">
            <v/>
          </cell>
          <cell r="K229" t="str">
            <v>PEREZ</v>
          </cell>
          <cell r="L229" t="str">
            <v>GONZALEZ</v>
          </cell>
          <cell r="M229" t="str">
            <v>CARLOS PEREZ G.</v>
          </cell>
          <cell r="N229" t="str">
            <v>PEREZ GONZALEZ, CARLOS</v>
          </cell>
          <cell r="O229" t="str">
            <v>Redondela Sport Club</v>
          </cell>
          <cell r="P229">
            <v>1981</v>
          </cell>
          <cell r="Q229" t="str">
            <v>M</v>
          </cell>
          <cell r="R229" t="str">
            <v>V40M</v>
          </cell>
        </row>
        <row r="230">
          <cell r="B230">
            <v>353</v>
          </cell>
          <cell r="C230" t="str">
            <v>LOPEZ</v>
          </cell>
          <cell r="D230" t="str">
            <v>VAZQUEZ</v>
          </cell>
          <cell r="E230" t="str">
            <v>CONCEPCION</v>
          </cell>
          <cell r="F230">
            <v>20021</v>
          </cell>
          <cell r="G230" t="str">
            <v>F</v>
          </cell>
          <cell r="H230" t="str">
            <v>CORUÑA</v>
          </cell>
          <cell r="I230" t="str">
            <v>CONCEPCION</v>
          </cell>
          <cell r="J230" t="str">
            <v/>
          </cell>
          <cell r="K230" t="str">
            <v>LOPEZ</v>
          </cell>
          <cell r="L230" t="str">
            <v>VAZQUEZ</v>
          </cell>
          <cell r="M230" t="str">
            <v>CONCEPCION LOPEZ V.</v>
          </cell>
          <cell r="N230" t="str">
            <v>LOPEZ VAZQUEZ, CONCEPCION</v>
          </cell>
          <cell r="O230" t="str">
            <v>CTM Coruña</v>
          </cell>
          <cell r="P230">
            <v>1954</v>
          </cell>
          <cell r="Q230" t="str">
            <v>F</v>
          </cell>
          <cell r="R230" t="str">
            <v>V65F</v>
          </cell>
        </row>
        <row r="231">
          <cell r="B231">
            <v>19723</v>
          </cell>
          <cell r="C231" t="str">
            <v>QUINTANA</v>
          </cell>
          <cell r="D231" t="str">
            <v>MÍGUEZ</v>
          </cell>
          <cell r="E231" t="str">
            <v>ANTONIO</v>
          </cell>
          <cell r="F231">
            <v>24634</v>
          </cell>
          <cell r="G231" t="str">
            <v>M</v>
          </cell>
          <cell r="H231" t="str">
            <v>MONTE PORREIRO</v>
          </cell>
          <cell r="I231" t="str">
            <v>ANTONIO</v>
          </cell>
          <cell r="J231" t="str">
            <v/>
          </cell>
          <cell r="K231" t="str">
            <v>QUINTANA</v>
          </cell>
          <cell r="L231" t="str">
            <v>MIGUEZ</v>
          </cell>
          <cell r="M231" t="str">
            <v>ANTONIO QUINTANA M.</v>
          </cell>
          <cell r="N231" t="str">
            <v>QUINTANA MIGUEZ, ANTONIO</v>
          </cell>
          <cell r="O231" t="str">
            <v>Club Monte Porreiro</v>
          </cell>
          <cell r="P231">
            <v>1967</v>
          </cell>
          <cell r="Q231" t="str">
            <v>M</v>
          </cell>
          <cell r="R231" t="str">
            <v>V50M</v>
          </cell>
        </row>
        <row r="232">
          <cell r="B232">
            <v>100284</v>
          </cell>
          <cell r="C232" t="str">
            <v>RODRÍGUEZ</v>
          </cell>
          <cell r="D232" t="str">
            <v>MOREDA</v>
          </cell>
          <cell r="E232" t="str">
            <v>CLAUDIA</v>
          </cell>
          <cell r="F232">
            <v>41436</v>
          </cell>
          <cell r="G232" t="str">
            <v>F</v>
          </cell>
          <cell r="H232" t="str">
            <v>CTM GAM</v>
          </cell>
          <cell r="I232" t="str">
            <v>CLAUDIA</v>
          </cell>
          <cell r="J232" t="str">
            <v/>
          </cell>
          <cell r="K232" t="str">
            <v>RODRIGUEZ</v>
          </cell>
          <cell r="L232" t="str">
            <v>MOREDA</v>
          </cell>
          <cell r="M232" t="str">
            <v>CLAUDIA RODRIGUEZ M.</v>
          </cell>
          <cell r="N232" t="str">
            <v>RODRIGUEZ MOREDA, CLAUDIA</v>
          </cell>
          <cell r="O232" t="str">
            <v>CTM GAM</v>
          </cell>
          <cell r="P232">
            <v>2013</v>
          </cell>
          <cell r="Q232" t="str">
            <v>F</v>
          </cell>
          <cell r="R232" t="str">
            <v>BENF</v>
          </cell>
        </row>
        <row r="233">
          <cell r="B233">
            <v>14467</v>
          </cell>
          <cell r="C233" t="str">
            <v>CASAL</v>
          </cell>
          <cell r="D233" t="str">
            <v>FARIÑA</v>
          </cell>
          <cell r="E233" t="str">
            <v>CARLOS</v>
          </cell>
          <cell r="F233">
            <v>35582</v>
          </cell>
          <cell r="G233" t="str">
            <v>M</v>
          </cell>
          <cell r="H233" t="str">
            <v>MONTE PORREIRO</v>
          </cell>
          <cell r="I233" t="str">
            <v>CARLOS</v>
          </cell>
          <cell r="J233" t="str">
            <v/>
          </cell>
          <cell r="K233" t="str">
            <v>CASAL</v>
          </cell>
          <cell r="L233" t="str">
            <v>FARIÑA</v>
          </cell>
          <cell r="M233" t="str">
            <v>CARLOS CASAL F.</v>
          </cell>
          <cell r="N233" t="str">
            <v>CASAL FARIÑA, CARLOS</v>
          </cell>
          <cell r="O233" t="str">
            <v>Club Monte Porreiro</v>
          </cell>
          <cell r="P233">
            <v>1997</v>
          </cell>
          <cell r="Q233" t="str">
            <v>M</v>
          </cell>
          <cell r="R233" t="str">
            <v>SENM</v>
          </cell>
        </row>
        <row r="234">
          <cell r="B234">
            <v>33893</v>
          </cell>
          <cell r="C234" t="str">
            <v>REY</v>
          </cell>
          <cell r="D234" t="str">
            <v>VILLAR</v>
          </cell>
          <cell r="E234" t="str">
            <v>ALEJANDRO</v>
          </cell>
          <cell r="F234">
            <v>38924</v>
          </cell>
          <cell r="G234" t="str">
            <v>M</v>
          </cell>
          <cell r="H234" t="str">
            <v>ESPEDREGADA</v>
          </cell>
          <cell r="I234" t="str">
            <v>ALEJANDRO</v>
          </cell>
          <cell r="J234" t="str">
            <v/>
          </cell>
          <cell r="K234" t="str">
            <v>REY</v>
          </cell>
          <cell r="L234" t="str">
            <v>VILLAR</v>
          </cell>
          <cell r="M234" t="str">
            <v>ALEJANDRO REY V.</v>
          </cell>
          <cell r="N234" t="str">
            <v>REY VILLAR, ALEJANDRO</v>
          </cell>
          <cell r="O234" t="str">
            <v>CTM Espedregada</v>
          </cell>
          <cell r="P234">
            <v>2006</v>
          </cell>
          <cell r="Q234" t="str">
            <v>M</v>
          </cell>
          <cell r="R234" t="str">
            <v>JUVM</v>
          </cell>
        </row>
        <row r="235">
          <cell r="B235">
            <v>69760</v>
          </cell>
          <cell r="C235" t="str">
            <v>OLHERO</v>
          </cell>
          <cell r="D235">
            <v>0</v>
          </cell>
          <cell r="E235" t="str">
            <v>TIAGO</v>
          </cell>
          <cell r="F235">
            <v>39474</v>
          </cell>
          <cell r="G235" t="str">
            <v>M</v>
          </cell>
          <cell r="H235" t="str">
            <v>CCR Arrabaes</v>
          </cell>
          <cell r="I235" t="str">
            <v>TIAGO</v>
          </cell>
          <cell r="J235" t="str">
            <v/>
          </cell>
          <cell r="K235" t="str">
            <v>OLHERO</v>
          </cell>
          <cell r="L235" t="str">
            <v/>
          </cell>
          <cell r="M235" t="str">
            <v>TIAGO OLHERO</v>
          </cell>
          <cell r="N235" t="str">
            <v>OLHERO, TIAGO</v>
          </cell>
          <cell r="O235" t="str">
            <v>CCR Arrabaes</v>
          </cell>
          <cell r="P235">
            <v>2008</v>
          </cell>
          <cell r="Q235" t="str">
            <v>M</v>
          </cell>
          <cell r="R235" t="str">
            <v>INFM</v>
          </cell>
        </row>
        <row r="236">
          <cell r="B236">
            <v>6167</v>
          </cell>
          <cell r="C236" t="str">
            <v>LEMA</v>
          </cell>
          <cell r="D236" t="str">
            <v>PEREZ</v>
          </cell>
          <cell r="E236" t="str">
            <v>MANUEL ESTEBAN</v>
          </cell>
          <cell r="F236">
            <v>20815</v>
          </cell>
          <cell r="G236" t="str">
            <v>M</v>
          </cell>
          <cell r="H236" t="str">
            <v>ADCP ZAS</v>
          </cell>
          <cell r="I236" t="str">
            <v>MANUEL</v>
          </cell>
          <cell r="J236" t="str">
            <v>ESTEBAN</v>
          </cell>
          <cell r="K236" t="str">
            <v>LEMA</v>
          </cell>
          <cell r="L236" t="str">
            <v>PEREZ</v>
          </cell>
          <cell r="M236" t="str">
            <v>MANUEL E. LEMA P.</v>
          </cell>
          <cell r="N236" t="str">
            <v>LEMA PEREZ, MANUEL E.</v>
          </cell>
          <cell r="O236" t="str">
            <v>AD CP Zas</v>
          </cell>
          <cell r="P236">
            <v>1956</v>
          </cell>
          <cell r="Q236" t="str">
            <v>M</v>
          </cell>
          <cell r="R236" t="str">
            <v>V65M</v>
          </cell>
        </row>
        <row r="237">
          <cell r="B237">
            <v>19658</v>
          </cell>
          <cell r="C237" t="str">
            <v>SANMARTIN</v>
          </cell>
          <cell r="D237" t="str">
            <v>PEÑA</v>
          </cell>
          <cell r="E237" t="str">
            <v>CARMELA</v>
          </cell>
          <cell r="F237">
            <v>39651</v>
          </cell>
          <cell r="G237" t="str">
            <v>F</v>
          </cell>
          <cell r="H237" t="str">
            <v>CTM MOS</v>
          </cell>
          <cell r="I237" t="str">
            <v>CARMELA</v>
          </cell>
          <cell r="J237" t="str">
            <v/>
          </cell>
          <cell r="K237" t="str">
            <v>SANMARTIN</v>
          </cell>
          <cell r="L237" t="str">
            <v>PEÑA</v>
          </cell>
          <cell r="M237" t="str">
            <v>CARMELA SANMARTIN P.</v>
          </cell>
          <cell r="N237" t="str">
            <v>SANMARTIN PEÑA, CARMELA</v>
          </cell>
          <cell r="O237" t="str">
            <v>CTM Mos</v>
          </cell>
          <cell r="P237">
            <v>2008</v>
          </cell>
          <cell r="Q237" t="str">
            <v>F</v>
          </cell>
          <cell r="R237" t="str">
            <v>INFF</v>
          </cell>
        </row>
        <row r="238">
          <cell r="B238">
            <v>900522</v>
          </cell>
          <cell r="C238" t="str">
            <v>RON</v>
          </cell>
          <cell r="D238" t="str">
            <v>RODRIGUEZ</v>
          </cell>
          <cell r="E238" t="str">
            <v>CARLOS</v>
          </cell>
          <cell r="F238">
            <v>24239</v>
          </cell>
          <cell r="G238" t="str">
            <v>M</v>
          </cell>
          <cell r="H238" t="str">
            <v>Athletic Club Genova</v>
          </cell>
          <cell r="I238" t="str">
            <v>CARLOS</v>
          </cell>
          <cell r="J238" t="str">
            <v/>
          </cell>
          <cell r="K238" t="str">
            <v>RON</v>
          </cell>
          <cell r="L238" t="str">
            <v>RODRIGUEZ</v>
          </cell>
          <cell r="M238" t="str">
            <v>CARLOS RON R.</v>
          </cell>
          <cell r="N238" t="str">
            <v>RON RODRIGUEZ, CARLOS</v>
          </cell>
          <cell r="O238" t="str">
            <v>Athletic Club Genova</v>
          </cell>
          <cell r="P238">
            <v>1966</v>
          </cell>
          <cell r="Q238" t="str">
            <v>M</v>
          </cell>
          <cell r="R238" t="str">
            <v>V50M</v>
          </cell>
        </row>
        <row r="239">
          <cell r="B239">
            <v>18048</v>
          </cell>
          <cell r="C239" t="str">
            <v>BLANCO</v>
          </cell>
          <cell r="D239" t="str">
            <v>NEGRO</v>
          </cell>
          <cell r="E239" t="str">
            <v>IAGO</v>
          </cell>
          <cell r="F239">
            <v>35515</v>
          </cell>
          <cell r="G239" t="str">
            <v>M</v>
          </cell>
          <cell r="H239" t="str">
            <v>CLUB DEL MAR</v>
          </cell>
          <cell r="I239" t="str">
            <v>IAGO</v>
          </cell>
          <cell r="J239" t="str">
            <v/>
          </cell>
          <cell r="K239" t="str">
            <v>BLANCO</v>
          </cell>
          <cell r="L239" t="str">
            <v>NEGRO</v>
          </cell>
          <cell r="M239" t="str">
            <v>IAGO BLANCO N.</v>
          </cell>
          <cell r="N239" t="str">
            <v>BLANCO NEGRO, IAGO</v>
          </cell>
          <cell r="O239" t="str">
            <v>Club del Mar de San Amaro</v>
          </cell>
          <cell r="P239">
            <v>1997</v>
          </cell>
          <cell r="Q239" t="str">
            <v>M</v>
          </cell>
          <cell r="R239" t="str">
            <v>SENM</v>
          </cell>
        </row>
        <row r="240">
          <cell r="B240">
            <v>32017</v>
          </cell>
          <cell r="C240" t="str">
            <v>PAZOS</v>
          </cell>
          <cell r="D240" t="str">
            <v>VILAS</v>
          </cell>
          <cell r="E240" t="str">
            <v>GAEL</v>
          </cell>
          <cell r="F240">
            <v>38766</v>
          </cell>
          <cell r="G240" t="str">
            <v>M</v>
          </cell>
          <cell r="H240" t="str">
            <v>PING PONG VIGO</v>
          </cell>
          <cell r="I240" t="str">
            <v>GAEL</v>
          </cell>
          <cell r="J240" t="str">
            <v/>
          </cell>
          <cell r="K240" t="str">
            <v>PAZOS</v>
          </cell>
          <cell r="L240" t="str">
            <v>VILAS</v>
          </cell>
          <cell r="M240" t="str">
            <v>GAEL PAZOS V.</v>
          </cell>
          <cell r="N240" t="str">
            <v>PAZOS VILAS, GAEL</v>
          </cell>
          <cell r="O240" t="str">
            <v>Redondela Sport Club</v>
          </cell>
          <cell r="P240">
            <v>2006</v>
          </cell>
          <cell r="Q240" t="str">
            <v>M</v>
          </cell>
          <cell r="R240" t="str">
            <v>JUVM</v>
          </cell>
        </row>
        <row r="241">
          <cell r="B241">
            <v>31476</v>
          </cell>
          <cell r="C241" t="str">
            <v>PIÑEIRO</v>
          </cell>
          <cell r="D241" t="str">
            <v>CIDE</v>
          </cell>
          <cell r="E241" t="str">
            <v>CARMEN MARIA</v>
          </cell>
          <cell r="F241">
            <v>21329</v>
          </cell>
          <cell r="G241" t="str">
            <v>F</v>
          </cell>
          <cell r="H241" t="str">
            <v>CLUB DEL MAR</v>
          </cell>
          <cell r="I241" t="str">
            <v>CARMEN</v>
          </cell>
          <cell r="J241" t="str">
            <v>MARIA</v>
          </cell>
          <cell r="K241" t="str">
            <v>PIÑEIRO</v>
          </cell>
          <cell r="L241" t="str">
            <v>CIDE</v>
          </cell>
          <cell r="M241" t="str">
            <v>CARMEN M. PIÑEIRO C.</v>
          </cell>
          <cell r="N241" t="str">
            <v>PIÑEIRO CIDE, CARMEN M.</v>
          </cell>
          <cell r="O241" t="str">
            <v>Club del Mar de San Amaro</v>
          </cell>
          <cell r="P241">
            <v>1958</v>
          </cell>
          <cell r="Q241" t="str">
            <v>F</v>
          </cell>
          <cell r="R241" t="str">
            <v>V65F</v>
          </cell>
        </row>
        <row r="242">
          <cell r="B242">
            <v>30574</v>
          </cell>
          <cell r="C242" t="str">
            <v>GONZALEZ</v>
          </cell>
          <cell r="D242" t="str">
            <v>VAZQUEZ</v>
          </cell>
          <cell r="E242" t="str">
            <v>LEONARDO</v>
          </cell>
          <cell r="F242">
            <v>29565</v>
          </cell>
          <cell r="G242" t="str">
            <v>M</v>
          </cell>
          <cell r="H242" t="str">
            <v>EXODUS TM</v>
          </cell>
          <cell r="I242" t="str">
            <v>LEONARDO</v>
          </cell>
          <cell r="J242" t="str">
            <v/>
          </cell>
          <cell r="K242" t="str">
            <v>GONZALEZ</v>
          </cell>
          <cell r="L242" t="str">
            <v>VAZQUEZ</v>
          </cell>
          <cell r="M242" t="str">
            <v>LEONARDO GONZALEZ V.</v>
          </cell>
          <cell r="N242" t="str">
            <v>GONZALEZ VAZQUEZ, LEONARDO</v>
          </cell>
          <cell r="O242" t="str">
            <v>Exodus TM</v>
          </cell>
          <cell r="P242">
            <v>1980</v>
          </cell>
          <cell r="Q242" t="str">
            <v>M</v>
          </cell>
          <cell r="R242" t="str">
            <v>V40M</v>
          </cell>
        </row>
        <row r="243">
          <cell r="B243">
            <v>452</v>
          </cell>
          <cell r="C243" t="str">
            <v>PADIN</v>
          </cell>
          <cell r="D243" t="str">
            <v>OUBIÑA</v>
          </cell>
          <cell r="E243" t="str">
            <v>RAMON</v>
          </cell>
          <cell r="F243">
            <v>20734</v>
          </cell>
          <cell r="G243" t="str">
            <v>M</v>
          </cell>
          <cell r="H243" t="str">
            <v>CAMBADOS</v>
          </cell>
          <cell r="I243" t="str">
            <v>RAMON</v>
          </cell>
          <cell r="J243" t="str">
            <v/>
          </cell>
          <cell r="K243" t="str">
            <v>PADIN</v>
          </cell>
          <cell r="L243" t="str">
            <v>OUBIÑA</v>
          </cell>
          <cell r="M243" t="str">
            <v>RAMON PADIN O.</v>
          </cell>
          <cell r="N243" t="str">
            <v>PADIN OUBIÑA, RAMON</v>
          </cell>
          <cell r="O243" t="str">
            <v>Cambados TM</v>
          </cell>
          <cell r="P243">
            <v>1956</v>
          </cell>
          <cell r="Q243" t="str">
            <v>M</v>
          </cell>
          <cell r="R243" t="str">
            <v>V65M</v>
          </cell>
        </row>
        <row r="244">
          <cell r="B244">
            <v>6467</v>
          </cell>
          <cell r="C244" t="str">
            <v>GARCIA</v>
          </cell>
          <cell r="D244" t="str">
            <v>FERNANDEZ</v>
          </cell>
          <cell r="E244" t="str">
            <v>FERNANDO JAVIER</v>
          </cell>
          <cell r="F244">
            <v>22234</v>
          </cell>
          <cell r="G244" t="str">
            <v>M</v>
          </cell>
          <cell r="H244" t="str">
            <v>C SAN XOAN TM</v>
          </cell>
          <cell r="I244" t="str">
            <v>FERNANDO</v>
          </cell>
          <cell r="J244" t="str">
            <v>JAVIER</v>
          </cell>
          <cell r="K244" t="str">
            <v>GARCIA</v>
          </cell>
          <cell r="L244" t="str">
            <v>FERNANDEZ</v>
          </cell>
          <cell r="M244" t="str">
            <v>FERNANDO J. GARCIA F.</v>
          </cell>
          <cell r="N244" t="str">
            <v>GARCIA FERNANDEZ, FERNANDO J.</v>
          </cell>
          <cell r="O244" t="str">
            <v>Club San Xoán TM</v>
          </cell>
          <cell r="P244">
            <v>1960</v>
          </cell>
          <cell r="Q244" t="str">
            <v>M</v>
          </cell>
          <cell r="R244" t="str">
            <v>V60M</v>
          </cell>
        </row>
        <row r="245">
          <cell r="B245">
            <v>71195</v>
          </cell>
          <cell r="C245" t="str">
            <v>PINTO</v>
          </cell>
          <cell r="D245">
            <v>0</v>
          </cell>
          <cell r="E245" t="str">
            <v>BERNARDO</v>
          </cell>
          <cell r="F245">
            <v>39039</v>
          </cell>
          <cell r="G245" t="str">
            <v>M</v>
          </cell>
          <cell r="H245" t="str">
            <v>CTM Mirandela</v>
          </cell>
          <cell r="I245" t="str">
            <v>BERNARDO</v>
          </cell>
          <cell r="J245" t="str">
            <v/>
          </cell>
          <cell r="K245" t="str">
            <v>PINTO</v>
          </cell>
          <cell r="L245" t="str">
            <v/>
          </cell>
          <cell r="M245" t="str">
            <v>BERNARDO PINTO</v>
          </cell>
          <cell r="N245" t="str">
            <v>PINTO, BERNARDO</v>
          </cell>
          <cell r="O245" t="str">
            <v>CTM Mirandela</v>
          </cell>
          <cell r="P245">
            <v>2006</v>
          </cell>
          <cell r="Q245" t="str">
            <v>M</v>
          </cell>
          <cell r="R245" t="str">
            <v>JUVM</v>
          </cell>
        </row>
        <row r="246">
          <cell r="B246">
            <v>9186</v>
          </cell>
          <cell r="C246" t="str">
            <v>COBAS</v>
          </cell>
          <cell r="D246" t="str">
            <v>PENA</v>
          </cell>
          <cell r="E246" t="str">
            <v>JUDITH</v>
          </cell>
          <cell r="F246">
            <v>36829</v>
          </cell>
          <cell r="G246" t="str">
            <v>F</v>
          </cell>
          <cell r="H246" t="str">
            <v>TM PONTEVEDRA</v>
          </cell>
          <cell r="I246" t="str">
            <v>JUDITH</v>
          </cell>
          <cell r="J246" t="str">
            <v/>
          </cell>
          <cell r="K246" t="str">
            <v>COBAS</v>
          </cell>
          <cell r="L246" t="str">
            <v>PENA</v>
          </cell>
          <cell r="M246" t="str">
            <v>JUDITH COBAS P.</v>
          </cell>
          <cell r="N246" t="str">
            <v>COBAS PENA, JUDITH</v>
          </cell>
          <cell r="O246" t="str">
            <v>TM Pontevedra</v>
          </cell>
          <cell r="P246">
            <v>2000</v>
          </cell>
          <cell r="Q246" t="str">
            <v>F</v>
          </cell>
          <cell r="R246" t="str">
            <v>SENF</v>
          </cell>
        </row>
        <row r="247">
          <cell r="B247">
            <v>22963</v>
          </cell>
          <cell r="C247" t="str">
            <v>ZAS</v>
          </cell>
          <cell r="D247" t="str">
            <v>MARTINEZ</v>
          </cell>
          <cell r="E247" t="str">
            <v>DANIEL</v>
          </cell>
          <cell r="F247">
            <v>35950</v>
          </cell>
          <cell r="G247" t="str">
            <v>M</v>
          </cell>
          <cell r="H247" t="str">
            <v>CAMBRE</v>
          </cell>
          <cell r="I247" t="str">
            <v>DANIEL</v>
          </cell>
          <cell r="J247" t="str">
            <v/>
          </cell>
          <cell r="K247" t="str">
            <v>ZAS</v>
          </cell>
          <cell r="L247" t="str">
            <v>MARTINEZ</v>
          </cell>
          <cell r="M247" t="str">
            <v>DANIEL ZAS M.</v>
          </cell>
          <cell r="N247" t="str">
            <v>ZAS MARTINEZ, DANIEL</v>
          </cell>
          <cell r="O247" t="str">
            <v>Cambre TM</v>
          </cell>
          <cell r="P247">
            <v>1998</v>
          </cell>
          <cell r="Q247" t="str">
            <v>M</v>
          </cell>
          <cell r="R247" t="str">
            <v>SENM</v>
          </cell>
        </row>
        <row r="248">
          <cell r="B248">
            <v>31475</v>
          </cell>
          <cell r="C248" t="str">
            <v>GONZALEZ</v>
          </cell>
          <cell r="D248" t="str">
            <v>LOPEZ</v>
          </cell>
          <cell r="E248" t="str">
            <v>NEREA</v>
          </cell>
          <cell r="F248">
            <v>31434</v>
          </cell>
          <cell r="G248" t="str">
            <v>F</v>
          </cell>
          <cell r="H248" t="str">
            <v>CLUB DEL MAR</v>
          </cell>
          <cell r="I248" t="str">
            <v>NEREA</v>
          </cell>
          <cell r="J248" t="str">
            <v/>
          </cell>
          <cell r="K248" t="str">
            <v>GONZALEZ</v>
          </cell>
          <cell r="L248" t="str">
            <v>LOPEZ</v>
          </cell>
          <cell r="M248" t="str">
            <v>NEREA GONZALEZ L.</v>
          </cell>
          <cell r="N248" t="str">
            <v>GONZALEZ LOPEZ, NEREA</v>
          </cell>
          <cell r="O248" t="str">
            <v>Club del Mar de San Amaro</v>
          </cell>
          <cell r="P248">
            <v>1986</v>
          </cell>
          <cell r="Q248" t="str">
            <v>F</v>
          </cell>
          <cell r="R248" t="str">
            <v>SENF</v>
          </cell>
        </row>
        <row r="249">
          <cell r="B249">
            <v>33879</v>
          </cell>
          <cell r="C249" t="str">
            <v>GARCIA</v>
          </cell>
          <cell r="D249" t="str">
            <v>MONTERO</v>
          </cell>
          <cell r="E249" t="str">
            <v>SAMUEL</v>
          </cell>
          <cell r="F249">
            <v>35640</v>
          </cell>
          <cell r="G249" t="str">
            <v>M</v>
          </cell>
          <cell r="H249" t="str">
            <v>CAMBRE</v>
          </cell>
          <cell r="I249" t="str">
            <v>SAMUEL</v>
          </cell>
          <cell r="J249" t="str">
            <v/>
          </cell>
          <cell r="K249" t="str">
            <v>GARCIA</v>
          </cell>
          <cell r="L249" t="str">
            <v>MONTERO</v>
          </cell>
          <cell r="M249" t="str">
            <v>SAMUEL GARCIA M.</v>
          </cell>
          <cell r="N249" t="str">
            <v>GARCIA MONTERO, SAMUEL</v>
          </cell>
          <cell r="O249" t="str">
            <v>Cambre TM</v>
          </cell>
          <cell r="P249">
            <v>1997</v>
          </cell>
          <cell r="Q249" t="str">
            <v>M</v>
          </cell>
          <cell r="R249" t="str">
            <v>SENM</v>
          </cell>
        </row>
        <row r="250">
          <cell r="B250">
            <v>100399</v>
          </cell>
          <cell r="C250" t="str">
            <v>DEL</v>
          </cell>
          <cell r="D250" t="str">
            <v>RIO COUCE</v>
          </cell>
          <cell r="E250" t="str">
            <v>CLOE</v>
          </cell>
          <cell r="F250">
            <v>41285</v>
          </cell>
          <cell r="G250" t="str">
            <v>F</v>
          </cell>
          <cell r="H250" t="str">
            <v>CTM Cidade de Narón</v>
          </cell>
          <cell r="I250" t="str">
            <v>CLOE</v>
          </cell>
          <cell r="J250" t="str">
            <v/>
          </cell>
          <cell r="K250" t="str">
            <v>DEL</v>
          </cell>
          <cell r="L250" t="str">
            <v>RIO COUCE</v>
          </cell>
          <cell r="M250" t="str">
            <v>CLOE DEL R.</v>
          </cell>
          <cell r="N250" t="str">
            <v>DEL RIO COUCE, CLOE</v>
          </cell>
          <cell r="O250" t="str">
            <v>CTM Cidade de Narón</v>
          </cell>
          <cell r="P250">
            <v>2013</v>
          </cell>
          <cell r="Q250" t="str">
            <v>F</v>
          </cell>
          <cell r="R250" t="str">
            <v>BENF</v>
          </cell>
        </row>
        <row r="251">
          <cell r="B251">
            <v>2453</v>
          </cell>
          <cell r="C251" t="str">
            <v>ALVAREZ</v>
          </cell>
          <cell r="D251" t="str">
            <v>QUIROS</v>
          </cell>
          <cell r="E251" t="str">
            <v>CARLOS</v>
          </cell>
          <cell r="F251">
            <v>30665</v>
          </cell>
          <cell r="G251" t="str">
            <v>M</v>
          </cell>
          <cell r="H251" t="str">
            <v>CIDADE NARON TM</v>
          </cell>
          <cell r="I251" t="str">
            <v>CARLOS</v>
          </cell>
          <cell r="J251" t="str">
            <v/>
          </cell>
          <cell r="K251" t="str">
            <v>ALVAREZ</v>
          </cell>
          <cell r="L251" t="str">
            <v>QUIROS</v>
          </cell>
          <cell r="M251" t="str">
            <v>CARLOS ALVAREZ Q.</v>
          </cell>
          <cell r="N251" t="str">
            <v>ALVAREZ QUIROS, CARLOS</v>
          </cell>
          <cell r="O251" t="str">
            <v>CTM Cidade de Narón</v>
          </cell>
          <cell r="P251">
            <v>1983</v>
          </cell>
          <cell r="Q251" t="str">
            <v>M</v>
          </cell>
          <cell r="R251" t="str">
            <v>V40M</v>
          </cell>
        </row>
        <row r="252">
          <cell r="B252">
            <v>19460</v>
          </cell>
          <cell r="C252" t="str">
            <v>GARCIA</v>
          </cell>
          <cell r="D252" t="str">
            <v>MARTINEZ</v>
          </cell>
          <cell r="E252" t="str">
            <v>ANA</v>
          </cell>
          <cell r="F252">
            <v>37281</v>
          </cell>
          <cell r="G252" t="str">
            <v>F</v>
          </cell>
          <cell r="H252" t="str">
            <v>CLUB DEL MAR</v>
          </cell>
          <cell r="I252" t="str">
            <v>ANA</v>
          </cell>
          <cell r="J252" t="str">
            <v/>
          </cell>
          <cell r="K252" t="str">
            <v>GARCIA</v>
          </cell>
          <cell r="L252" t="str">
            <v>MARTINEZ</v>
          </cell>
          <cell r="M252" t="str">
            <v>ANA GARCIA M.</v>
          </cell>
          <cell r="N252" t="str">
            <v>GARCIA MARTINEZ, ANA</v>
          </cell>
          <cell r="O252" t="str">
            <v>Club del Mar de San Amaro</v>
          </cell>
          <cell r="P252">
            <v>2002</v>
          </cell>
          <cell r="Q252" t="str">
            <v>F</v>
          </cell>
          <cell r="R252" t="str">
            <v>S23F</v>
          </cell>
        </row>
        <row r="253">
          <cell r="B253">
            <v>6165</v>
          </cell>
          <cell r="C253" t="str">
            <v>MARTINEZ</v>
          </cell>
          <cell r="D253" t="str">
            <v>DIAZ</v>
          </cell>
          <cell r="E253" t="str">
            <v>RODRIGO</v>
          </cell>
          <cell r="F253">
            <v>28644</v>
          </cell>
          <cell r="G253" t="str">
            <v>M</v>
          </cell>
          <cell r="H253" t="str">
            <v>LICEO CASINO DE TUI</v>
          </cell>
          <cell r="I253" t="str">
            <v>RODRIGO</v>
          </cell>
          <cell r="J253" t="str">
            <v/>
          </cell>
          <cell r="K253" t="str">
            <v>MARTINEZ</v>
          </cell>
          <cell r="L253" t="str">
            <v>DIAZ</v>
          </cell>
          <cell r="M253" t="str">
            <v>RODRIGO MARTINEZ D.</v>
          </cell>
          <cell r="N253" t="str">
            <v>MARTINEZ DIAZ, RODRIGO</v>
          </cell>
          <cell r="O253" t="str">
            <v>Liceo Casino de Tuy</v>
          </cell>
          <cell r="P253">
            <v>1978</v>
          </cell>
          <cell r="Q253" t="str">
            <v>M</v>
          </cell>
          <cell r="R253" t="str">
            <v>V40M</v>
          </cell>
        </row>
        <row r="254">
          <cell r="B254">
            <v>100340</v>
          </cell>
          <cell r="C254" t="str">
            <v>LEMA</v>
          </cell>
          <cell r="D254" t="str">
            <v>TRASMONTE</v>
          </cell>
          <cell r="E254" t="str">
            <v>MARCO</v>
          </cell>
          <cell r="F254">
            <v>41750</v>
          </cell>
          <cell r="G254" t="str">
            <v>M</v>
          </cell>
          <cell r="H254" t="str">
            <v>AD CP Zas</v>
          </cell>
          <cell r="I254" t="str">
            <v>MARCO</v>
          </cell>
          <cell r="J254" t="str">
            <v/>
          </cell>
          <cell r="K254" t="str">
            <v>LEMA</v>
          </cell>
          <cell r="L254" t="str">
            <v>TRASMONTE</v>
          </cell>
          <cell r="M254" t="str">
            <v>MARCO LEMA T.</v>
          </cell>
          <cell r="N254" t="str">
            <v>LEMA TRASMONTE, MARCO</v>
          </cell>
          <cell r="O254" t="str">
            <v>AD CP Zas</v>
          </cell>
          <cell r="P254">
            <v>2014</v>
          </cell>
          <cell r="Q254" t="str">
            <v>M</v>
          </cell>
          <cell r="R254" t="str">
            <v>PREM</v>
          </cell>
        </row>
        <row r="255">
          <cell r="B255">
            <v>100347</v>
          </cell>
          <cell r="C255" t="str">
            <v>DAFONTE</v>
          </cell>
          <cell r="D255" t="str">
            <v>COSTA</v>
          </cell>
          <cell r="E255" t="str">
            <v>BRAIS</v>
          </cell>
          <cell r="F255">
            <v>41397</v>
          </cell>
          <cell r="G255" t="str">
            <v>M</v>
          </cell>
          <cell r="H255" t="str">
            <v>Club Oroso TM</v>
          </cell>
          <cell r="I255" t="str">
            <v>BRAIS</v>
          </cell>
          <cell r="J255" t="str">
            <v/>
          </cell>
          <cell r="K255" t="str">
            <v>DAFONTE</v>
          </cell>
          <cell r="L255" t="str">
            <v>COSTA</v>
          </cell>
          <cell r="M255" t="str">
            <v>BRAIS DAFONTE C.</v>
          </cell>
          <cell r="N255" t="str">
            <v>DAFONTE COSTA, BRAIS</v>
          </cell>
          <cell r="O255" t="str">
            <v>Club Oroso TM</v>
          </cell>
          <cell r="P255">
            <v>2013</v>
          </cell>
          <cell r="Q255" t="str">
            <v>M</v>
          </cell>
          <cell r="R255" t="str">
            <v>BENM</v>
          </cell>
        </row>
        <row r="256">
          <cell r="B256">
            <v>100425</v>
          </cell>
          <cell r="C256" t="str">
            <v>CAMPAÑA</v>
          </cell>
          <cell r="D256" t="str">
            <v>PENSADO</v>
          </cell>
          <cell r="E256" t="str">
            <v>JUAN</v>
          </cell>
          <cell r="F256">
            <v>41471</v>
          </cell>
          <cell r="G256" t="str">
            <v>M</v>
          </cell>
          <cell r="H256" t="str">
            <v>AD CP Zas</v>
          </cell>
          <cell r="I256" t="str">
            <v>JUAN</v>
          </cell>
          <cell r="J256" t="str">
            <v/>
          </cell>
          <cell r="K256" t="str">
            <v>CAMPAÑA</v>
          </cell>
          <cell r="L256" t="str">
            <v>PENSADO</v>
          </cell>
          <cell r="M256" t="str">
            <v>JUAN CAMPAÑA P.</v>
          </cell>
          <cell r="N256" t="str">
            <v>CAMPAÑA PENSADO, JUAN</v>
          </cell>
          <cell r="O256" t="str">
            <v>AD CP Zas</v>
          </cell>
          <cell r="P256">
            <v>2013</v>
          </cell>
          <cell r="Q256" t="str">
            <v>M</v>
          </cell>
          <cell r="R256" t="str">
            <v>BENM</v>
          </cell>
        </row>
        <row r="257">
          <cell r="B257">
            <v>100426</v>
          </cell>
          <cell r="C257" t="str">
            <v>LOURIDO</v>
          </cell>
          <cell r="D257" t="str">
            <v>PIÑEIRO</v>
          </cell>
          <cell r="E257" t="str">
            <v>IKER</v>
          </cell>
          <cell r="F257">
            <v>41414</v>
          </cell>
          <cell r="G257" t="str">
            <v>M</v>
          </cell>
          <cell r="H257" t="str">
            <v>AD CP Zas</v>
          </cell>
          <cell r="I257" t="str">
            <v>IKER</v>
          </cell>
          <cell r="J257" t="str">
            <v/>
          </cell>
          <cell r="K257" t="str">
            <v>LOURIDO</v>
          </cell>
          <cell r="L257" t="str">
            <v>PIÑEIRO</v>
          </cell>
          <cell r="M257" t="str">
            <v>IKER LOURIDO P.</v>
          </cell>
          <cell r="N257" t="str">
            <v>LOURIDO PIÑEIRO, IKER</v>
          </cell>
          <cell r="O257" t="str">
            <v>AD CP Zas</v>
          </cell>
          <cell r="P257">
            <v>2013</v>
          </cell>
          <cell r="Q257" t="str">
            <v>M</v>
          </cell>
          <cell r="R257" t="str">
            <v>BENM</v>
          </cell>
        </row>
        <row r="258">
          <cell r="B258">
            <v>619</v>
          </cell>
          <cell r="C258" t="str">
            <v>DUGO</v>
          </cell>
          <cell r="D258" t="str">
            <v>PATON</v>
          </cell>
          <cell r="E258" t="str">
            <v>MAXIMO ANTONIO</v>
          </cell>
          <cell r="F258">
            <v>21780</v>
          </cell>
          <cell r="G258" t="str">
            <v>M</v>
          </cell>
          <cell r="H258" t="str">
            <v>C.E DEPORTIVO DEZPORTAS LUGO T.M.</v>
          </cell>
          <cell r="I258" t="str">
            <v>MAXIMO</v>
          </cell>
          <cell r="J258" t="str">
            <v>ANTONIO</v>
          </cell>
          <cell r="K258" t="str">
            <v>DUGO</v>
          </cell>
          <cell r="L258" t="str">
            <v>PATON</v>
          </cell>
          <cell r="M258" t="str">
            <v>MAXIMO A. DUGO P.</v>
          </cell>
          <cell r="N258" t="str">
            <v>DUGO PATON, MAXIMO A.</v>
          </cell>
          <cell r="O258" t="str">
            <v>CD Dezportas Lugo TM</v>
          </cell>
          <cell r="P258">
            <v>1959</v>
          </cell>
          <cell r="Q258" t="str">
            <v>M</v>
          </cell>
          <cell r="R258" t="str">
            <v>V60M</v>
          </cell>
        </row>
        <row r="259">
          <cell r="B259">
            <v>29708</v>
          </cell>
          <cell r="C259" t="str">
            <v>CARRASCO</v>
          </cell>
          <cell r="D259" t="str">
            <v>VIEITO</v>
          </cell>
          <cell r="E259" t="str">
            <v>MANUEL</v>
          </cell>
          <cell r="F259">
            <v>38720</v>
          </cell>
          <cell r="G259" t="str">
            <v>M</v>
          </cell>
          <cell r="H259" t="str">
            <v>CLUB DEL MAR</v>
          </cell>
          <cell r="I259" t="str">
            <v>MANUEL</v>
          </cell>
          <cell r="J259" t="str">
            <v/>
          </cell>
          <cell r="K259" t="str">
            <v>CARRASCO</v>
          </cell>
          <cell r="L259" t="str">
            <v>VIEITO</v>
          </cell>
          <cell r="M259" t="str">
            <v>MANUEL CARRASCO V.</v>
          </cell>
          <cell r="N259" t="str">
            <v>CARRASCO VIEITO, MANUEL</v>
          </cell>
          <cell r="O259" t="str">
            <v>Club del Mar de San Amaro</v>
          </cell>
          <cell r="P259">
            <v>2006</v>
          </cell>
          <cell r="Q259" t="str">
            <v>M</v>
          </cell>
          <cell r="R259" t="str">
            <v>JUVM</v>
          </cell>
        </row>
        <row r="260">
          <cell r="B260">
            <v>100296</v>
          </cell>
          <cell r="C260" t="str">
            <v>HERMIDA</v>
          </cell>
          <cell r="D260" t="str">
            <v>MOREDA</v>
          </cell>
          <cell r="E260" t="str">
            <v>ADRIANA</v>
          </cell>
          <cell r="F260">
            <v>39974</v>
          </cell>
          <cell r="G260" t="str">
            <v>F</v>
          </cell>
          <cell r="H260" t="str">
            <v>CTM GAM</v>
          </cell>
          <cell r="I260" t="str">
            <v>ADRIANA</v>
          </cell>
          <cell r="J260" t="str">
            <v/>
          </cell>
          <cell r="K260" t="str">
            <v>HERMIDA</v>
          </cell>
          <cell r="L260" t="str">
            <v>MOREDA</v>
          </cell>
          <cell r="M260" t="str">
            <v>ADRIANA HERMIDA M.</v>
          </cell>
          <cell r="N260" t="str">
            <v>HERMIDA MOREDA, ADRIANA</v>
          </cell>
          <cell r="O260" t="str">
            <v>CTM GAM</v>
          </cell>
          <cell r="P260">
            <v>2009</v>
          </cell>
          <cell r="Q260" t="str">
            <v>F</v>
          </cell>
          <cell r="R260" t="str">
            <v>INFF</v>
          </cell>
        </row>
        <row r="261">
          <cell r="B261">
            <v>38647</v>
          </cell>
          <cell r="C261" t="str">
            <v>DOMINGUEZ</v>
          </cell>
          <cell r="D261" t="str">
            <v>NUÑEZ</v>
          </cell>
          <cell r="E261" t="str">
            <v>CIBRAN</v>
          </cell>
          <cell r="F261">
            <v>41037</v>
          </cell>
          <cell r="G261" t="str">
            <v>M</v>
          </cell>
          <cell r="H261" t="str">
            <v>VILAGARCIA TM</v>
          </cell>
          <cell r="I261" t="str">
            <v>CIBRAN</v>
          </cell>
          <cell r="J261" t="str">
            <v/>
          </cell>
          <cell r="K261" t="str">
            <v>DOMINGUEZ</v>
          </cell>
          <cell r="L261" t="str">
            <v>NUÑEZ</v>
          </cell>
          <cell r="M261" t="str">
            <v>CIBRAN DOMINGUEZ N.</v>
          </cell>
          <cell r="N261" t="str">
            <v>DOMINGUEZ NUÑEZ, CIBRAN</v>
          </cell>
          <cell r="O261" t="str">
            <v>Vilagarcía TM</v>
          </cell>
          <cell r="P261">
            <v>2012</v>
          </cell>
          <cell r="Q261" t="str">
            <v>M</v>
          </cell>
          <cell r="R261" t="str">
            <v>BENM</v>
          </cell>
        </row>
        <row r="262">
          <cell r="B262">
            <v>100409</v>
          </cell>
          <cell r="C262" t="str">
            <v>LEIS</v>
          </cell>
          <cell r="D262" t="str">
            <v>ADRAN</v>
          </cell>
          <cell r="E262" t="str">
            <v>HUGO</v>
          </cell>
          <cell r="F262">
            <v>40705</v>
          </cell>
          <cell r="G262" t="str">
            <v>M</v>
          </cell>
          <cell r="H262" t="str">
            <v>AD CP Zas</v>
          </cell>
          <cell r="I262" t="str">
            <v>HUGO</v>
          </cell>
          <cell r="J262" t="str">
            <v/>
          </cell>
          <cell r="K262" t="str">
            <v>LEIS</v>
          </cell>
          <cell r="L262" t="str">
            <v>ADRAN</v>
          </cell>
          <cell r="M262" t="str">
            <v>HUGO LEIS A.</v>
          </cell>
          <cell r="N262" t="str">
            <v>LEIS ADRAN, HUGO</v>
          </cell>
          <cell r="O262" t="str">
            <v>AD CP Zas</v>
          </cell>
          <cell r="P262">
            <v>2011</v>
          </cell>
          <cell r="Q262" t="str">
            <v>M</v>
          </cell>
          <cell r="R262" t="str">
            <v>ALEM</v>
          </cell>
        </row>
        <row r="263">
          <cell r="B263">
            <v>18051</v>
          </cell>
          <cell r="C263" t="str">
            <v>BLANCO</v>
          </cell>
          <cell r="D263" t="str">
            <v>FERNANDEZ</v>
          </cell>
          <cell r="E263" t="str">
            <v>FERNANDO</v>
          </cell>
          <cell r="F263">
            <v>25204</v>
          </cell>
          <cell r="G263" t="str">
            <v>M</v>
          </cell>
          <cell r="H263" t="str">
            <v>CTM Berciano Toralense</v>
          </cell>
          <cell r="I263" t="str">
            <v>FERNANDO</v>
          </cell>
          <cell r="J263" t="str">
            <v/>
          </cell>
          <cell r="K263" t="str">
            <v>BLANCO</v>
          </cell>
          <cell r="L263" t="str">
            <v>FERNANDEZ</v>
          </cell>
          <cell r="M263" t="str">
            <v>FERNANDO BLANCO F.</v>
          </cell>
          <cell r="N263" t="str">
            <v>BLANCO FERNANDEZ, FERNANDO</v>
          </cell>
          <cell r="O263" t="str">
            <v>CTM Berciano Toralense</v>
          </cell>
          <cell r="P263">
            <v>1969</v>
          </cell>
          <cell r="Q263" t="str">
            <v>M</v>
          </cell>
          <cell r="R263" t="str">
            <v>V50M</v>
          </cell>
        </row>
        <row r="264">
          <cell r="B264">
            <v>1640</v>
          </cell>
          <cell r="C264" t="str">
            <v>TUBIO</v>
          </cell>
          <cell r="D264" t="str">
            <v>VILLANUEVA</v>
          </cell>
          <cell r="E264" t="str">
            <v>RAMON</v>
          </cell>
          <cell r="F264">
            <v>27919</v>
          </cell>
          <cell r="G264" t="str">
            <v>M</v>
          </cell>
          <cell r="H264" t="str">
            <v>VILAGARCIA TM</v>
          </cell>
          <cell r="I264" t="str">
            <v>RAMON</v>
          </cell>
          <cell r="J264" t="str">
            <v/>
          </cell>
          <cell r="K264" t="str">
            <v>TUBIO</v>
          </cell>
          <cell r="L264" t="str">
            <v>VILLANUEVA</v>
          </cell>
          <cell r="M264" t="str">
            <v>RAMON TUBIO V.</v>
          </cell>
          <cell r="N264" t="str">
            <v>TUBIO VILLANUEVA, RAMON</v>
          </cell>
          <cell r="O264" t="str">
            <v>Vilagarcía TM</v>
          </cell>
          <cell r="P264">
            <v>1976</v>
          </cell>
          <cell r="Q264" t="str">
            <v>M</v>
          </cell>
          <cell r="R264" t="str">
            <v>V40M</v>
          </cell>
        </row>
        <row r="265">
          <cell r="B265">
            <v>38095</v>
          </cell>
          <cell r="C265" t="str">
            <v>LEIVAS</v>
          </cell>
          <cell r="D265" t="str">
            <v>VILLAVERDE</v>
          </cell>
          <cell r="E265" t="str">
            <v>CARME</v>
          </cell>
          <cell r="F265">
            <v>41607</v>
          </cell>
          <cell r="G265" t="str">
            <v>F</v>
          </cell>
          <cell r="H265" t="str">
            <v>MONTE PORREIRO</v>
          </cell>
          <cell r="I265" t="str">
            <v>CARME</v>
          </cell>
          <cell r="J265" t="str">
            <v/>
          </cell>
          <cell r="K265" t="str">
            <v>LEIVAS</v>
          </cell>
          <cell r="L265" t="str">
            <v>VILLAVERDE</v>
          </cell>
          <cell r="M265" t="str">
            <v>CARME LEIVAS V.</v>
          </cell>
          <cell r="N265" t="str">
            <v>LEIVAS VILLAVERDE, CARME</v>
          </cell>
          <cell r="O265" t="str">
            <v>Club Monte Porreiro</v>
          </cell>
          <cell r="P265">
            <v>2013</v>
          </cell>
          <cell r="Q265" t="str">
            <v>F</v>
          </cell>
          <cell r="R265" t="str">
            <v>BENF</v>
          </cell>
        </row>
        <row r="266">
          <cell r="B266">
            <v>38699</v>
          </cell>
          <cell r="C266" t="str">
            <v>FRANCO</v>
          </cell>
          <cell r="D266" t="str">
            <v>FERNANDEZ</v>
          </cell>
          <cell r="E266" t="str">
            <v>INDIA ROSALIA</v>
          </cell>
          <cell r="F266">
            <v>41913</v>
          </cell>
          <cell r="G266" t="str">
            <v>F</v>
          </cell>
          <cell r="H266" t="str">
            <v>MONTE PORREIRO</v>
          </cell>
          <cell r="I266" t="str">
            <v>INDIA</v>
          </cell>
          <cell r="J266" t="str">
            <v>ROSALIA</v>
          </cell>
          <cell r="K266" t="str">
            <v>FRANCO</v>
          </cell>
          <cell r="L266" t="str">
            <v>FERNANDEZ</v>
          </cell>
          <cell r="M266" t="str">
            <v>INDIA R. FRANCO F.</v>
          </cell>
          <cell r="N266" t="str">
            <v>FRANCO FERNANDEZ, INDIA R.</v>
          </cell>
          <cell r="O266" t="str">
            <v>Club Monte Porreiro</v>
          </cell>
          <cell r="P266">
            <v>2014</v>
          </cell>
          <cell r="Q266" t="str">
            <v>F</v>
          </cell>
          <cell r="R266" t="str">
            <v>PREF</v>
          </cell>
        </row>
        <row r="267">
          <cell r="B267">
            <v>21822</v>
          </cell>
          <cell r="C267" t="str">
            <v>CABEZAS</v>
          </cell>
          <cell r="D267" t="str">
            <v>GUERRERO</v>
          </cell>
          <cell r="E267" t="str">
            <v>IGNACIO ANDRES</v>
          </cell>
          <cell r="F267">
            <v>35773</v>
          </cell>
          <cell r="G267" t="str">
            <v>M</v>
          </cell>
          <cell r="H267" t="str">
            <v>ARTEAL TM</v>
          </cell>
          <cell r="I267" t="str">
            <v>IGNACIO</v>
          </cell>
          <cell r="J267" t="str">
            <v>ANDRES</v>
          </cell>
          <cell r="K267" t="str">
            <v>CABEZAS</v>
          </cell>
          <cell r="L267" t="str">
            <v>GUERRERO</v>
          </cell>
          <cell r="M267" t="str">
            <v>IGNACIO A. CABEZAS G.</v>
          </cell>
          <cell r="N267" t="str">
            <v>CABEZAS GUERRERO, IGNACIO A.</v>
          </cell>
          <cell r="O267" t="str">
            <v>Arteal TM</v>
          </cell>
          <cell r="P267">
            <v>1997</v>
          </cell>
          <cell r="Q267" t="str">
            <v>M</v>
          </cell>
          <cell r="R267" t="str">
            <v>SENM</v>
          </cell>
        </row>
        <row r="268">
          <cell r="B268">
            <v>27837</v>
          </cell>
          <cell r="C268" t="str">
            <v>LOPEZ</v>
          </cell>
          <cell r="D268" t="str">
            <v>GARCIA</v>
          </cell>
          <cell r="E268" t="str">
            <v>AARON</v>
          </cell>
          <cell r="F268">
            <v>38832</v>
          </cell>
          <cell r="G268" t="str">
            <v>M</v>
          </cell>
          <cell r="H268" t="str">
            <v>CIDADE NARON TM</v>
          </cell>
          <cell r="I268" t="str">
            <v>AARON</v>
          </cell>
          <cell r="J268" t="str">
            <v/>
          </cell>
          <cell r="K268" t="str">
            <v>LOPEZ</v>
          </cell>
          <cell r="L268" t="str">
            <v>GARCIA</v>
          </cell>
          <cell r="M268" t="str">
            <v>AARON LOPEZ G.</v>
          </cell>
          <cell r="N268" t="str">
            <v>LOPEZ GARCIA, AARON</v>
          </cell>
          <cell r="O268" t="str">
            <v>CTM Cidade de Narón</v>
          </cell>
          <cell r="P268">
            <v>2006</v>
          </cell>
          <cell r="Q268" t="str">
            <v>M</v>
          </cell>
          <cell r="R268" t="str">
            <v>JUVM</v>
          </cell>
        </row>
        <row r="269">
          <cell r="B269">
            <v>30401</v>
          </cell>
          <cell r="C269" t="str">
            <v>GARCIA</v>
          </cell>
          <cell r="D269" t="str">
            <v>PEREZ</v>
          </cell>
          <cell r="E269" t="str">
            <v>PAULA</v>
          </cell>
          <cell r="F269">
            <v>26865</v>
          </cell>
          <cell r="G269" t="str">
            <v>F</v>
          </cell>
          <cell r="H269" t="str">
            <v>CIDADE NARON TM</v>
          </cell>
          <cell r="I269" t="str">
            <v>PAULA</v>
          </cell>
          <cell r="J269" t="str">
            <v/>
          </cell>
          <cell r="K269" t="str">
            <v>GARCIA</v>
          </cell>
          <cell r="L269" t="str">
            <v>PEREZ</v>
          </cell>
          <cell r="M269" t="str">
            <v>PAULA GARCIA P.</v>
          </cell>
          <cell r="N269" t="str">
            <v>GARCIA PEREZ, PAULA</v>
          </cell>
          <cell r="O269" t="str">
            <v>CTM Cidade de Narón</v>
          </cell>
          <cell r="P269">
            <v>1973</v>
          </cell>
          <cell r="Q269" t="str">
            <v>F</v>
          </cell>
          <cell r="R269" t="str">
            <v>V50F</v>
          </cell>
        </row>
        <row r="270">
          <cell r="B270">
            <v>14452</v>
          </cell>
          <cell r="C270" t="str">
            <v>PAZ</v>
          </cell>
          <cell r="D270" t="str">
            <v>LOPEZ</v>
          </cell>
          <cell r="E270" t="str">
            <v>MARIA DOLORES</v>
          </cell>
          <cell r="F270">
            <v>22352</v>
          </cell>
          <cell r="G270" t="str">
            <v>F</v>
          </cell>
          <cell r="H270" t="str">
            <v>CORUÑA</v>
          </cell>
          <cell r="I270" t="str">
            <v>MARIA</v>
          </cell>
          <cell r="J270" t="str">
            <v>DOLORES</v>
          </cell>
          <cell r="K270" t="str">
            <v>PAZ</v>
          </cell>
          <cell r="L270" t="str">
            <v>LOPEZ</v>
          </cell>
          <cell r="M270" t="str">
            <v>MARIA D. PAZ L.</v>
          </cell>
          <cell r="N270" t="str">
            <v>PAZ LOPEZ, MARIA D.</v>
          </cell>
          <cell r="O270" t="str">
            <v>CTM Coruña</v>
          </cell>
          <cell r="P270">
            <v>1961</v>
          </cell>
          <cell r="Q270" t="str">
            <v>F</v>
          </cell>
          <cell r="R270" t="str">
            <v>V60F</v>
          </cell>
        </row>
        <row r="271">
          <cell r="B271">
            <v>29363</v>
          </cell>
          <cell r="C271" t="str">
            <v>VARELA</v>
          </cell>
          <cell r="D271" t="str">
            <v>GONZALEZ</v>
          </cell>
          <cell r="E271" t="str">
            <v>ALFREDO</v>
          </cell>
          <cell r="F271">
            <v>29386</v>
          </cell>
          <cell r="G271" t="str">
            <v>M</v>
          </cell>
          <cell r="H271" t="str">
            <v>ARTEAL TM</v>
          </cell>
          <cell r="I271" t="str">
            <v>ALFREDO</v>
          </cell>
          <cell r="J271" t="str">
            <v/>
          </cell>
          <cell r="K271" t="str">
            <v>VARELA</v>
          </cell>
          <cell r="L271" t="str">
            <v>GONZALEZ</v>
          </cell>
          <cell r="M271" t="str">
            <v>ALFREDO VARELA G.</v>
          </cell>
          <cell r="N271" t="str">
            <v>VARELA GONZALEZ, ALFREDO</v>
          </cell>
          <cell r="O271" t="str">
            <v>Arteal TM</v>
          </cell>
          <cell r="P271">
            <v>1980</v>
          </cell>
          <cell r="Q271" t="str">
            <v>M</v>
          </cell>
          <cell r="R271" t="str">
            <v>V40M</v>
          </cell>
        </row>
        <row r="272">
          <cell r="B272">
            <v>74476</v>
          </cell>
          <cell r="C272" t="str">
            <v>ESTEVES</v>
          </cell>
          <cell r="D272">
            <v>0</v>
          </cell>
          <cell r="E272" t="str">
            <v>ANTONIO</v>
          </cell>
          <cell r="F272">
            <v>40128</v>
          </cell>
          <cell r="G272" t="str">
            <v>M</v>
          </cell>
          <cell r="H272" t="str">
            <v>CTM Mirandela</v>
          </cell>
          <cell r="I272" t="str">
            <v>ANTONIO</v>
          </cell>
          <cell r="J272" t="str">
            <v/>
          </cell>
          <cell r="K272" t="str">
            <v>ESTEVES</v>
          </cell>
          <cell r="L272" t="str">
            <v/>
          </cell>
          <cell r="M272" t="str">
            <v>ANTONIO ESTEVES</v>
          </cell>
          <cell r="N272" t="str">
            <v>ESTEVES, ANTONIO</v>
          </cell>
          <cell r="O272" t="str">
            <v>CTM Mirandela</v>
          </cell>
          <cell r="P272">
            <v>2009</v>
          </cell>
          <cell r="Q272" t="str">
            <v>M</v>
          </cell>
          <cell r="R272" t="str">
            <v>INFM</v>
          </cell>
        </row>
        <row r="273">
          <cell r="B273">
            <v>37706</v>
          </cell>
          <cell r="C273" t="str">
            <v>CRESPO</v>
          </cell>
          <cell r="D273" t="str">
            <v>RIAL</v>
          </cell>
          <cell r="E273" t="str">
            <v>MARTA</v>
          </cell>
          <cell r="F273">
            <v>41266</v>
          </cell>
          <cell r="G273" t="str">
            <v>F</v>
          </cell>
          <cell r="H273" t="str">
            <v>VILAGARCIA TM</v>
          </cell>
          <cell r="I273" t="str">
            <v>MARTA</v>
          </cell>
          <cell r="J273" t="str">
            <v/>
          </cell>
          <cell r="K273" t="str">
            <v>CRESPO</v>
          </cell>
          <cell r="L273" t="str">
            <v>RIAL</v>
          </cell>
          <cell r="M273" t="str">
            <v>MARTA CRESPO R.</v>
          </cell>
          <cell r="N273" t="str">
            <v>CRESPO RIAL, MARTA</v>
          </cell>
          <cell r="O273" t="str">
            <v>Vilagarcía TM</v>
          </cell>
          <cell r="P273">
            <v>2012</v>
          </cell>
          <cell r="Q273" t="str">
            <v>F</v>
          </cell>
          <cell r="R273" t="str">
            <v>BENF</v>
          </cell>
        </row>
        <row r="274">
          <cell r="B274">
            <v>100251</v>
          </cell>
          <cell r="C274" t="str">
            <v>CORES</v>
          </cell>
          <cell r="D274" t="str">
            <v>RODRÍGUEZ</v>
          </cell>
          <cell r="E274" t="str">
            <v>DANIELA</v>
          </cell>
          <cell r="F274">
            <v>41117</v>
          </cell>
          <cell r="G274" t="str">
            <v>F</v>
          </cell>
          <cell r="H274" t="str">
            <v>CTM GAM</v>
          </cell>
          <cell r="I274" t="str">
            <v>DANIELA</v>
          </cell>
          <cell r="J274" t="str">
            <v/>
          </cell>
          <cell r="K274" t="str">
            <v>CORES</v>
          </cell>
          <cell r="L274" t="str">
            <v>RODRIGUEZ</v>
          </cell>
          <cell r="M274" t="str">
            <v>DANIELA CORES R.</v>
          </cell>
          <cell r="N274" t="str">
            <v>CORES RODRIGUEZ, DANIELA</v>
          </cell>
          <cell r="O274" t="str">
            <v>CTM GAM</v>
          </cell>
          <cell r="P274">
            <v>2012</v>
          </cell>
          <cell r="Q274" t="str">
            <v>F</v>
          </cell>
          <cell r="R274" t="str">
            <v>BENF</v>
          </cell>
        </row>
        <row r="275">
          <cell r="B275">
            <v>100326</v>
          </cell>
          <cell r="C275" t="str">
            <v>PAZ</v>
          </cell>
          <cell r="D275" t="str">
            <v>LEIS</v>
          </cell>
          <cell r="E275" t="str">
            <v>ELENA</v>
          </cell>
          <cell r="F275">
            <v>40213</v>
          </cell>
          <cell r="G275" t="str">
            <v>F</v>
          </cell>
          <cell r="H275" t="str">
            <v>AD CP Zas</v>
          </cell>
          <cell r="I275" t="str">
            <v>ELENA</v>
          </cell>
          <cell r="J275" t="str">
            <v/>
          </cell>
          <cell r="K275" t="str">
            <v>PAZ</v>
          </cell>
          <cell r="L275" t="str">
            <v>LEIS</v>
          </cell>
          <cell r="M275" t="str">
            <v>ELENA PAZ L.</v>
          </cell>
          <cell r="N275" t="str">
            <v>PAZ LEIS, ELENA</v>
          </cell>
          <cell r="O275" t="str">
            <v>AD CP Zas</v>
          </cell>
          <cell r="P275">
            <v>2010</v>
          </cell>
          <cell r="Q275" t="str">
            <v>F</v>
          </cell>
          <cell r="R275" t="str">
            <v>ALEF</v>
          </cell>
        </row>
        <row r="276">
          <cell r="B276">
            <v>100329</v>
          </cell>
          <cell r="C276" t="str">
            <v>OTERO</v>
          </cell>
          <cell r="D276" t="str">
            <v>QUIZA</v>
          </cell>
          <cell r="E276" t="str">
            <v>HELENA</v>
          </cell>
          <cell r="F276">
            <v>40456</v>
          </cell>
          <cell r="G276" t="str">
            <v>F</v>
          </cell>
          <cell r="H276" t="str">
            <v>AD CP Zas</v>
          </cell>
          <cell r="I276" t="str">
            <v>HELENA</v>
          </cell>
          <cell r="J276" t="str">
            <v/>
          </cell>
          <cell r="K276" t="str">
            <v>OTERO</v>
          </cell>
          <cell r="L276" t="str">
            <v>QUIZA</v>
          </cell>
          <cell r="M276" t="str">
            <v>HELENA OTERO Q.</v>
          </cell>
          <cell r="N276" t="str">
            <v>OTERO QUIZA, HELENA</v>
          </cell>
          <cell r="O276" t="str">
            <v>AD CP Zas</v>
          </cell>
          <cell r="P276">
            <v>2010</v>
          </cell>
          <cell r="Q276" t="str">
            <v>F</v>
          </cell>
          <cell r="R276" t="str">
            <v>ALEF</v>
          </cell>
        </row>
        <row r="277">
          <cell r="B277">
            <v>100335</v>
          </cell>
          <cell r="C277" t="str">
            <v>COSTA</v>
          </cell>
          <cell r="D277" t="str">
            <v>CASAIS</v>
          </cell>
          <cell r="E277" t="str">
            <v>PAULA</v>
          </cell>
          <cell r="F277">
            <v>40382</v>
          </cell>
          <cell r="G277" t="str">
            <v>F</v>
          </cell>
          <cell r="H277" t="str">
            <v>AD CP Zas</v>
          </cell>
          <cell r="I277" t="str">
            <v>PAULA</v>
          </cell>
          <cell r="J277" t="str">
            <v/>
          </cell>
          <cell r="K277" t="str">
            <v>COSTA</v>
          </cell>
          <cell r="L277" t="str">
            <v>CASAIS</v>
          </cell>
          <cell r="M277" t="str">
            <v>PAULA COSTA C.</v>
          </cell>
          <cell r="N277" t="str">
            <v>COSTA CASAIS, PAULA</v>
          </cell>
          <cell r="O277" t="str">
            <v>AD CP Zas</v>
          </cell>
          <cell r="P277">
            <v>2010</v>
          </cell>
          <cell r="Q277" t="str">
            <v>F</v>
          </cell>
          <cell r="R277" t="str">
            <v>ALEF</v>
          </cell>
        </row>
        <row r="278">
          <cell r="B278">
            <v>100443</v>
          </cell>
          <cell r="C278" t="str">
            <v>GERPE</v>
          </cell>
          <cell r="D278" t="str">
            <v>PASANTES</v>
          </cell>
          <cell r="E278" t="str">
            <v>CLAUDIA</v>
          </cell>
          <cell r="F278">
            <v>40886</v>
          </cell>
          <cell r="G278" t="str">
            <v>F</v>
          </cell>
          <cell r="H278" t="str">
            <v>AD CP Zas</v>
          </cell>
          <cell r="I278" t="str">
            <v>CLAUDIA</v>
          </cell>
          <cell r="J278" t="str">
            <v/>
          </cell>
          <cell r="K278" t="str">
            <v>GERPE</v>
          </cell>
          <cell r="L278" t="str">
            <v>PASANTES</v>
          </cell>
          <cell r="M278" t="str">
            <v>CLAUDIA GERPE P.</v>
          </cell>
          <cell r="N278" t="str">
            <v>GERPE PASANTES, CLAUDIA</v>
          </cell>
          <cell r="O278" t="str">
            <v>AD CP Zas</v>
          </cell>
          <cell r="P278">
            <v>2011</v>
          </cell>
          <cell r="Q278" t="str">
            <v>F</v>
          </cell>
          <cell r="R278" t="str">
            <v>ALEF</v>
          </cell>
        </row>
        <row r="279">
          <cell r="B279">
            <v>27836</v>
          </cell>
          <cell r="C279" t="str">
            <v>BECEIRO</v>
          </cell>
          <cell r="D279" t="str">
            <v>CELEIRO</v>
          </cell>
          <cell r="E279" t="str">
            <v>MARTIN</v>
          </cell>
          <cell r="F279">
            <v>39860</v>
          </cell>
          <cell r="G279" t="str">
            <v>M</v>
          </cell>
          <cell r="H279" t="str">
            <v>CIDADE NARON TM</v>
          </cell>
          <cell r="I279" t="str">
            <v>MARTIN</v>
          </cell>
          <cell r="J279" t="str">
            <v/>
          </cell>
          <cell r="K279" t="str">
            <v>BECEIRO</v>
          </cell>
          <cell r="L279" t="str">
            <v>CELEIRO</v>
          </cell>
          <cell r="M279" t="str">
            <v>MARTIN BECEIRO C.</v>
          </cell>
          <cell r="N279" t="str">
            <v>BECEIRO CELEIRO, MARTIN</v>
          </cell>
          <cell r="O279" t="str">
            <v>CTM Cidade de Narón</v>
          </cell>
          <cell r="P279">
            <v>2009</v>
          </cell>
          <cell r="Q279" t="str">
            <v>M</v>
          </cell>
          <cell r="R279" t="str">
            <v>INFM</v>
          </cell>
        </row>
        <row r="280">
          <cell r="B280">
            <v>37599</v>
          </cell>
          <cell r="C280" t="str">
            <v>SANDE</v>
          </cell>
          <cell r="D280" t="str">
            <v>MARTINS</v>
          </cell>
          <cell r="E280" t="str">
            <v>MARTINA</v>
          </cell>
          <cell r="F280">
            <v>39601</v>
          </cell>
          <cell r="G280" t="str">
            <v>F</v>
          </cell>
          <cell r="H280" t="str">
            <v>CTM MOS</v>
          </cell>
          <cell r="I280" t="str">
            <v>MARTINA</v>
          </cell>
          <cell r="J280" t="str">
            <v/>
          </cell>
          <cell r="K280" t="str">
            <v>SANDE</v>
          </cell>
          <cell r="L280" t="str">
            <v>MARTINS</v>
          </cell>
          <cell r="M280" t="str">
            <v>MARTINA SANDE M.</v>
          </cell>
          <cell r="N280" t="str">
            <v>SANDE MARTINS, MARTINA</v>
          </cell>
          <cell r="O280" t="str">
            <v>CTM Mos</v>
          </cell>
          <cell r="P280">
            <v>2008</v>
          </cell>
          <cell r="Q280" t="str">
            <v>F</v>
          </cell>
          <cell r="R280" t="str">
            <v>INFF</v>
          </cell>
        </row>
        <row r="281">
          <cell r="B281">
            <v>71299</v>
          </cell>
          <cell r="C281" t="str">
            <v>MENDONÇA</v>
          </cell>
          <cell r="D281">
            <v>0</v>
          </cell>
          <cell r="E281" t="str">
            <v>TIAGO</v>
          </cell>
          <cell r="F281">
            <v>38150</v>
          </cell>
          <cell r="G281" t="str">
            <v>M</v>
          </cell>
          <cell r="H281" t="str">
            <v>Centro Social Cultural de Orgens</v>
          </cell>
          <cell r="I281" t="str">
            <v>TIAGO</v>
          </cell>
          <cell r="J281" t="str">
            <v/>
          </cell>
          <cell r="K281" t="str">
            <v>MENDONÇA</v>
          </cell>
          <cell r="L281" t="str">
            <v/>
          </cell>
          <cell r="M281" t="str">
            <v>TIAGO MENDONÇA</v>
          </cell>
          <cell r="N281" t="str">
            <v>MENDONÇA, TIAGO</v>
          </cell>
          <cell r="O281" t="str">
            <v>Centro Social Cultural de Orgens</v>
          </cell>
          <cell r="P281">
            <v>2004</v>
          </cell>
          <cell r="Q281" t="str">
            <v>M</v>
          </cell>
          <cell r="R281" t="str">
            <v>JUVM</v>
          </cell>
        </row>
        <row r="282">
          <cell r="B282">
            <v>71586</v>
          </cell>
          <cell r="C282" t="str">
            <v>PRADA</v>
          </cell>
          <cell r="D282">
            <v>0</v>
          </cell>
          <cell r="E282" t="str">
            <v>JOAO</v>
          </cell>
          <cell r="F282">
            <v>39451</v>
          </cell>
          <cell r="G282" t="str">
            <v>M</v>
          </cell>
          <cell r="H282" t="str">
            <v>CTM Mirandela</v>
          </cell>
          <cell r="I282" t="str">
            <v>JOAO</v>
          </cell>
          <cell r="J282" t="str">
            <v/>
          </cell>
          <cell r="K282" t="str">
            <v>PRADA</v>
          </cell>
          <cell r="L282" t="str">
            <v/>
          </cell>
          <cell r="M282" t="str">
            <v>JOAO PRADA</v>
          </cell>
          <cell r="N282" t="str">
            <v>PRADA, JOAO</v>
          </cell>
          <cell r="O282" t="str">
            <v>CTM Mirandela</v>
          </cell>
          <cell r="P282">
            <v>2008</v>
          </cell>
          <cell r="Q282" t="str">
            <v>M</v>
          </cell>
          <cell r="R282" t="str">
            <v>INFM</v>
          </cell>
        </row>
        <row r="283">
          <cell r="B283">
            <v>22360</v>
          </cell>
          <cell r="C283" t="str">
            <v>CARRERAS</v>
          </cell>
          <cell r="D283" t="str">
            <v>PORTELA</v>
          </cell>
          <cell r="E283" t="str">
            <v>CARMELA</v>
          </cell>
          <cell r="F283">
            <v>25103</v>
          </cell>
          <cell r="G283" t="str">
            <v>F</v>
          </cell>
          <cell r="H283" t="str">
            <v>CORUÑA</v>
          </cell>
          <cell r="I283" t="str">
            <v>CARMELA</v>
          </cell>
          <cell r="J283" t="str">
            <v/>
          </cell>
          <cell r="K283" t="str">
            <v>CARRERAS</v>
          </cell>
          <cell r="L283" t="str">
            <v>PORTELA</v>
          </cell>
          <cell r="M283" t="str">
            <v>CARMELA CARRERAS P.</v>
          </cell>
          <cell r="N283" t="str">
            <v>CARRERAS PORTELA, CARMELA</v>
          </cell>
          <cell r="O283" t="str">
            <v>CTM Coruña</v>
          </cell>
          <cell r="P283">
            <v>1968</v>
          </cell>
          <cell r="Q283" t="str">
            <v>F</v>
          </cell>
          <cell r="R283" t="str">
            <v>V50F</v>
          </cell>
        </row>
        <row r="284">
          <cell r="B284">
            <v>5668</v>
          </cell>
          <cell r="C284" t="str">
            <v>REGUEIRO</v>
          </cell>
          <cell r="D284" t="str">
            <v>MARTINEZ</v>
          </cell>
          <cell r="E284" t="str">
            <v>JULIO</v>
          </cell>
          <cell r="F284">
            <v>22275</v>
          </cell>
          <cell r="G284" t="str">
            <v>M</v>
          </cell>
          <cell r="H284" t="str">
            <v>CAMBADOS</v>
          </cell>
          <cell r="I284" t="str">
            <v>JULIO</v>
          </cell>
          <cell r="J284" t="str">
            <v/>
          </cell>
          <cell r="K284" t="str">
            <v>REGUEIRO</v>
          </cell>
          <cell r="L284" t="str">
            <v>MARTINEZ</v>
          </cell>
          <cell r="M284" t="str">
            <v>JULIO REGUEIRO M.</v>
          </cell>
          <cell r="N284" t="str">
            <v>REGUEIRO MARTINEZ, JULIO</v>
          </cell>
          <cell r="O284" t="str">
            <v>Cambados TM</v>
          </cell>
          <cell r="P284">
            <v>1960</v>
          </cell>
          <cell r="Q284" t="str">
            <v>M</v>
          </cell>
          <cell r="R284" t="str">
            <v>V60M</v>
          </cell>
        </row>
        <row r="285">
          <cell r="B285">
            <v>28918</v>
          </cell>
          <cell r="C285" t="str">
            <v>CASTRO</v>
          </cell>
          <cell r="D285" t="str">
            <v>CASTRO</v>
          </cell>
          <cell r="E285" t="str">
            <v>MANUEL JOSE</v>
          </cell>
          <cell r="F285">
            <v>24773</v>
          </cell>
          <cell r="G285" t="str">
            <v>M</v>
          </cell>
          <cell r="H285" t="str">
            <v>ADCP ZAS</v>
          </cell>
          <cell r="I285" t="str">
            <v>MANUEL</v>
          </cell>
          <cell r="J285" t="str">
            <v>JOSE</v>
          </cell>
          <cell r="K285" t="str">
            <v>CASTRO</v>
          </cell>
          <cell r="L285" t="str">
            <v>CASTRO</v>
          </cell>
          <cell r="M285" t="str">
            <v>MANUEL J. CASTRO C.</v>
          </cell>
          <cell r="N285" t="str">
            <v>CASTRO CASTRO, MANUEL J.</v>
          </cell>
          <cell r="O285" t="str">
            <v>AD CP Zas</v>
          </cell>
          <cell r="P285">
            <v>1967</v>
          </cell>
          <cell r="Q285" t="str">
            <v>M</v>
          </cell>
          <cell r="R285" t="str">
            <v>V50M</v>
          </cell>
        </row>
        <row r="286">
          <cell r="B286">
            <v>31223</v>
          </cell>
          <cell r="C286" t="str">
            <v>UGARTE</v>
          </cell>
          <cell r="D286" t="str">
            <v>MONASTERIO</v>
          </cell>
          <cell r="E286" t="str">
            <v>MANUEL</v>
          </cell>
          <cell r="F286">
            <v>24505</v>
          </cell>
          <cell r="G286" t="str">
            <v>M</v>
          </cell>
          <cell r="H286" t="str">
            <v>CLUB BE ONE OURENSE</v>
          </cell>
          <cell r="I286" t="str">
            <v>MANUEL</v>
          </cell>
          <cell r="J286" t="str">
            <v/>
          </cell>
          <cell r="K286" t="str">
            <v>UGARTE</v>
          </cell>
          <cell r="L286" t="str">
            <v>MONASTERIO</v>
          </cell>
          <cell r="M286" t="str">
            <v>MANUEL UGARTE M.</v>
          </cell>
          <cell r="N286" t="str">
            <v>UGARTE MONASTERIO, MANUEL</v>
          </cell>
          <cell r="O286" t="str">
            <v>Club Be One Orense</v>
          </cell>
          <cell r="P286">
            <v>1967</v>
          </cell>
          <cell r="Q286" t="str">
            <v>M</v>
          </cell>
          <cell r="R286" t="str">
            <v>V50M</v>
          </cell>
        </row>
        <row r="287">
          <cell r="B287">
            <v>35261</v>
          </cell>
          <cell r="C287" t="str">
            <v>LOPEZ</v>
          </cell>
          <cell r="D287" t="str">
            <v>JUANES</v>
          </cell>
          <cell r="E287" t="str">
            <v>GERARDO</v>
          </cell>
          <cell r="F287">
            <v>18834</v>
          </cell>
          <cell r="G287" t="str">
            <v>M</v>
          </cell>
          <cell r="H287" t="str">
            <v>CTM MOS</v>
          </cell>
          <cell r="I287" t="str">
            <v>GERARDO</v>
          </cell>
          <cell r="J287" t="str">
            <v/>
          </cell>
          <cell r="K287" t="str">
            <v>LOPEZ</v>
          </cell>
          <cell r="L287" t="str">
            <v>JUANES</v>
          </cell>
          <cell r="M287" t="str">
            <v>GERARDO LOPEZ J.</v>
          </cell>
          <cell r="N287" t="str">
            <v>LOPEZ JUANES, GERARDO</v>
          </cell>
          <cell r="O287" t="str">
            <v>CTM Mos</v>
          </cell>
          <cell r="P287">
            <v>1951</v>
          </cell>
          <cell r="Q287" t="str">
            <v>M</v>
          </cell>
          <cell r="R287" t="str">
            <v>V70M</v>
          </cell>
        </row>
        <row r="288">
          <cell r="B288">
            <v>9139</v>
          </cell>
          <cell r="C288" t="str">
            <v>RODRIGUEZ</v>
          </cell>
          <cell r="D288" t="str">
            <v>PIÑON</v>
          </cell>
          <cell r="E288" t="str">
            <v>ISABEL</v>
          </cell>
          <cell r="F288">
            <v>21206</v>
          </cell>
          <cell r="G288" t="str">
            <v>F</v>
          </cell>
          <cell r="H288" t="str">
            <v>CORUÑA</v>
          </cell>
          <cell r="I288" t="str">
            <v>ISABEL</v>
          </cell>
          <cell r="J288" t="str">
            <v/>
          </cell>
          <cell r="K288" t="str">
            <v>RODRIGUEZ</v>
          </cell>
          <cell r="L288" t="str">
            <v>PIÑON</v>
          </cell>
          <cell r="M288" t="str">
            <v>ISABEL RODRIGUEZ P.</v>
          </cell>
          <cell r="N288" t="str">
            <v>RODRIGUEZ PIÑON, ISABEL</v>
          </cell>
          <cell r="O288" t="str">
            <v>CTM Coruña</v>
          </cell>
          <cell r="P288">
            <v>1958</v>
          </cell>
          <cell r="Q288" t="str">
            <v>F</v>
          </cell>
          <cell r="R288" t="str">
            <v>V65F</v>
          </cell>
        </row>
        <row r="289">
          <cell r="B289">
            <v>35432</v>
          </cell>
          <cell r="C289" t="str">
            <v>BIDEGAIN</v>
          </cell>
          <cell r="D289" t="str">
            <v>VICCI</v>
          </cell>
          <cell r="E289" t="str">
            <v>MATIAS JOAQUIN</v>
          </cell>
          <cell r="F289">
            <v>38222</v>
          </cell>
          <cell r="G289" t="str">
            <v>M</v>
          </cell>
          <cell r="H289" t="str">
            <v>CINANIA TM</v>
          </cell>
          <cell r="I289" t="str">
            <v>MATIAS</v>
          </cell>
          <cell r="J289" t="str">
            <v>JOAQUIN</v>
          </cell>
          <cell r="K289" t="str">
            <v>BIDEGAIN</v>
          </cell>
          <cell r="L289" t="str">
            <v>VICCI</v>
          </cell>
          <cell r="M289" t="str">
            <v>MATIAS J. BIDEGAIN V.</v>
          </cell>
          <cell r="N289" t="str">
            <v>BIDEGAIN VICCI, MATIAS J.</v>
          </cell>
          <cell r="O289" t="str">
            <v>Cinania TM</v>
          </cell>
          <cell r="P289">
            <v>2004</v>
          </cell>
          <cell r="Q289" t="str">
            <v>M</v>
          </cell>
          <cell r="R289" t="str">
            <v>JUVM</v>
          </cell>
        </row>
        <row r="290">
          <cell r="B290">
            <v>36464</v>
          </cell>
          <cell r="C290" t="str">
            <v>FREIRIA</v>
          </cell>
          <cell r="D290" t="str">
            <v>UCHA</v>
          </cell>
          <cell r="E290" t="str">
            <v>SOFIA</v>
          </cell>
          <cell r="F290">
            <v>40530</v>
          </cell>
          <cell r="G290" t="str">
            <v>F</v>
          </cell>
          <cell r="H290" t="str">
            <v>CTM MOS</v>
          </cell>
          <cell r="I290" t="str">
            <v>SOFIA</v>
          </cell>
          <cell r="J290" t="str">
            <v/>
          </cell>
          <cell r="K290" t="str">
            <v>FREIRIA</v>
          </cell>
          <cell r="L290" t="str">
            <v>UCHA</v>
          </cell>
          <cell r="M290" t="str">
            <v>SOFIA FREIRIA U.</v>
          </cell>
          <cell r="N290" t="str">
            <v>FREIRIA UCHA, SOFIA</v>
          </cell>
          <cell r="O290" t="str">
            <v>CTM Mos</v>
          </cell>
          <cell r="P290">
            <v>2010</v>
          </cell>
          <cell r="Q290" t="str">
            <v>F</v>
          </cell>
          <cell r="R290" t="str">
            <v>ALEF</v>
          </cell>
        </row>
        <row r="291">
          <cell r="B291">
            <v>31849</v>
          </cell>
          <cell r="C291" t="str">
            <v>BECERRA</v>
          </cell>
          <cell r="D291" t="str">
            <v>MELO</v>
          </cell>
          <cell r="E291" t="str">
            <v>ARTEMISA</v>
          </cell>
          <cell r="F291">
            <v>26687</v>
          </cell>
          <cell r="G291" t="str">
            <v>F</v>
          </cell>
          <cell r="H291" t="str">
            <v>CTM GAM</v>
          </cell>
          <cell r="I291" t="str">
            <v>ARTEMISA</v>
          </cell>
          <cell r="J291" t="str">
            <v/>
          </cell>
          <cell r="K291" t="str">
            <v>BECERRA</v>
          </cell>
          <cell r="L291" t="str">
            <v>MELO</v>
          </cell>
          <cell r="M291" t="str">
            <v>ARTEMISA BECERRA M.</v>
          </cell>
          <cell r="N291" t="str">
            <v>BECERRA MELO, ARTEMISA</v>
          </cell>
          <cell r="O291" t="str">
            <v>CTM GAM</v>
          </cell>
          <cell r="P291">
            <v>1973</v>
          </cell>
          <cell r="Q291" t="str">
            <v>F</v>
          </cell>
          <cell r="R291" t="str">
            <v>V50F</v>
          </cell>
        </row>
        <row r="292">
          <cell r="B292">
            <v>22356</v>
          </cell>
          <cell r="C292" t="str">
            <v>ALVEDRO</v>
          </cell>
          <cell r="D292" t="str">
            <v>CARREIRA</v>
          </cell>
          <cell r="E292" t="str">
            <v>JULIO</v>
          </cell>
          <cell r="F292">
            <v>18044</v>
          </cell>
          <cell r="G292" t="str">
            <v>M</v>
          </cell>
          <cell r="H292" t="str">
            <v>CORUÑA</v>
          </cell>
          <cell r="I292" t="str">
            <v>JULIO</v>
          </cell>
          <cell r="J292" t="str">
            <v/>
          </cell>
          <cell r="K292" t="str">
            <v>ALVEDRO</v>
          </cell>
          <cell r="L292" t="str">
            <v>CARREIRA</v>
          </cell>
          <cell r="M292" t="str">
            <v>JULIO ALVEDRO C.</v>
          </cell>
          <cell r="N292" t="str">
            <v>ALVEDRO CARREIRA, JULIO</v>
          </cell>
          <cell r="O292" t="str">
            <v>CTM Coruña</v>
          </cell>
          <cell r="P292">
            <v>1949</v>
          </cell>
          <cell r="Q292" t="str">
            <v>M</v>
          </cell>
          <cell r="R292" t="str">
            <v>V70M</v>
          </cell>
        </row>
        <row r="293">
          <cell r="B293">
            <v>10016</v>
          </cell>
          <cell r="C293" t="str">
            <v>MANEIRO</v>
          </cell>
          <cell r="D293" t="str">
            <v>CURRÁS</v>
          </cell>
          <cell r="E293" t="str">
            <v>GUILLERMO</v>
          </cell>
          <cell r="F293">
            <v>33872</v>
          </cell>
          <cell r="G293" t="str">
            <v>M</v>
          </cell>
          <cell r="H293" t="str">
            <v>ARTEAL TM</v>
          </cell>
          <cell r="I293" t="str">
            <v>GUILLERMO</v>
          </cell>
          <cell r="J293" t="str">
            <v/>
          </cell>
          <cell r="K293" t="str">
            <v>MANEIRO</v>
          </cell>
          <cell r="L293" t="str">
            <v>CURRAS</v>
          </cell>
          <cell r="M293" t="str">
            <v>GUILLERMO MANEIRO C.</v>
          </cell>
          <cell r="N293" t="str">
            <v>MANEIRO CURRAS, GUILLERMO</v>
          </cell>
          <cell r="O293" t="str">
            <v>Arteal TM</v>
          </cell>
          <cell r="P293">
            <v>1992</v>
          </cell>
          <cell r="Q293" t="str">
            <v>M</v>
          </cell>
          <cell r="R293" t="str">
            <v>SENM</v>
          </cell>
        </row>
        <row r="294">
          <cell r="B294">
            <v>100401</v>
          </cell>
          <cell r="C294" t="str">
            <v>BELLON</v>
          </cell>
          <cell r="D294" t="str">
            <v>GALLOSO</v>
          </cell>
          <cell r="E294" t="str">
            <v>VERA</v>
          </cell>
          <cell r="F294">
            <v>41507</v>
          </cell>
          <cell r="G294" t="str">
            <v>F</v>
          </cell>
          <cell r="H294" t="str">
            <v>CTM Cidade de Narón</v>
          </cell>
          <cell r="I294" t="str">
            <v>VERA</v>
          </cell>
          <cell r="J294" t="str">
            <v/>
          </cell>
          <cell r="K294" t="str">
            <v>BELLON</v>
          </cell>
          <cell r="L294" t="str">
            <v>GALLOSO</v>
          </cell>
          <cell r="M294" t="str">
            <v>VERA BELLON G.</v>
          </cell>
          <cell r="N294" t="str">
            <v>BELLON GALLOSO, VERA</v>
          </cell>
          <cell r="O294" t="str">
            <v>CTM Cidade de Narón</v>
          </cell>
          <cell r="P294">
            <v>2013</v>
          </cell>
          <cell r="Q294" t="str">
            <v>F</v>
          </cell>
          <cell r="R294" t="str">
            <v>BENF</v>
          </cell>
        </row>
        <row r="295">
          <cell r="B295">
            <v>1188</v>
          </cell>
          <cell r="C295" t="str">
            <v>FERNANDEZ</v>
          </cell>
          <cell r="D295" t="str">
            <v>SAAVEDRA</v>
          </cell>
          <cell r="E295" t="str">
            <v>MANUEL</v>
          </cell>
          <cell r="F295">
            <v>25316</v>
          </cell>
          <cell r="G295" t="str">
            <v>M</v>
          </cell>
          <cell r="H295" t="str">
            <v>LALIN</v>
          </cell>
          <cell r="I295" t="str">
            <v>MANUEL</v>
          </cell>
          <cell r="J295" t="str">
            <v/>
          </cell>
          <cell r="K295" t="str">
            <v>FERNANDEZ</v>
          </cell>
          <cell r="L295" t="str">
            <v>SAAVEDRA</v>
          </cell>
          <cell r="M295" t="str">
            <v>MANUEL FERNANDEZ S.</v>
          </cell>
          <cell r="N295" t="str">
            <v>FERNANDEZ SAAVEDRA, MANUEL</v>
          </cell>
          <cell r="O295" t="str">
            <v>CTM Lalín</v>
          </cell>
          <cell r="P295">
            <v>1969</v>
          </cell>
          <cell r="Q295" t="str">
            <v>M</v>
          </cell>
          <cell r="R295" t="str">
            <v>V50M</v>
          </cell>
        </row>
        <row r="296">
          <cell r="B296">
            <v>6650</v>
          </cell>
          <cell r="C296" t="str">
            <v>OJEA</v>
          </cell>
          <cell r="D296" t="str">
            <v xml:space="preserve"> AMOEDO</v>
          </cell>
          <cell r="E296" t="str">
            <v>JOAQUIN GUILLERMO</v>
          </cell>
          <cell r="F296">
            <v>24160</v>
          </cell>
          <cell r="G296" t="str">
            <v>M</v>
          </cell>
          <cell r="H296" t="str">
            <v>PING PONG VIGO</v>
          </cell>
          <cell r="I296" t="str">
            <v>JOAQUIN</v>
          </cell>
          <cell r="J296" t="str">
            <v>GUILLERMO</v>
          </cell>
          <cell r="K296" t="str">
            <v>OJEA</v>
          </cell>
          <cell r="L296" t="str">
            <v xml:space="preserve"> AMOEDO</v>
          </cell>
          <cell r="M296" t="str">
            <v>JOAQUIN G. OJEA  .</v>
          </cell>
          <cell r="N296" t="str">
            <v>OJEA  AMOEDO, JOAQUIN G.</v>
          </cell>
          <cell r="O296" t="str">
            <v>Redondela Sport Club</v>
          </cell>
          <cell r="P296">
            <v>1966</v>
          </cell>
          <cell r="Q296" t="str">
            <v>M</v>
          </cell>
          <cell r="R296" t="str">
            <v>V50M</v>
          </cell>
        </row>
        <row r="297">
          <cell r="B297">
            <v>18068</v>
          </cell>
          <cell r="C297" t="str">
            <v>GARCIA</v>
          </cell>
          <cell r="D297" t="str">
            <v>GARCIA</v>
          </cell>
          <cell r="E297" t="str">
            <v>JOSE RAMON</v>
          </cell>
          <cell r="F297">
            <v>24684</v>
          </cell>
          <cell r="G297" t="str">
            <v>M</v>
          </cell>
          <cell r="H297" t="str">
            <v>ARTEAL TM</v>
          </cell>
          <cell r="I297" t="str">
            <v>JOSE</v>
          </cell>
          <cell r="J297" t="str">
            <v>RAMON</v>
          </cell>
          <cell r="K297" t="str">
            <v>GARCIA</v>
          </cell>
          <cell r="L297" t="str">
            <v>GARCIA</v>
          </cell>
          <cell r="M297" t="str">
            <v>JOSE R. GARCIA G.</v>
          </cell>
          <cell r="N297" t="str">
            <v>GARCIA GARCIA, JOSE R.</v>
          </cell>
          <cell r="O297" t="str">
            <v>Arteal TM</v>
          </cell>
          <cell r="P297">
            <v>1967</v>
          </cell>
          <cell r="Q297" t="str">
            <v>M</v>
          </cell>
          <cell r="R297" t="str">
            <v>V50M</v>
          </cell>
        </row>
        <row r="298">
          <cell r="B298">
            <v>34448</v>
          </cell>
          <cell r="C298" t="str">
            <v>RUBIDO</v>
          </cell>
          <cell r="D298" t="str">
            <v>DE LA TORRE</v>
          </cell>
          <cell r="E298" t="str">
            <v>CARLOS</v>
          </cell>
          <cell r="F298">
            <v>25238</v>
          </cell>
          <cell r="G298" t="str">
            <v>M</v>
          </cell>
          <cell r="H298" t="str">
            <v>VILAGARCIA TM</v>
          </cell>
          <cell r="I298" t="str">
            <v>CARLOS</v>
          </cell>
          <cell r="J298" t="str">
            <v/>
          </cell>
          <cell r="K298" t="str">
            <v>RUBIDO</v>
          </cell>
          <cell r="L298" t="str">
            <v>DE LA TORRE</v>
          </cell>
          <cell r="M298" t="str">
            <v>CARLOS RUBIDO D.</v>
          </cell>
          <cell r="N298" t="str">
            <v>RUBIDO DE LA TORRE, CARLOS</v>
          </cell>
          <cell r="O298" t="str">
            <v>Vilagarcía TM</v>
          </cell>
          <cell r="P298">
            <v>1969</v>
          </cell>
          <cell r="Q298" t="str">
            <v>M</v>
          </cell>
          <cell r="R298" t="str">
            <v>V50M</v>
          </cell>
        </row>
        <row r="299">
          <cell r="B299">
            <v>15945</v>
          </cell>
          <cell r="C299" t="str">
            <v>COBELO</v>
          </cell>
          <cell r="D299" t="str">
            <v>NIETO</v>
          </cell>
          <cell r="E299" t="str">
            <v>Mª DIANDRA</v>
          </cell>
          <cell r="F299">
            <v>36587</v>
          </cell>
          <cell r="G299" t="str">
            <v>F</v>
          </cell>
          <cell r="H299" t="str">
            <v>CIDADE NARON TM</v>
          </cell>
          <cell r="I299" t="str">
            <v>Mª</v>
          </cell>
          <cell r="J299" t="str">
            <v>DIANDRA</v>
          </cell>
          <cell r="K299" t="str">
            <v>COBELO</v>
          </cell>
          <cell r="L299" t="str">
            <v>NIETO</v>
          </cell>
          <cell r="M299" t="str">
            <v>Mª D. COBELO N.</v>
          </cell>
          <cell r="N299" t="str">
            <v>COBELO NIETO, Mª D.</v>
          </cell>
          <cell r="O299" t="str">
            <v>CTM Cidade de Narón</v>
          </cell>
          <cell r="P299">
            <v>2000</v>
          </cell>
          <cell r="Q299" t="str">
            <v>F</v>
          </cell>
          <cell r="R299" t="str">
            <v>SENF</v>
          </cell>
        </row>
        <row r="300">
          <cell r="B300">
            <v>100234</v>
          </cell>
          <cell r="C300" t="str">
            <v>CASTRO</v>
          </cell>
          <cell r="D300" t="str">
            <v>GARCÍA</v>
          </cell>
          <cell r="E300" t="str">
            <v>LARA</v>
          </cell>
          <cell r="F300">
            <v>39315</v>
          </cell>
          <cell r="G300" t="str">
            <v>F</v>
          </cell>
          <cell r="H300" t="str">
            <v>CTM GAM</v>
          </cell>
          <cell r="I300" t="str">
            <v>LARA</v>
          </cell>
          <cell r="J300" t="str">
            <v/>
          </cell>
          <cell r="K300" t="str">
            <v>CASTRO</v>
          </cell>
          <cell r="L300" t="str">
            <v>GARCIA</v>
          </cell>
          <cell r="M300" t="str">
            <v>LARA CASTRO G.</v>
          </cell>
          <cell r="N300" t="str">
            <v>CASTRO GARCIA, LARA</v>
          </cell>
          <cell r="O300" t="str">
            <v>CTM GAM</v>
          </cell>
          <cell r="P300">
            <v>2007</v>
          </cell>
          <cell r="Q300" t="str">
            <v>F</v>
          </cell>
          <cell r="R300" t="str">
            <v>INFF</v>
          </cell>
        </row>
        <row r="301">
          <cell r="B301">
            <v>38864</v>
          </cell>
          <cell r="C301" t="str">
            <v>BARROS</v>
          </cell>
          <cell r="D301" t="str">
            <v>RODRIGUEZ</v>
          </cell>
          <cell r="E301" t="str">
            <v>SARA</v>
          </cell>
          <cell r="F301">
            <v>41743</v>
          </cell>
          <cell r="G301" t="str">
            <v>F</v>
          </cell>
          <cell r="H301" t="str">
            <v>CTM MOS</v>
          </cell>
          <cell r="I301" t="str">
            <v>SARA</v>
          </cell>
          <cell r="J301" t="str">
            <v/>
          </cell>
          <cell r="K301" t="str">
            <v>BARROS</v>
          </cell>
          <cell r="L301" t="str">
            <v>RODRIGUEZ</v>
          </cell>
          <cell r="M301" t="str">
            <v>SARA BARROS R.</v>
          </cell>
          <cell r="N301" t="str">
            <v>BARROS RODRIGUEZ, SARA</v>
          </cell>
          <cell r="O301" t="str">
            <v>CTM Mos</v>
          </cell>
          <cell r="P301">
            <v>2014</v>
          </cell>
          <cell r="Q301" t="str">
            <v>F</v>
          </cell>
          <cell r="R301" t="str">
            <v>PREF</v>
          </cell>
        </row>
        <row r="302">
          <cell r="B302">
            <v>100424</v>
          </cell>
          <cell r="C302" t="str">
            <v>TAJES</v>
          </cell>
          <cell r="D302" t="str">
            <v>VAZQUEZ</v>
          </cell>
          <cell r="E302" t="str">
            <v>AROA</v>
          </cell>
          <cell r="F302">
            <v>41473</v>
          </cell>
          <cell r="G302" t="str">
            <v>F</v>
          </cell>
          <cell r="H302" t="str">
            <v>AD CP Zas</v>
          </cell>
          <cell r="I302" t="str">
            <v>AROA</v>
          </cell>
          <cell r="J302" t="str">
            <v/>
          </cell>
          <cell r="K302" t="str">
            <v>TAJES</v>
          </cell>
          <cell r="L302" t="str">
            <v>VAZQUEZ</v>
          </cell>
          <cell r="M302" t="str">
            <v>AROA TAJES V.</v>
          </cell>
          <cell r="N302" t="str">
            <v>TAJES VAZQUEZ, AROA</v>
          </cell>
          <cell r="O302" t="str">
            <v>AD CP Zas</v>
          </cell>
          <cell r="P302">
            <v>2013</v>
          </cell>
          <cell r="Q302" t="str">
            <v>F</v>
          </cell>
          <cell r="R302" t="str">
            <v>BENF</v>
          </cell>
        </row>
        <row r="303">
          <cell r="B303">
            <v>35211</v>
          </cell>
          <cell r="C303" t="str">
            <v>PORTELA</v>
          </cell>
          <cell r="D303" t="str">
            <v>GONZALEZ</v>
          </cell>
          <cell r="E303" t="str">
            <v>CARLOS</v>
          </cell>
          <cell r="F303">
            <v>28360</v>
          </cell>
          <cell r="G303" t="str">
            <v>M</v>
          </cell>
          <cell r="H303" t="str">
            <v>CTM MOS</v>
          </cell>
          <cell r="I303" t="str">
            <v>CARLOS</v>
          </cell>
          <cell r="J303" t="str">
            <v/>
          </cell>
          <cell r="K303" t="str">
            <v>PORTELA</v>
          </cell>
          <cell r="L303" t="str">
            <v>GONZALEZ</v>
          </cell>
          <cell r="M303" t="str">
            <v>CARLOS PORTELA G.</v>
          </cell>
          <cell r="N303" t="str">
            <v>PORTELA GONZALEZ, CARLOS</v>
          </cell>
          <cell r="O303" t="str">
            <v>CTM Mos</v>
          </cell>
          <cell r="P303">
            <v>1977</v>
          </cell>
          <cell r="Q303" t="str">
            <v>M</v>
          </cell>
          <cell r="R303" t="str">
            <v>V40M</v>
          </cell>
        </row>
        <row r="304">
          <cell r="B304">
            <v>731</v>
          </cell>
          <cell r="C304" t="str">
            <v>VIDAL</v>
          </cell>
          <cell r="D304" t="str">
            <v>DAPORTA</v>
          </cell>
          <cell r="E304" t="str">
            <v>JORGE JUAN</v>
          </cell>
          <cell r="F304">
            <v>22475</v>
          </cell>
          <cell r="G304" t="str">
            <v>M</v>
          </cell>
          <cell r="H304" t="str">
            <v>CAMBADOS</v>
          </cell>
          <cell r="I304" t="str">
            <v>JORGE</v>
          </cell>
          <cell r="J304" t="str">
            <v>JUAN</v>
          </cell>
          <cell r="K304" t="str">
            <v>VIDAL</v>
          </cell>
          <cell r="L304" t="str">
            <v>DAPORTA</v>
          </cell>
          <cell r="M304" t="str">
            <v>JORGE J. VIDAL D.</v>
          </cell>
          <cell r="N304" t="str">
            <v>VIDAL DAPORTA, JORGE J.</v>
          </cell>
          <cell r="O304" t="str">
            <v>Cambados TM</v>
          </cell>
          <cell r="P304">
            <v>1961</v>
          </cell>
          <cell r="Q304" t="str">
            <v>M</v>
          </cell>
          <cell r="R304" t="str">
            <v>V60M</v>
          </cell>
        </row>
        <row r="305">
          <cell r="B305">
            <v>449</v>
          </cell>
          <cell r="C305" t="str">
            <v>BARREIRO</v>
          </cell>
          <cell r="D305" t="str">
            <v>ALVAREZ</v>
          </cell>
          <cell r="E305" t="str">
            <v>ENRIQUE</v>
          </cell>
          <cell r="F305">
            <v>20704</v>
          </cell>
          <cell r="G305" t="str">
            <v>M</v>
          </cell>
          <cell r="H305" t="str">
            <v>CAMBADOS</v>
          </cell>
          <cell r="I305" t="str">
            <v>ENRIQUE</v>
          </cell>
          <cell r="J305" t="str">
            <v/>
          </cell>
          <cell r="K305" t="str">
            <v>BARREIRO</v>
          </cell>
          <cell r="L305" t="str">
            <v>ALVAREZ</v>
          </cell>
          <cell r="M305" t="str">
            <v>ENRIQUE BARREIRO A.</v>
          </cell>
          <cell r="N305" t="str">
            <v>BARREIRO ALVAREZ, ENRIQUE</v>
          </cell>
          <cell r="O305" t="str">
            <v>Cambados TM</v>
          </cell>
          <cell r="P305">
            <v>1956</v>
          </cell>
          <cell r="Q305" t="str">
            <v>M</v>
          </cell>
          <cell r="R305" t="str">
            <v>V65M</v>
          </cell>
        </row>
        <row r="306">
          <cell r="B306">
            <v>14595</v>
          </cell>
          <cell r="C306" t="str">
            <v>GONZÁLEZ</v>
          </cell>
          <cell r="D306" t="str">
            <v>RODRÍGUEZ</v>
          </cell>
          <cell r="E306" t="str">
            <v>AQUILINO</v>
          </cell>
          <cell r="F306">
            <v>25273</v>
          </cell>
          <cell r="G306" t="str">
            <v>M</v>
          </cell>
          <cell r="H306" t="str">
            <v>CD MONTE FERREIROS TM</v>
          </cell>
          <cell r="I306" t="str">
            <v>AQUILINO</v>
          </cell>
          <cell r="J306" t="str">
            <v/>
          </cell>
          <cell r="K306" t="str">
            <v>GONZALEZ</v>
          </cell>
          <cell r="L306" t="str">
            <v>RODRIGUEZ</v>
          </cell>
          <cell r="M306" t="str">
            <v>AQUILINO GONZALEZ R.</v>
          </cell>
          <cell r="N306" t="str">
            <v>GONZALEZ RODRIGUEZ, AQUILINO</v>
          </cell>
          <cell r="O306" t="str">
            <v>Monteferreiros TM</v>
          </cell>
          <cell r="P306">
            <v>1969</v>
          </cell>
          <cell r="Q306" t="str">
            <v>M</v>
          </cell>
          <cell r="R306" t="str">
            <v>V50M</v>
          </cell>
        </row>
        <row r="307">
          <cell r="B307">
            <v>100374</v>
          </cell>
          <cell r="C307" t="str">
            <v>BERRECO</v>
          </cell>
          <cell r="D307" t="str">
            <v>VAZQUEZ</v>
          </cell>
          <cell r="E307" t="str">
            <v>ALVARO</v>
          </cell>
          <cell r="F307">
            <v>41372</v>
          </cell>
          <cell r="G307" t="str">
            <v>M</v>
          </cell>
          <cell r="H307" t="str">
            <v>CTM GAM</v>
          </cell>
          <cell r="I307" t="str">
            <v>ALVARO</v>
          </cell>
          <cell r="J307" t="str">
            <v/>
          </cell>
          <cell r="K307" t="str">
            <v>BERRECO</v>
          </cell>
          <cell r="L307" t="str">
            <v>VAZQUEZ</v>
          </cell>
          <cell r="M307" t="str">
            <v>ALVARO BERRECO V.</v>
          </cell>
          <cell r="N307" t="str">
            <v>BERRECO VAZQUEZ, ALVARO</v>
          </cell>
          <cell r="O307" t="str">
            <v>CTM GAM</v>
          </cell>
          <cell r="P307">
            <v>2013</v>
          </cell>
          <cell r="Q307" t="str">
            <v>M</v>
          </cell>
          <cell r="R307" t="str">
            <v>BENM</v>
          </cell>
        </row>
        <row r="308">
          <cell r="B308">
            <v>1714</v>
          </cell>
          <cell r="C308" t="str">
            <v>GAMAZO</v>
          </cell>
          <cell r="D308" t="str">
            <v>VAZQUEZ</v>
          </cell>
          <cell r="E308" t="str">
            <v>JORGE</v>
          </cell>
          <cell r="F308">
            <v>28176</v>
          </cell>
          <cell r="G308" t="str">
            <v>M</v>
          </cell>
          <cell r="H308" t="str">
            <v>SAN MAMED</v>
          </cell>
          <cell r="I308" t="str">
            <v>JORGE</v>
          </cell>
          <cell r="J308" t="str">
            <v/>
          </cell>
          <cell r="K308" t="str">
            <v>GAMAZO</v>
          </cell>
          <cell r="L308" t="str">
            <v>VAZQUEZ</v>
          </cell>
          <cell r="M308" t="str">
            <v>JORGE GAMAZO V.</v>
          </cell>
          <cell r="N308" t="str">
            <v>GAMAZO VAZQUEZ, JORGE</v>
          </cell>
          <cell r="O308" t="str">
            <v>Academia San Mamed Orense TM</v>
          </cell>
          <cell r="P308">
            <v>1977</v>
          </cell>
          <cell r="Q308" t="str">
            <v>M</v>
          </cell>
          <cell r="R308" t="str">
            <v>V40M</v>
          </cell>
        </row>
        <row r="309">
          <cell r="B309">
            <v>11154</v>
          </cell>
          <cell r="C309" t="str">
            <v>GARCÍA</v>
          </cell>
          <cell r="D309" t="str">
            <v>FERREIRO</v>
          </cell>
          <cell r="E309" t="str">
            <v>TOMÁS</v>
          </cell>
          <cell r="F309">
            <v>24894</v>
          </cell>
          <cell r="G309" t="str">
            <v>M</v>
          </cell>
          <cell r="H309" t="str">
            <v>CONXO TM</v>
          </cell>
          <cell r="I309" t="str">
            <v>TOMAS</v>
          </cell>
          <cell r="J309" t="str">
            <v/>
          </cell>
          <cell r="K309" t="str">
            <v>GARCIA</v>
          </cell>
          <cell r="L309" t="str">
            <v>FERREIRO</v>
          </cell>
          <cell r="M309" t="str">
            <v>TOMAS GARCIA F.</v>
          </cell>
          <cell r="N309" t="str">
            <v>GARCIA FERREIRO, TOMAS</v>
          </cell>
          <cell r="O309" t="str">
            <v>Conxo TM</v>
          </cell>
          <cell r="P309">
            <v>1968</v>
          </cell>
          <cell r="Q309" t="str">
            <v>M</v>
          </cell>
          <cell r="R309" t="str">
            <v>V50M</v>
          </cell>
        </row>
        <row r="310">
          <cell r="B310">
            <v>22535</v>
          </cell>
          <cell r="C310" t="str">
            <v>BARREIRO</v>
          </cell>
          <cell r="D310" t="str">
            <v>ALONSO</v>
          </cell>
          <cell r="E310" t="str">
            <v>LUISA</v>
          </cell>
          <cell r="F310">
            <v>23169</v>
          </cell>
          <cell r="G310" t="str">
            <v>F</v>
          </cell>
          <cell r="H310" t="str">
            <v>ILLAS CIES TM</v>
          </cell>
          <cell r="I310" t="str">
            <v>LUISA</v>
          </cell>
          <cell r="J310" t="str">
            <v/>
          </cell>
          <cell r="K310" t="str">
            <v>BARREIRO</v>
          </cell>
          <cell r="L310" t="str">
            <v>ALONSO</v>
          </cell>
          <cell r="M310" t="str">
            <v>LUISA BARREIRO A.</v>
          </cell>
          <cell r="N310" t="str">
            <v>BARREIRO ALONSO, LUISA</v>
          </cell>
          <cell r="O310" t="str">
            <v>Illas Cíes TM</v>
          </cell>
          <cell r="P310">
            <v>1963</v>
          </cell>
          <cell r="Q310" t="str">
            <v>F</v>
          </cell>
          <cell r="R310" t="str">
            <v>V60F</v>
          </cell>
        </row>
        <row r="311">
          <cell r="B311">
            <v>31714</v>
          </cell>
          <cell r="C311" t="str">
            <v>PORTO</v>
          </cell>
          <cell r="D311" t="str">
            <v>CASTAÑO</v>
          </cell>
          <cell r="E311" t="str">
            <v>DIEGO</v>
          </cell>
          <cell r="F311">
            <v>27712</v>
          </cell>
          <cell r="G311" t="str">
            <v>M</v>
          </cell>
          <cell r="H311" t="str">
            <v>CDTM TOP SPIN</v>
          </cell>
          <cell r="I311" t="str">
            <v>DIEGO</v>
          </cell>
          <cell r="J311" t="str">
            <v/>
          </cell>
          <cell r="K311" t="str">
            <v>PORTO</v>
          </cell>
          <cell r="L311" t="str">
            <v>CASTAÑO</v>
          </cell>
          <cell r="M311" t="str">
            <v>DIEGO PORTO C.</v>
          </cell>
          <cell r="N311" t="str">
            <v>PORTO CASTAÑO, DIEGO</v>
          </cell>
          <cell r="O311" t="str">
            <v>CD TM Top Spin</v>
          </cell>
          <cell r="P311">
            <v>1975</v>
          </cell>
          <cell r="Q311" t="str">
            <v>M</v>
          </cell>
          <cell r="R311" t="str">
            <v>V40M</v>
          </cell>
        </row>
        <row r="312">
          <cell r="B312">
            <v>70916</v>
          </cell>
          <cell r="C312" t="str">
            <v>SILVA</v>
          </cell>
          <cell r="D312">
            <v>0</v>
          </cell>
          <cell r="E312" t="str">
            <v>RAFAEL</v>
          </cell>
          <cell r="F312">
            <v>39910</v>
          </cell>
          <cell r="G312" t="str">
            <v>M</v>
          </cell>
          <cell r="H312" t="str">
            <v>CCR Arrabaes</v>
          </cell>
          <cell r="I312" t="str">
            <v>RAFAEL</v>
          </cell>
          <cell r="J312" t="str">
            <v/>
          </cell>
          <cell r="K312" t="str">
            <v>SILVA</v>
          </cell>
          <cell r="L312" t="str">
            <v/>
          </cell>
          <cell r="M312" t="str">
            <v>RAFAEL SILVA</v>
          </cell>
          <cell r="N312" t="str">
            <v>SILVA, RAFAEL</v>
          </cell>
          <cell r="O312" t="str">
            <v>CCR Arrabaes</v>
          </cell>
          <cell r="P312">
            <v>2009</v>
          </cell>
          <cell r="Q312" t="str">
            <v>M</v>
          </cell>
          <cell r="R312" t="str">
            <v>INFM</v>
          </cell>
        </row>
        <row r="313">
          <cell r="B313">
            <v>16719</v>
          </cell>
          <cell r="C313" t="str">
            <v>SÁNCHEZ</v>
          </cell>
          <cell r="D313" t="str">
            <v>GARCÍA</v>
          </cell>
          <cell r="E313" t="str">
            <v>ALVARO</v>
          </cell>
          <cell r="F313">
            <v>27864</v>
          </cell>
          <cell r="G313" t="str">
            <v>M</v>
          </cell>
          <cell r="H313" t="str">
            <v>C.E DEPORTIVO DEZPORTAS LUGO T.M.</v>
          </cell>
          <cell r="I313" t="str">
            <v>ALVARO</v>
          </cell>
          <cell r="J313" t="str">
            <v/>
          </cell>
          <cell r="K313" t="str">
            <v>SANCHEZ</v>
          </cell>
          <cell r="L313" t="str">
            <v>GARCIA</v>
          </cell>
          <cell r="M313" t="str">
            <v>ALVARO SANCHEZ G.</v>
          </cell>
          <cell r="N313" t="str">
            <v>SANCHEZ GARCIA, ALVARO</v>
          </cell>
          <cell r="O313" t="str">
            <v>CD Dezportas Lugo TM</v>
          </cell>
          <cell r="P313">
            <v>1976</v>
          </cell>
          <cell r="Q313" t="str">
            <v>M</v>
          </cell>
          <cell r="R313" t="str">
            <v>V40M</v>
          </cell>
        </row>
        <row r="314">
          <cell r="B314">
            <v>33703</v>
          </cell>
          <cell r="C314" t="str">
            <v>CARBALLO</v>
          </cell>
          <cell r="D314" t="str">
            <v>RODRIGUEZ</v>
          </cell>
          <cell r="E314" t="str">
            <v>MIGUEL</v>
          </cell>
          <cell r="F314">
            <v>39846</v>
          </cell>
          <cell r="G314" t="str">
            <v>M</v>
          </cell>
          <cell r="H314" t="str">
            <v>CTM GAM</v>
          </cell>
          <cell r="I314" t="str">
            <v>MIGUEL</v>
          </cell>
          <cell r="J314" t="str">
            <v/>
          </cell>
          <cell r="K314" t="str">
            <v>CARBALLO</v>
          </cell>
          <cell r="L314" t="str">
            <v>RODRIGUEZ</v>
          </cell>
          <cell r="M314" t="str">
            <v>MIGUEL CARBALLO R.</v>
          </cell>
          <cell r="N314" t="str">
            <v>CARBALLO RODRIGUEZ, MIGUEL</v>
          </cell>
          <cell r="O314" t="str">
            <v>CTM GAM</v>
          </cell>
          <cell r="P314">
            <v>2009</v>
          </cell>
          <cell r="Q314" t="str">
            <v>M</v>
          </cell>
          <cell r="R314" t="str">
            <v>INFM</v>
          </cell>
        </row>
        <row r="315">
          <cell r="B315">
            <v>442</v>
          </cell>
          <cell r="C315" t="str">
            <v>TABOADA</v>
          </cell>
          <cell r="D315" t="str">
            <v>GONZALEZ</v>
          </cell>
          <cell r="E315" t="str">
            <v>ANTONIO</v>
          </cell>
          <cell r="F315">
            <v>20664</v>
          </cell>
          <cell r="G315" t="str">
            <v>M</v>
          </cell>
          <cell r="H315" t="str">
            <v>EXODUS TM</v>
          </cell>
          <cell r="I315" t="str">
            <v>ANTONIO</v>
          </cell>
          <cell r="J315" t="str">
            <v/>
          </cell>
          <cell r="K315" t="str">
            <v>TABOADA</v>
          </cell>
          <cell r="L315" t="str">
            <v>GONZALEZ</v>
          </cell>
          <cell r="M315" t="str">
            <v>ANTONIO TABOADA G.</v>
          </cell>
          <cell r="N315" t="str">
            <v>TABOADA GONZALEZ, ANTONIO</v>
          </cell>
          <cell r="O315" t="str">
            <v>Exodus TM</v>
          </cell>
          <cell r="P315">
            <v>1956</v>
          </cell>
          <cell r="Q315" t="str">
            <v>M</v>
          </cell>
          <cell r="R315" t="str">
            <v>V65M</v>
          </cell>
        </row>
        <row r="316">
          <cell r="B316">
            <v>6815</v>
          </cell>
          <cell r="C316" t="str">
            <v>COSTAS</v>
          </cell>
          <cell r="D316" t="str">
            <v>HERNANDEZ</v>
          </cell>
          <cell r="E316" t="str">
            <v>ANTONIO</v>
          </cell>
          <cell r="F316">
            <v>19947</v>
          </cell>
          <cell r="G316" t="str">
            <v>M</v>
          </cell>
          <cell r="H316" t="str">
            <v>CINANIA TM</v>
          </cell>
          <cell r="I316" t="str">
            <v>ANTONIO</v>
          </cell>
          <cell r="J316" t="str">
            <v/>
          </cell>
          <cell r="K316" t="str">
            <v>COSTAS</v>
          </cell>
          <cell r="L316" t="str">
            <v>HERNANDEZ</v>
          </cell>
          <cell r="M316" t="str">
            <v>ANTONIO COSTAS H.</v>
          </cell>
          <cell r="N316" t="str">
            <v>COSTAS HERNANDEZ, ANTONIO</v>
          </cell>
          <cell r="O316" t="str">
            <v>Cinania TM</v>
          </cell>
          <cell r="P316">
            <v>1954</v>
          </cell>
          <cell r="Q316" t="str">
            <v>M</v>
          </cell>
          <cell r="R316" t="str">
            <v>V65M</v>
          </cell>
        </row>
        <row r="317">
          <cell r="B317">
            <v>69022</v>
          </cell>
          <cell r="C317" t="str">
            <v>QUEIROS</v>
          </cell>
          <cell r="D317">
            <v>0</v>
          </cell>
          <cell r="E317" t="str">
            <v>AFONSO</v>
          </cell>
          <cell r="F317">
            <v>38750</v>
          </cell>
          <cell r="G317" t="str">
            <v>M</v>
          </cell>
          <cell r="H317" t="str">
            <v>CCR Arrabaes</v>
          </cell>
          <cell r="I317" t="str">
            <v>AFONSO</v>
          </cell>
          <cell r="J317" t="str">
            <v/>
          </cell>
          <cell r="K317" t="str">
            <v>QUEIROS</v>
          </cell>
          <cell r="L317" t="str">
            <v/>
          </cell>
          <cell r="M317" t="str">
            <v>AFONSO QUEIROS</v>
          </cell>
          <cell r="N317" t="str">
            <v>QUEIROS, AFONSO</v>
          </cell>
          <cell r="O317" t="str">
            <v>CCR Arrabaes</v>
          </cell>
          <cell r="P317">
            <v>2006</v>
          </cell>
          <cell r="Q317" t="str">
            <v>M</v>
          </cell>
          <cell r="R317" t="str">
            <v>JUVM</v>
          </cell>
        </row>
        <row r="318">
          <cell r="B318">
            <v>35036</v>
          </cell>
          <cell r="C318" t="str">
            <v>CARBALLO</v>
          </cell>
          <cell r="D318" t="str">
            <v>RODRIGUEZ</v>
          </cell>
          <cell r="E318" t="str">
            <v>ESTRELA</v>
          </cell>
          <cell r="F318">
            <v>39177</v>
          </cell>
          <cell r="G318" t="str">
            <v>F</v>
          </cell>
          <cell r="H318" t="str">
            <v>CTM GAM</v>
          </cell>
          <cell r="I318" t="str">
            <v>ESTRELA</v>
          </cell>
          <cell r="J318" t="str">
            <v/>
          </cell>
          <cell r="K318" t="str">
            <v>CARBALLO</v>
          </cell>
          <cell r="L318" t="str">
            <v>RODRIGUEZ</v>
          </cell>
          <cell r="M318" t="str">
            <v>ESTRELA CARBALLO R.</v>
          </cell>
          <cell r="N318" t="str">
            <v>CARBALLO RODRIGUEZ, ESTRELA</v>
          </cell>
          <cell r="O318" t="str">
            <v>CTM GAM</v>
          </cell>
          <cell r="P318">
            <v>2007</v>
          </cell>
          <cell r="Q318" t="str">
            <v>F</v>
          </cell>
          <cell r="R318" t="str">
            <v>INFF</v>
          </cell>
        </row>
        <row r="319">
          <cell r="B319">
            <v>23242</v>
          </cell>
          <cell r="C319" t="str">
            <v>RODRIGUEZ</v>
          </cell>
          <cell r="D319" t="str">
            <v>REY</v>
          </cell>
          <cell r="E319" t="str">
            <v>SAMUEL</v>
          </cell>
          <cell r="F319">
            <v>36306</v>
          </cell>
          <cell r="G319" t="str">
            <v>M</v>
          </cell>
          <cell r="H319" t="str">
            <v>MERCANTIL VIGO</v>
          </cell>
          <cell r="I319" t="str">
            <v>SAMUEL</v>
          </cell>
          <cell r="J319" t="str">
            <v/>
          </cell>
          <cell r="K319" t="str">
            <v>RODRIGUEZ</v>
          </cell>
          <cell r="L319" t="str">
            <v>REY</v>
          </cell>
          <cell r="M319" t="str">
            <v>SAMUEL RODRIGUEZ R.</v>
          </cell>
          <cell r="N319" t="str">
            <v>RODRIGUEZ REY, SAMUEL</v>
          </cell>
          <cell r="O319" t="str">
            <v>Círculo Mercantil de Vigo</v>
          </cell>
          <cell r="P319">
            <v>1999</v>
          </cell>
          <cell r="Q319" t="str">
            <v>M</v>
          </cell>
          <cell r="R319" t="str">
            <v>SENM</v>
          </cell>
        </row>
        <row r="320">
          <cell r="B320">
            <v>726</v>
          </cell>
          <cell r="C320" t="str">
            <v>GARCÍA</v>
          </cell>
          <cell r="D320" t="str">
            <v>NOVO</v>
          </cell>
          <cell r="E320" t="str">
            <v>ROSALINO</v>
          </cell>
          <cell r="F320">
            <v>22449</v>
          </cell>
          <cell r="G320" t="str">
            <v>M</v>
          </cell>
          <cell r="H320" t="str">
            <v>ARTEAL TM</v>
          </cell>
          <cell r="I320" t="str">
            <v>ROSALINO</v>
          </cell>
          <cell r="J320" t="str">
            <v/>
          </cell>
          <cell r="K320" t="str">
            <v>GARCIA</v>
          </cell>
          <cell r="L320" t="str">
            <v>NOVO</v>
          </cell>
          <cell r="M320" t="str">
            <v>ROSALINO GARCIA N.</v>
          </cell>
          <cell r="N320" t="str">
            <v>GARCIA NOVO, ROSALINO</v>
          </cell>
          <cell r="O320" t="str">
            <v>Arteal TM</v>
          </cell>
          <cell r="P320">
            <v>1961</v>
          </cell>
          <cell r="Q320" t="str">
            <v>M</v>
          </cell>
          <cell r="R320" t="str">
            <v>V60M</v>
          </cell>
        </row>
        <row r="321">
          <cell r="B321">
            <v>50268</v>
          </cell>
          <cell r="C321" t="str">
            <v>SANTOS</v>
          </cell>
          <cell r="D321">
            <v>0</v>
          </cell>
          <cell r="E321" t="str">
            <v>EUCLIDES</v>
          </cell>
          <cell r="F321">
            <v>22847</v>
          </cell>
          <cell r="G321" t="str">
            <v>M</v>
          </cell>
          <cell r="H321" t="str">
            <v>Centro Social Cultural de Orgens</v>
          </cell>
          <cell r="I321" t="str">
            <v>EUCLIDES</v>
          </cell>
          <cell r="J321" t="str">
            <v/>
          </cell>
          <cell r="K321" t="str">
            <v>SANTOS</v>
          </cell>
          <cell r="L321" t="str">
            <v/>
          </cell>
          <cell r="M321" t="str">
            <v>EUCLIDES SANTOS</v>
          </cell>
          <cell r="N321" t="str">
            <v>SANTOS, EUCLIDES</v>
          </cell>
          <cell r="O321" t="str">
            <v>Centro Social Cultural de Orgens</v>
          </cell>
          <cell r="P321">
            <v>1962</v>
          </cell>
          <cell r="Q321" t="str">
            <v>M</v>
          </cell>
          <cell r="R321" t="str">
            <v>V60M</v>
          </cell>
        </row>
        <row r="322">
          <cell r="B322">
            <v>74882</v>
          </cell>
          <cell r="C322" t="str">
            <v>FERNANDES</v>
          </cell>
          <cell r="D322">
            <v>0</v>
          </cell>
          <cell r="E322" t="str">
            <v>SORAIA</v>
          </cell>
          <cell r="F322">
            <v>40166</v>
          </cell>
          <cell r="G322" t="str">
            <v>F</v>
          </cell>
          <cell r="H322" t="str">
            <v>CCR Arrabaes</v>
          </cell>
          <cell r="I322" t="str">
            <v>SORAIA</v>
          </cell>
          <cell r="J322" t="str">
            <v/>
          </cell>
          <cell r="K322" t="str">
            <v>FERNANDES</v>
          </cell>
          <cell r="L322" t="str">
            <v/>
          </cell>
          <cell r="M322" t="str">
            <v>SORAIA FERNANDES</v>
          </cell>
          <cell r="N322" t="str">
            <v>FERNANDES, SORAIA</v>
          </cell>
          <cell r="O322" t="str">
            <v>CCR Arrabaes</v>
          </cell>
          <cell r="P322">
            <v>2009</v>
          </cell>
          <cell r="Q322" t="str">
            <v>F</v>
          </cell>
          <cell r="R322" t="str">
            <v>INFF</v>
          </cell>
        </row>
        <row r="323">
          <cell r="B323">
            <v>4411</v>
          </cell>
          <cell r="C323" t="str">
            <v>CASALDERREY</v>
          </cell>
          <cell r="D323" t="str">
            <v>DIAZ</v>
          </cell>
          <cell r="E323" t="str">
            <v>DANIEL</v>
          </cell>
          <cell r="F323">
            <v>34065</v>
          </cell>
          <cell r="G323" t="str">
            <v>M</v>
          </cell>
          <cell r="H323" t="str">
            <v>CAMBADOS</v>
          </cell>
          <cell r="I323" t="str">
            <v>DANIEL</v>
          </cell>
          <cell r="J323" t="str">
            <v/>
          </cell>
          <cell r="K323" t="str">
            <v>CASALDERREY</v>
          </cell>
          <cell r="L323" t="str">
            <v>DIAZ</v>
          </cell>
          <cell r="M323" t="str">
            <v>DANIEL CASALDERREY D.</v>
          </cell>
          <cell r="N323" t="str">
            <v>CASALDERREY DIAZ, DANIEL</v>
          </cell>
          <cell r="O323" t="str">
            <v>Cambados TM</v>
          </cell>
          <cell r="P323">
            <v>1993</v>
          </cell>
          <cell r="Q323" t="str">
            <v>M</v>
          </cell>
          <cell r="R323" t="str">
            <v>SENM</v>
          </cell>
        </row>
        <row r="324">
          <cell r="B324">
            <v>19714</v>
          </cell>
          <cell r="C324" t="str">
            <v>RODRIGUEZ</v>
          </cell>
          <cell r="D324" t="str">
            <v>BARREIRO</v>
          </cell>
          <cell r="E324" t="str">
            <v>LAURA</v>
          </cell>
          <cell r="F324">
            <v>37768</v>
          </cell>
          <cell r="G324" t="str">
            <v>F</v>
          </cell>
          <cell r="H324" t="str">
            <v>CINANIA TM</v>
          </cell>
          <cell r="I324" t="str">
            <v>LAURA</v>
          </cell>
          <cell r="J324" t="str">
            <v/>
          </cell>
          <cell r="K324" t="str">
            <v>RODRIGUEZ</v>
          </cell>
          <cell r="L324" t="str">
            <v>BARREIRO</v>
          </cell>
          <cell r="M324" t="str">
            <v>LAURA RODRIGUEZ B.</v>
          </cell>
          <cell r="N324" t="str">
            <v>RODRIGUEZ BARREIRO, LAURA</v>
          </cell>
          <cell r="O324" t="str">
            <v>Cinania TM</v>
          </cell>
          <cell r="P324">
            <v>2003</v>
          </cell>
          <cell r="Q324" t="str">
            <v>F</v>
          </cell>
          <cell r="R324" t="str">
            <v>S23F</v>
          </cell>
        </row>
        <row r="325">
          <cell r="B325">
            <v>27937</v>
          </cell>
          <cell r="C325" t="str">
            <v>CASTRO</v>
          </cell>
          <cell r="D325" t="str">
            <v>DOSIL</v>
          </cell>
          <cell r="E325" t="str">
            <v>HUGO</v>
          </cell>
          <cell r="F325">
            <v>38767</v>
          </cell>
          <cell r="G325" t="str">
            <v>M</v>
          </cell>
          <cell r="H325" t="str">
            <v>OROSO TM</v>
          </cell>
          <cell r="I325" t="str">
            <v>HUGO</v>
          </cell>
          <cell r="J325" t="str">
            <v/>
          </cell>
          <cell r="K325" t="str">
            <v>CASTRO</v>
          </cell>
          <cell r="L325" t="str">
            <v>DOSIL</v>
          </cell>
          <cell r="M325" t="str">
            <v>HUGO CASTRO D.</v>
          </cell>
          <cell r="N325" t="str">
            <v>CASTRO DOSIL, HUGO</v>
          </cell>
          <cell r="O325" t="str">
            <v>Club Oroso TM</v>
          </cell>
          <cell r="P325">
            <v>2006</v>
          </cell>
          <cell r="Q325" t="str">
            <v>M</v>
          </cell>
          <cell r="R325" t="str">
            <v>JUVM</v>
          </cell>
        </row>
        <row r="326">
          <cell r="B326">
            <v>242</v>
          </cell>
          <cell r="C326" t="str">
            <v>MONROY</v>
          </cell>
          <cell r="D326" t="str">
            <v>RICO</v>
          </cell>
          <cell r="E326" t="str">
            <v>FRANCISCO</v>
          </cell>
          <cell r="F326">
            <v>18933</v>
          </cell>
          <cell r="G326" t="str">
            <v>M</v>
          </cell>
          <cell r="H326" t="str">
            <v>R. S. D. HIPICA DE LA CORUÑA</v>
          </cell>
          <cell r="I326" t="str">
            <v>FRANCISCO</v>
          </cell>
          <cell r="J326" t="str">
            <v/>
          </cell>
          <cell r="K326" t="str">
            <v>MONROY</v>
          </cell>
          <cell r="L326" t="str">
            <v>RICO</v>
          </cell>
          <cell r="M326" t="str">
            <v>FRANCISCO MONROY R.</v>
          </cell>
          <cell r="N326" t="str">
            <v>MONROY RICO, FRANCISCO</v>
          </cell>
          <cell r="O326" t="str">
            <v>SD Hípica</v>
          </cell>
          <cell r="P326">
            <v>1951</v>
          </cell>
          <cell r="Q326" t="str">
            <v>M</v>
          </cell>
          <cell r="R326" t="str">
            <v>V70M</v>
          </cell>
        </row>
        <row r="327">
          <cell r="B327">
            <v>37596</v>
          </cell>
          <cell r="C327" t="str">
            <v>GARCIA</v>
          </cell>
          <cell r="D327" t="str">
            <v>PEREIRO</v>
          </cell>
          <cell r="E327" t="str">
            <v>ANTONIO</v>
          </cell>
          <cell r="F327">
            <v>23351</v>
          </cell>
          <cell r="G327" t="str">
            <v>M</v>
          </cell>
          <cell r="H327" t="str">
            <v>BREOGAN - OLEIROS</v>
          </cell>
          <cell r="I327" t="str">
            <v>ANTONIO</v>
          </cell>
          <cell r="J327" t="str">
            <v/>
          </cell>
          <cell r="K327" t="str">
            <v>GARCIA</v>
          </cell>
          <cell r="L327" t="str">
            <v>PEREIRO</v>
          </cell>
          <cell r="M327" t="str">
            <v>ANTONIO GARCIA P.</v>
          </cell>
          <cell r="N327" t="str">
            <v>GARCIA PEREIRO, ANTONIO</v>
          </cell>
          <cell r="O327" t="str">
            <v>CTM Breogán - Oleiros</v>
          </cell>
          <cell r="P327">
            <v>1963</v>
          </cell>
          <cell r="Q327" t="str">
            <v>M</v>
          </cell>
          <cell r="R327" t="str">
            <v>V60M</v>
          </cell>
        </row>
        <row r="328">
          <cell r="B328">
            <v>38102</v>
          </cell>
          <cell r="C328" t="str">
            <v>PIAY</v>
          </cell>
          <cell r="D328" t="str">
            <v>VILLAVERDE</v>
          </cell>
          <cell r="E328" t="str">
            <v>NICOLAS</v>
          </cell>
          <cell r="F328">
            <v>42061</v>
          </cell>
          <cell r="G328" t="str">
            <v>M</v>
          </cell>
          <cell r="H328" t="str">
            <v>MONTE PORREIRO</v>
          </cell>
          <cell r="I328" t="str">
            <v>NICOLAS</v>
          </cell>
          <cell r="J328" t="str">
            <v/>
          </cell>
          <cell r="K328" t="str">
            <v>PIAY</v>
          </cell>
          <cell r="L328" t="str">
            <v>VILLAVERDE</v>
          </cell>
          <cell r="M328" t="str">
            <v>NICOLAS PIAY V.</v>
          </cell>
          <cell r="N328" t="str">
            <v>PIAY VILLAVERDE, NICOLAS</v>
          </cell>
          <cell r="O328" t="str">
            <v>Club Monte Porreiro</v>
          </cell>
          <cell r="P328">
            <v>2015</v>
          </cell>
          <cell r="Q328" t="str">
            <v>M</v>
          </cell>
          <cell r="R328" t="str">
            <v>PREM</v>
          </cell>
        </row>
        <row r="329">
          <cell r="B329">
            <v>39001</v>
          </cell>
          <cell r="C329" t="str">
            <v>PIñON</v>
          </cell>
          <cell r="D329" t="str">
            <v>LEIRACHA</v>
          </cell>
          <cell r="E329" t="str">
            <v>ANGEL</v>
          </cell>
          <cell r="F329">
            <v>40609</v>
          </cell>
          <cell r="G329" t="str">
            <v>M</v>
          </cell>
          <cell r="H329" t="str">
            <v>CIDADE NARON TM</v>
          </cell>
          <cell r="I329" t="str">
            <v>ANGEL</v>
          </cell>
          <cell r="J329" t="str">
            <v/>
          </cell>
          <cell r="K329" t="str">
            <v>PIñON</v>
          </cell>
          <cell r="L329" t="str">
            <v>LEIRACHA</v>
          </cell>
          <cell r="M329" t="str">
            <v>ANGEL PIñON L.</v>
          </cell>
          <cell r="N329" t="str">
            <v>PIñON LEIRACHA, ANGEL</v>
          </cell>
          <cell r="O329" t="str">
            <v>CTM Cidade de Narón</v>
          </cell>
          <cell r="P329">
            <v>2011</v>
          </cell>
          <cell r="Q329" t="str">
            <v>M</v>
          </cell>
          <cell r="R329" t="str">
            <v>ALEM</v>
          </cell>
        </row>
        <row r="330">
          <cell r="B330">
            <v>100252</v>
          </cell>
          <cell r="C330" t="str">
            <v>CORES</v>
          </cell>
          <cell r="D330" t="str">
            <v>RODRÍGUEZ</v>
          </cell>
          <cell r="E330" t="str">
            <v>RAÚL</v>
          </cell>
          <cell r="F330">
            <v>42271</v>
          </cell>
          <cell r="G330" t="str">
            <v>M</v>
          </cell>
          <cell r="H330" t="str">
            <v>CTM GAM</v>
          </cell>
          <cell r="I330" t="str">
            <v>RAUL</v>
          </cell>
          <cell r="J330" t="str">
            <v/>
          </cell>
          <cell r="K330" t="str">
            <v>CORES</v>
          </cell>
          <cell r="L330" t="str">
            <v>RODRIGUEZ</v>
          </cell>
          <cell r="M330" t="str">
            <v>RAUL CORES R.</v>
          </cell>
          <cell r="N330" t="str">
            <v>CORES RODRIGUEZ, RAUL</v>
          </cell>
          <cell r="O330" t="str">
            <v>CTM GAM</v>
          </cell>
          <cell r="P330">
            <v>2015</v>
          </cell>
          <cell r="Q330" t="str">
            <v>M</v>
          </cell>
          <cell r="R330" t="str">
            <v>PREM</v>
          </cell>
        </row>
        <row r="331">
          <cell r="B331">
            <v>100332</v>
          </cell>
          <cell r="C331" t="str">
            <v>TRILLO</v>
          </cell>
          <cell r="D331" t="str">
            <v>TRILLO</v>
          </cell>
          <cell r="E331" t="str">
            <v>ANTÓN</v>
          </cell>
          <cell r="F331">
            <v>41674</v>
          </cell>
          <cell r="G331" t="str">
            <v>M</v>
          </cell>
          <cell r="H331" t="str">
            <v>AD CP Zas</v>
          </cell>
          <cell r="I331" t="str">
            <v>ANTON</v>
          </cell>
          <cell r="J331" t="str">
            <v/>
          </cell>
          <cell r="K331" t="str">
            <v>TRILLO</v>
          </cell>
          <cell r="L331" t="str">
            <v>TRILLO</v>
          </cell>
          <cell r="M331" t="str">
            <v>ANTON TRILLO T.</v>
          </cell>
          <cell r="N331" t="str">
            <v>TRILLO TRILLO, ANTON</v>
          </cell>
          <cell r="O331" t="str">
            <v>AD CP Zas</v>
          </cell>
          <cell r="P331">
            <v>2014</v>
          </cell>
          <cell r="Q331" t="str">
            <v>M</v>
          </cell>
          <cell r="R331" t="str">
            <v>PREM</v>
          </cell>
        </row>
        <row r="332">
          <cell r="B332">
            <v>100392</v>
          </cell>
          <cell r="C332" t="str">
            <v>CORREDOIRA</v>
          </cell>
          <cell r="D332" t="str">
            <v>VAZQUEZ</v>
          </cell>
          <cell r="E332" t="str">
            <v>HUGO</v>
          </cell>
          <cell r="F332">
            <v>40055</v>
          </cell>
          <cell r="G332" t="str">
            <v>M</v>
          </cell>
          <cell r="H332" t="str">
            <v>ADX Milagrosa</v>
          </cell>
          <cell r="I332" t="str">
            <v>HUGO</v>
          </cell>
          <cell r="J332" t="str">
            <v/>
          </cell>
          <cell r="K332" t="str">
            <v>CORREDOIRA</v>
          </cell>
          <cell r="L332" t="str">
            <v>VAZQUEZ</v>
          </cell>
          <cell r="M332" t="str">
            <v>HUGO CORREDOIRA V.</v>
          </cell>
          <cell r="N332" t="str">
            <v>CORREDOIRA VAZQUEZ, HUGO</v>
          </cell>
          <cell r="O332" t="str">
            <v>ADX Milagrosa</v>
          </cell>
          <cell r="P332">
            <v>2009</v>
          </cell>
          <cell r="Q332" t="str">
            <v>M</v>
          </cell>
          <cell r="R332" t="str">
            <v>INFM</v>
          </cell>
        </row>
        <row r="333">
          <cell r="B333">
            <v>100527</v>
          </cell>
          <cell r="C333" t="str">
            <v>PERNAS</v>
          </cell>
          <cell r="D333" t="str">
            <v>BARRO</v>
          </cell>
          <cell r="E333" t="str">
            <v>DIEGO</v>
          </cell>
          <cell r="F333">
            <v>41465</v>
          </cell>
          <cell r="G333" t="str">
            <v>M</v>
          </cell>
          <cell r="H333" t="str">
            <v>CTM Cidade de Narón</v>
          </cell>
          <cell r="I333" t="str">
            <v>DIEGO</v>
          </cell>
          <cell r="J333" t="str">
            <v/>
          </cell>
          <cell r="K333" t="str">
            <v>PERNAS</v>
          </cell>
          <cell r="L333" t="str">
            <v>BARRO</v>
          </cell>
          <cell r="M333" t="str">
            <v>DIEGO PERNAS B.</v>
          </cell>
          <cell r="N333" t="str">
            <v>PERNAS BARRO, DIEGO</v>
          </cell>
          <cell r="O333" t="str">
            <v>CTM Cidade de Narón</v>
          </cell>
          <cell r="P333">
            <v>2013</v>
          </cell>
          <cell r="Q333" t="str">
            <v>M</v>
          </cell>
          <cell r="R333" t="str">
            <v>BENM</v>
          </cell>
        </row>
        <row r="334">
          <cell r="B334">
            <v>31630</v>
          </cell>
          <cell r="C334" t="str">
            <v>SCHEUER</v>
          </cell>
          <cell r="D334">
            <v>0</v>
          </cell>
          <cell r="E334" t="str">
            <v>EUGENE</v>
          </cell>
          <cell r="F334">
            <v>19680</v>
          </cell>
          <cell r="G334" t="str">
            <v>M</v>
          </cell>
          <cell r="H334" t="str">
            <v>CAMBADOS</v>
          </cell>
          <cell r="I334" t="str">
            <v>EUGENE</v>
          </cell>
          <cell r="J334" t="str">
            <v/>
          </cell>
          <cell r="K334" t="str">
            <v>SCHEUER</v>
          </cell>
          <cell r="L334" t="str">
            <v/>
          </cell>
          <cell r="M334" t="str">
            <v>EUGENE SCHEUER</v>
          </cell>
          <cell r="N334" t="str">
            <v>SCHEUER, EUGENE</v>
          </cell>
          <cell r="O334" t="str">
            <v>Cambados TM</v>
          </cell>
          <cell r="P334">
            <v>1953</v>
          </cell>
          <cell r="Q334" t="str">
            <v>M</v>
          </cell>
          <cell r="R334" t="str">
            <v>V70M</v>
          </cell>
        </row>
        <row r="335">
          <cell r="B335">
            <v>16636</v>
          </cell>
          <cell r="C335" t="str">
            <v xml:space="preserve">PEREZ </v>
          </cell>
          <cell r="D335" t="str">
            <v>FANDIÑO</v>
          </cell>
          <cell r="E335" t="str">
            <v>SERGIO</v>
          </cell>
          <cell r="F335">
            <v>35867</v>
          </cell>
          <cell r="G335" t="str">
            <v>M</v>
          </cell>
          <cell r="H335" t="str">
            <v>CLUB DEL MAR</v>
          </cell>
          <cell r="I335" t="str">
            <v>SERGIO</v>
          </cell>
          <cell r="J335" t="str">
            <v/>
          </cell>
          <cell r="K335" t="str">
            <v xml:space="preserve">PEREZ </v>
          </cell>
          <cell r="L335" t="str">
            <v>FANDIÑO</v>
          </cell>
          <cell r="M335" t="str">
            <v>SERGIO PEREZ  F.</v>
          </cell>
          <cell r="N335" t="str">
            <v>PEREZ  FANDIÑO, SERGIO</v>
          </cell>
          <cell r="O335" t="str">
            <v>Club del Mar de San Amaro</v>
          </cell>
          <cell r="P335">
            <v>1998</v>
          </cell>
          <cell r="Q335" t="str">
            <v>M</v>
          </cell>
          <cell r="R335" t="str">
            <v>SENM</v>
          </cell>
        </row>
        <row r="336">
          <cell r="B336">
            <v>28709</v>
          </cell>
          <cell r="C336" t="str">
            <v>FORTE</v>
          </cell>
          <cell r="D336" t="str">
            <v>LEYENDA</v>
          </cell>
          <cell r="E336" t="str">
            <v>LAURA</v>
          </cell>
          <cell r="F336">
            <v>39135</v>
          </cell>
          <cell r="G336" t="str">
            <v>F</v>
          </cell>
          <cell r="H336" t="str">
            <v>TM PONTEVEDRA</v>
          </cell>
          <cell r="I336" t="str">
            <v>LAURA</v>
          </cell>
          <cell r="J336" t="str">
            <v/>
          </cell>
          <cell r="K336" t="str">
            <v>FORTE</v>
          </cell>
          <cell r="L336" t="str">
            <v>LEYENDA</v>
          </cell>
          <cell r="M336" t="str">
            <v>LAURA FORTE L.</v>
          </cell>
          <cell r="N336" t="str">
            <v>FORTE LEYENDA, LAURA</v>
          </cell>
          <cell r="O336" t="str">
            <v>TM Pontevedra</v>
          </cell>
          <cell r="P336">
            <v>2007</v>
          </cell>
          <cell r="Q336" t="str">
            <v>F</v>
          </cell>
          <cell r="R336" t="str">
            <v>INFF</v>
          </cell>
        </row>
        <row r="337">
          <cell r="B337">
            <v>35368</v>
          </cell>
          <cell r="C337" t="str">
            <v>RIAL</v>
          </cell>
          <cell r="D337" t="str">
            <v>GONDAR</v>
          </cell>
          <cell r="E337" t="str">
            <v>ALBERTO</v>
          </cell>
          <cell r="F337">
            <v>31709</v>
          </cell>
          <cell r="G337" t="str">
            <v>M</v>
          </cell>
          <cell r="H337" t="str">
            <v>CTM GAM</v>
          </cell>
          <cell r="I337" t="str">
            <v>ALBERTO</v>
          </cell>
          <cell r="J337" t="str">
            <v/>
          </cell>
          <cell r="K337" t="str">
            <v>RIAL</v>
          </cell>
          <cell r="L337" t="str">
            <v>GONDAR</v>
          </cell>
          <cell r="M337" t="str">
            <v>ALBERTO RIAL G.</v>
          </cell>
          <cell r="N337" t="str">
            <v>RIAL GONDAR, ALBERTO</v>
          </cell>
          <cell r="O337" t="str">
            <v>CTM GAM</v>
          </cell>
          <cell r="P337">
            <v>1986</v>
          </cell>
          <cell r="Q337" t="str">
            <v>M</v>
          </cell>
          <cell r="R337" t="str">
            <v>SENM</v>
          </cell>
        </row>
        <row r="338">
          <cell r="B338">
            <v>18409</v>
          </cell>
          <cell r="C338" t="str">
            <v>BERNARDEZ</v>
          </cell>
          <cell r="D338" t="str">
            <v>MACEIRA</v>
          </cell>
          <cell r="E338" t="str">
            <v>NOA</v>
          </cell>
          <cell r="F338">
            <v>37592</v>
          </cell>
          <cell r="G338" t="str">
            <v>F</v>
          </cell>
          <cell r="H338" t="str">
            <v>MONTE PORREIRO</v>
          </cell>
          <cell r="I338" t="str">
            <v>NOA</v>
          </cell>
          <cell r="J338" t="str">
            <v/>
          </cell>
          <cell r="K338" t="str">
            <v>BERNARDEZ</v>
          </cell>
          <cell r="L338" t="str">
            <v>MACEIRA</v>
          </cell>
          <cell r="M338" t="str">
            <v>NOA BERNARDEZ M.</v>
          </cell>
          <cell r="N338" t="str">
            <v>BERNARDEZ MACEIRA, NOA</v>
          </cell>
          <cell r="O338" t="str">
            <v>Club Monte Porreiro</v>
          </cell>
          <cell r="P338">
            <v>2002</v>
          </cell>
          <cell r="Q338" t="str">
            <v>F</v>
          </cell>
          <cell r="R338" t="str">
            <v>S23F</v>
          </cell>
        </row>
        <row r="339">
          <cell r="B339">
            <v>23637</v>
          </cell>
          <cell r="C339" t="str">
            <v>DE LAS HERAS</v>
          </cell>
          <cell r="D339" t="str">
            <v>MARTIN</v>
          </cell>
          <cell r="E339" t="str">
            <v>LYDIA</v>
          </cell>
          <cell r="F339">
            <v>26902</v>
          </cell>
          <cell r="G339" t="str">
            <v>F</v>
          </cell>
          <cell r="H339" t="str">
            <v>CETM Sierra de Guadarrama</v>
          </cell>
          <cell r="I339" t="str">
            <v>LYDIA</v>
          </cell>
          <cell r="J339" t="str">
            <v/>
          </cell>
          <cell r="K339" t="str">
            <v>DE LAS HERAS</v>
          </cell>
          <cell r="L339" t="str">
            <v>MARTIN</v>
          </cell>
          <cell r="M339" t="str">
            <v>LYDIA DE LAS HERAS M.</v>
          </cell>
          <cell r="N339" t="str">
            <v>DE LAS HERAS MARTIN, LYDIA</v>
          </cell>
          <cell r="O339" t="str">
            <v>CETM Sierra de Guadarrama</v>
          </cell>
          <cell r="P339">
            <v>1973</v>
          </cell>
          <cell r="Q339" t="str">
            <v>F</v>
          </cell>
          <cell r="R339" t="str">
            <v>V50F</v>
          </cell>
        </row>
        <row r="340">
          <cell r="B340">
            <v>17432</v>
          </cell>
          <cell r="C340" t="str">
            <v>GREGORIO</v>
          </cell>
          <cell r="D340" t="str">
            <v>ALVAREZ</v>
          </cell>
          <cell r="E340" t="str">
            <v>ANDRES</v>
          </cell>
          <cell r="F340">
            <v>29172</v>
          </cell>
          <cell r="G340" t="str">
            <v>M</v>
          </cell>
          <cell r="H340" t="str">
            <v>MERCANTIL VIGO</v>
          </cell>
          <cell r="I340" t="str">
            <v>ANDRES</v>
          </cell>
          <cell r="J340" t="str">
            <v/>
          </cell>
          <cell r="K340" t="str">
            <v>GREGORIO</v>
          </cell>
          <cell r="L340" t="str">
            <v>ALVAREZ</v>
          </cell>
          <cell r="M340" t="str">
            <v>ANDRES GREGORIO A.</v>
          </cell>
          <cell r="N340" t="str">
            <v>GREGORIO ALVAREZ, ANDRES</v>
          </cell>
          <cell r="O340" t="str">
            <v>Círculo Mercantil de Vigo</v>
          </cell>
          <cell r="P340">
            <v>1979</v>
          </cell>
          <cell r="Q340" t="str">
            <v>M</v>
          </cell>
          <cell r="R340" t="str">
            <v>V40M</v>
          </cell>
        </row>
        <row r="341">
          <cell r="B341">
            <v>38610</v>
          </cell>
          <cell r="C341" t="str">
            <v>GÓMEZ</v>
          </cell>
          <cell r="D341" t="str">
            <v>MORENO</v>
          </cell>
          <cell r="E341" t="str">
            <v>DIEGO</v>
          </cell>
          <cell r="F341">
            <v>40921</v>
          </cell>
          <cell r="G341" t="str">
            <v>M</v>
          </cell>
          <cell r="H341" t="str">
            <v>CIDADE NARON TM</v>
          </cell>
          <cell r="I341" t="str">
            <v>DIEGO</v>
          </cell>
          <cell r="J341" t="str">
            <v/>
          </cell>
          <cell r="K341" t="str">
            <v>GOMEZ</v>
          </cell>
          <cell r="L341" t="str">
            <v>MORENO</v>
          </cell>
          <cell r="M341" t="str">
            <v>DIEGO GOMEZ M.</v>
          </cell>
          <cell r="N341" t="str">
            <v>GOMEZ MORENO, DIEGO</v>
          </cell>
          <cell r="O341" t="str">
            <v>CTM Cidade de Narón</v>
          </cell>
          <cell r="P341">
            <v>2012</v>
          </cell>
          <cell r="Q341" t="str">
            <v>M</v>
          </cell>
          <cell r="R341" t="str">
            <v>BENM</v>
          </cell>
        </row>
        <row r="342">
          <cell r="B342">
            <v>100019</v>
          </cell>
          <cell r="C342" t="str">
            <v>MARTINEZ</v>
          </cell>
          <cell r="D342" t="str">
            <v>PEREIRO</v>
          </cell>
          <cell r="E342" t="str">
            <v>IZAN</v>
          </cell>
          <cell r="F342">
            <v>40327</v>
          </cell>
          <cell r="G342" t="str">
            <v>M</v>
          </cell>
          <cell r="H342" t="str">
            <v>RIBADUMIA T.M.</v>
          </cell>
          <cell r="I342" t="str">
            <v>IZAN</v>
          </cell>
          <cell r="J342" t="str">
            <v/>
          </cell>
          <cell r="K342" t="str">
            <v>MARTINEZ</v>
          </cell>
          <cell r="L342" t="str">
            <v>PEREIRO</v>
          </cell>
          <cell r="M342" t="str">
            <v>IZAN MARTINEZ P.</v>
          </cell>
          <cell r="N342" t="str">
            <v>MARTINEZ PEREIRO, IZAN</v>
          </cell>
          <cell r="O342" t="str">
            <v>RIBADUMIA T.M.</v>
          </cell>
          <cell r="P342">
            <v>2010</v>
          </cell>
          <cell r="Q342" t="str">
            <v>M</v>
          </cell>
          <cell r="R342" t="str">
            <v>ALEM</v>
          </cell>
        </row>
        <row r="343">
          <cell r="B343">
            <v>33725</v>
          </cell>
          <cell r="C343" t="str">
            <v>LOPEZ</v>
          </cell>
          <cell r="D343" t="str">
            <v>NOGUEIRA</v>
          </cell>
          <cell r="E343" t="str">
            <v>ERIK</v>
          </cell>
          <cell r="F343">
            <v>38716</v>
          </cell>
          <cell r="G343" t="str">
            <v>M</v>
          </cell>
          <cell r="H343" t="str">
            <v>TM CRC PORRIÑO</v>
          </cell>
          <cell r="I343" t="str">
            <v>ERIK</v>
          </cell>
          <cell r="J343" t="str">
            <v/>
          </cell>
          <cell r="K343" t="str">
            <v>LOPEZ</v>
          </cell>
          <cell r="L343" t="str">
            <v>NOGUEIRA</v>
          </cell>
          <cell r="M343" t="str">
            <v>ERIK LOPEZ N.</v>
          </cell>
          <cell r="N343" t="str">
            <v>LOPEZ NOGUEIRA, ERIK</v>
          </cell>
          <cell r="O343" t="str">
            <v>CRC Porriño</v>
          </cell>
          <cell r="P343">
            <v>2005</v>
          </cell>
          <cell r="Q343" t="str">
            <v>M</v>
          </cell>
          <cell r="R343" t="str">
            <v>JUVM</v>
          </cell>
        </row>
        <row r="344">
          <cell r="B344">
            <v>6137</v>
          </cell>
          <cell r="C344" t="str">
            <v>ALONSO</v>
          </cell>
          <cell r="D344" t="str">
            <v>RODRIGUEZ</v>
          </cell>
          <cell r="E344" t="str">
            <v>ENRIQUE</v>
          </cell>
          <cell r="F344">
            <v>22378</v>
          </cell>
          <cell r="G344" t="str">
            <v>M</v>
          </cell>
          <cell r="H344" t="str">
            <v>CTM MOS</v>
          </cell>
          <cell r="I344" t="str">
            <v>ENRIQUE</v>
          </cell>
          <cell r="J344" t="str">
            <v/>
          </cell>
          <cell r="K344" t="str">
            <v>ALONSO</v>
          </cell>
          <cell r="L344" t="str">
            <v>RODRIGUEZ</v>
          </cell>
          <cell r="M344" t="str">
            <v>ENRIQUE ALONSO R.</v>
          </cell>
          <cell r="N344" t="str">
            <v>ALONSO RODRIGUEZ, ENRIQUE</v>
          </cell>
          <cell r="O344" t="str">
            <v>CTM Mos</v>
          </cell>
          <cell r="P344">
            <v>1961</v>
          </cell>
          <cell r="Q344" t="str">
            <v>M</v>
          </cell>
          <cell r="R344" t="str">
            <v>V60M</v>
          </cell>
        </row>
        <row r="345">
          <cell r="B345">
            <v>100080</v>
          </cell>
          <cell r="C345" t="str">
            <v>FANDIÑO</v>
          </cell>
          <cell r="D345" t="str">
            <v>TRIGO</v>
          </cell>
          <cell r="E345" t="str">
            <v>ANTON</v>
          </cell>
          <cell r="F345">
            <v>38862</v>
          </cell>
          <cell r="G345" t="str">
            <v>M</v>
          </cell>
          <cell r="H345" t="str">
            <v>FINISTERRE TM</v>
          </cell>
          <cell r="I345" t="str">
            <v>ANTON</v>
          </cell>
          <cell r="J345" t="str">
            <v/>
          </cell>
          <cell r="K345" t="str">
            <v>FANDIÑO</v>
          </cell>
          <cell r="L345" t="str">
            <v>TRIGO</v>
          </cell>
          <cell r="M345" t="str">
            <v>ANTON FANDIÑO T.</v>
          </cell>
          <cell r="N345" t="str">
            <v>FANDIÑO TRIGO, ANTON</v>
          </cell>
          <cell r="O345" t="str">
            <v>Finisterre TM</v>
          </cell>
          <cell r="P345">
            <v>2006</v>
          </cell>
          <cell r="Q345" t="str">
            <v>M</v>
          </cell>
          <cell r="R345" t="str">
            <v>JUVM</v>
          </cell>
        </row>
        <row r="346">
          <cell r="B346">
            <v>20841</v>
          </cell>
          <cell r="C346" t="str">
            <v>COUCE</v>
          </cell>
          <cell r="D346" t="str">
            <v>INSUA</v>
          </cell>
          <cell r="E346" t="str">
            <v>SOFÍA</v>
          </cell>
          <cell r="F346">
            <v>39237</v>
          </cell>
          <cell r="G346" t="str">
            <v>F</v>
          </cell>
          <cell r="H346" t="str">
            <v>CIDADE NARON TM</v>
          </cell>
          <cell r="I346" t="str">
            <v>SOFIA</v>
          </cell>
          <cell r="J346" t="str">
            <v/>
          </cell>
          <cell r="K346" t="str">
            <v>COUCE</v>
          </cell>
          <cell r="L346" t="str">
            <v>INSUA</v>
          </cell>
          <cell r="M346" t="str">
            <v>SOFIA COUCE I.</v>
          </cell>
          <cell r="N346" t="str">
            <v>COUCE INSUA, SOFIA</v>
          </cell>
          <cell r="O346" t="str">
            <v>CTM Cidade de Narón</v>
          </cell>
          <cell r="P346">
            <v>2007</v>
          </cell>
          <cell r="Q346" t="str">
            <v>F</v>
          </cell>
          <cell r="R346" t="str">
            <v>INFF</v>
          </cell>
        </row>
        <row r="347">
          <cell r="B347">
            <v>67118</v>
          </cell>
          <cell r="C347" t="str">
            <v>QUEIROS</v>
          </cell>
          <cell r="D347">
            <v>0</v>
          </cell>
          <cell r="E347" t="str">
            <v>ALEXANDRE</v>
          </cell>
          <cell r="F347">
            <v>37798</v>
          </cell>
          <cell r="G347" t="str">
            <v>M</v>
          </cell>
          <cell r="H347" t="str">
            <v>CCR Arrabaes</v>
          </cell>
          <cell r="I347" t="str">
            <v>ALEXANDRE</v>
          </cell>
          <cell r="J347" t="str">
            <v/>
          </cell>
          <cell r="K347" t="str">
            <v>QUEIROS</v>
          </cell>
          <cell r="L347" t="str">
            <v/>
          </cell>
          <cell r="M347" t="str">
            <v>ALEXANDRE QUEIROS</v>
          </cell>
          <cell r="N347" t="str">
            <v>QUEIROS, ALEXANDRE</v>
          </cell>
          <cell r="O347" t="str">
            <v>CCR Arrabaes</v>
          </cell>
          <cell r="P347">
            <v>2003</v>
          </cell>
          <cell r="Q347" t="str">
            <v>M</v>
          </cell>
          <cell r="R347" t="str">
            <v>S23M</v>
          </cell>
        </row>
        <row r="348">
          <cell r="B348">
            <v>19716</v>
          </cell>
          <cell r="C348" t="str">
            <v>FERNANDEZ</v>
          </cell>
          <cell r="D348" t="str">
            <v>GAGO</v>
          </cell>
          <cell r="E348" t="str">
            <v>MARCOS</v>
          </cell>
          <cell r="F348">
            <v>36880</v>
          </cell>
          <cell r="G348" t="str">
            <v>M</v>
          </cell>
          <cell r="H348" t="str">
            <v>PING PONG VIGO</v>
          </cell>
          <cell r="I348" t="str">
            <v>MARCOS</v>
          </cell>
          <cell r="J348" t="str">
            <v/>
          </cell>
          <cell r="K348" t="str">
            <v>FERNANDEZ</v>
          </cell>
          <cell r="L348" t="str">
            <v>GAGO</v>
          </cell>
          <cell r="M348" t="str">
            <v>MARCOS FERNANDEZ G.</v>
          </cell>
          <cell r="N348" t="str">
            <v>FERNANDEZ GAGO, MARCOS</v>
          </cell>
          <cell r="O348" t="str">
            <v>Redondela Sport Club</v>
          </cell>
          <cell r="P348">
            <v>2000</v>
          </cell>
          <cell r="Q348" t="str">
            <v>M</v>
          </cell>
          <cell r="R348" t="str">
            <v>SENM</v>
          </cell>
        </row>
        <row r="349">
          <cell r="B349">
            <v>31472</v>
          </cell>
          <cell r="C349" t="str">
            <v>CHEN</v>
          </cell>
          <cell r="D349">
            <v>0</v>
          </cell>
          <cell r="E349" t="str">
            <v>LIN</v>
          </cell>
          <cell r="F349">
            <v>40683</v>
          </cell>
          <cell r="G349" t="str">
            <v>M</v>
          </cell>
          <cell r="H349" t="str">
            <v>CLUB DEL MAR</v>
          </cell>
          <cell r="I349" t="str">
            <v>LIN</v>
          </cell>
          <cell r="J349" t="str">
            <v/>
          </cell>
          <cell r="K349" t="str">
            <v>CHEN</v>
          </cell>
          <cell r="L349" t="str">
            <v/>
          </cell>
          <cell r="M349" t="str">
            <v>LIN CHEN</v>
          </cell>
          <cell r="N349" t="str">
            <v>CHEN, LIN</v>
          </cell>
          <cell r="O349" t="str">
            <v>Club del Mar de San Amaro</v>
          </cell>
          <cell r="P349">
            <v>2011</v>
          </cell>
          <cell r="Q349" t="str">
            <v>M</v>
          </cell>
          <cell r="R349" t="str">
            <v>ALEM</v>
          </cell>
        </row>
        <row r="350">
          <cell r="B350">
            <v>74978</v>
          </cell>
          <cell r="C350" t="str">
            <v>BELCHIOR</v>
          </cell>
          <cell r="D350">
            <v>0</v>
          </cell>
          <cell r="E350" t="str">
            <v>TOMAS</v>
          </cell>
          <cell r="F350">
            <v>39952</v>
          </cell>
          <cell r="G350" t="str">
            <v>M</v>
          </cell>
          <cell r="H350" t="str">
            <v>CTM Mirandela</v>
          </cell>
          <cell r="I350" t="str">
            <v>TOMAS</v>
          </cell>
          <cell r="J350" t="str">
            <v/>
          </cell>
          <cell r="K350" t="str">
            <v>BELCHIOR</v>
          </cell>
          <cell r="L350" t="str">
            <v/>
          </cell>
          <cell r="M350" t="str">
            <v>TOMAS BELCHIOR</v>
          </cell>
          <cell r="N350" t="str">
            <v>BELCHIOR, TOMAS</v>
          </cell>
          <cell r="O350" t="str">
            <v>CTM Mirandela</v>
          </cell>
          <cell r="P350">
            <v>2009</v>
          </cell>
          <cell r="Q350" t="str">
            <v>M</v>
          </cell>
          <cell r="R350" t="str">
            <v>INFM</v>
          </cell>
        </row>
        <row r="351">
          <cell r="B351">
            <v>354</v>
          </cell>
          <cell r="C351" t="str">
            <v>FERNANDEZ</v>
          </cell>
          <cell r="D351" t="str">
            <v>PONTIGO</v>
          </cell>
          <cell r="E351" t="str">
            <v>JOSE MANUEL</v>
          </cell>
          <cell r="F351">
            <v>20024</v>
          </cell>
          <cell r="G351" t="str">
            <v>M</v>
          </cell>
          <cell r="H351" t="str">
            <v>CAMBRE</v>
          </cell>
          <cell r="I351" t="str">
            <v>JOSE</v>
          </cell>
          <cell r="J351" t="str">
            <v>MANUEL</v>
          </cell>
          <cell r="K351" t="str">
            <v>FERNANDEZ</v>
          </cell>
          <cell r="L351" t="str">
            <v>PONTIGO</v>
          </cell>
          <cell r="M351" t="str">
            <v>JOSE M. FERNANDEZ P.</v>
          </cell>
          <cell r="N351" t="str">
            <v>FERNANDEZ PONTIGO, JOSE M.</v>
          </cell>
          <cell r="O351" t="str">
            <v>Cambre TM</v>
          </cell>
          <cell r="P351">
            <v>1954</v>
          </cell>
          <cell r="Q351" t="str">
            <v>M</v>
          </cell>
          <cell r="R351" t="str">
            <v>V65M</v>
          </cell>
        </row>
        <row r="352">
          <cell r="B352">
            <v>22035</v>
          </cell>
          <cell r="C352" t="str">
            <v>PAMPIN</v>
          </cell>
          <cell r="D352" t="str">
            <v>PAMPIN</v>
          </cell>
          <cell r="E352" t="str">
            <v>JULIO</v>
          </cell>
          <cell r="F352">
            <v>27531</v>
          </cell>
          <cell r="G352" t="str">
            <v>M</v>
          </cell>
          <cell r="H352" t="str">
            <v>ESPEDREGADA</v>
          </cell>
          <cell r="I352" t="str">
            <v>JULIO</v>
          </cell>
          <cell r="J352" t="str">
            <v/>
          </cell>
          <cell r="K352" t="str">
            <v>PAMPIN</v>
          </cell>
          <cell r="L352" t="str">
            <v>PAMPIN</v>
          </cell>
          <cell r="M352" t="str">
            <v>JULIO PAMPIN P.</v>
          </cell>
          <cell r="N352" t="str">
            <v>PAMPIN PAMPIN, JULIO</v>
          </cell>
          <cell r="O352" t="str">
            <v>CTM Espedregada</v>
          </cell>
          <cell r="P352">
            <v>1975</v>
          </cell>
          <cell r="Q352" t="str">
            <v>M</v>
          </cell>
          <cell r="R352" t="str">
            <v>V40M</v>
          </cell>
        </row>
        <row r="353">
          <cell r="B353">
            <v>37707</v>
          </cell>
          <cell r="C353" t="str">
            <v>TUBIO</v>
          </cell>
          <cell r="D353" t="str">
            <v>MARCO</v>
          </cell>
          <cell r="E353" t="str">
            <v>MARIA LUISA</v>
          </cell>
          <cell r="F353">
            <v>40908</v>
          </cell>
          <cell r="G353" t="str">
            <v>F</v>
          </cell>
          <cell r="H353" t="str">
            <v>VILAGARCIA TM</v>
          </cell>
          <cell r="I353" t="str">
            <v>MARIA</v>
          </cell>
          <cell r="J353" t="str">
            <v>LUISA</v>
          </cell>
          <cell r="K353" t="str">
            <v>TUBIO</v>
          </cell>
          <cell r="L353" t="str">
            <v>MARCO</v>
          </cell>
          <cell r="M353" t="str">
            <v>MARIA L. TUBIO M.</v>
          </cell>
          <cell r="N353" t="str">
            <v>TUBIO MARCO, MARIA L.</v>
          </cell>
          <cell r="O353" t="str">
            <v>Vilagarcía TM</v>
          </cell>
          <cell r="P353">
            <v>2011</v>
          </cell>
          <cell r="Q353" t="str">
            <v>F</v>
          </cell>
          <cell r="R353" t="str">
            <v>ALEF</v>
          </cell>
        </row>
        <row r="354">
          <cell r="B354">
            <v>100430</v>
          </cell>
          <cell r="C354" t="str">
            <v>CAMPAÑA</v>
          </cell>
          <cell r="D354" t="str">
            <v>BOUZAS</v>
          </cell>
          <cell r="E354" t="str">
            <v>GRECIA</v>
          </cell>
          <cell r="F354">
            <v>41071</v>
          </cell>
          <cell r="G354" t="str">
            <v>F</v>
          </cell>
          <cell r="H354" t="str">
            <v>AD CP Zas</v>
          </cell>
          <cell r="I354" t="str">
            <v>GRECIA</v>
          </cell>
          <cell r="J354" t="str">
            <v/>
          </cell>
          <cell r="K354" t="str">
            <v>CAMPAÑA</v>
          </cell>
          <cell r="L354" t="str">
            <v>BOUZAS</v>
          </cell>
          <cell r="M354" t="str">
            <v>GRECIA CAMPAÑA B.</v>
          </cell>
          <cell r="N354" t="str">
            <v>CAMPAÑA BOUZAS, GRECIA</v>
          </cell>
          <cell r="O354" t="str">
            <v>AD CP Zas</v>
          </cell>
          <cell r="P354">
            <v>2012</v>
          </cell>
          <cell r="Q354" t="str">
            <v>F</v>
          </cell>
          <cell r="R354" t="str">
            <v>BENF</v>
          </cell>
        </row>
        <row r="355">
          <cell r="B355">
            <v>100438</v>
          </cell>
          <cell r="C355" t="str">
            <v>BARCIA</v>
          </cell>
          <cell r="D355" t="str">
            <v>MÉNDEZ</v>
          </cell>
          <cell r="E355" t="str">
            <v>ANDREA</v>
          </cell>
          <cell r="F355">
            <v>41220</v>
          </cell>
          <cell r="G355" t="str">
            <v>F</v>
          </cell>
          <cell r="H355" t="str">
            <v>AD CP Zas</v>
          </cell>
          <cell r="I355" t="str">
            <v>ANDREA</v>
          </cell>
          <cell r="J355" t="str">
            <v/>
          </cell>
          <cell r="K355" t="str">
            <v>BARCIA</v>
          </cell>
          <cell r="L355" t="str">
            <v>MENDEZ</v>
          </cell>
          <cell r="M355" t="str">
            <v>ANDREA BARCIA M.</v>
          </cell>
          <cell r="N355" t="str">
            <v>BARCIA MENDEZ, ANDREA</v>
          </cell>
          <cell r="O355" t="str">
            <v>AD CP Zas</v>
          </cell>
          <cell r="P355">
            <v>2012</v>
          </cell>
          <cell r="Q355" t="str">
            <v>F</v>
          </cell>
          <cell r="R355" t="str">
            <v>BENF</v>
          </cell>
        </row>
        <row r="356">
          <cell r="B356">
            <v>35212</v>
          </cell>
          <cell r="C356" t="str">
            <v>POMBO</v>
          </cell>
          <cell r="D356" t="str">
            <v>FERNANDEZ</v>
          </cell>
          <cell r="E356" t="str">
            <v>IVAN</v>
          </cell>
          <cell r="F356">
            <v>29726</v>
          </cell>
          <cell r="G356" t="str">
            <v>M</v>
          </cell>
          <cell r="H356" t="str">
            <v>CTM MOS</v>
          </cell>
          <cell r="I356" t="str">
            <v>IVAN</v>
          </cell>
          <cell r="J356" t="str">
            <v/>
          </cell>
          <cell r="K356" t="str">
            <v>POMBO</v>
          </cell>
          <cell r="L356" t="str">
            <v>FERNANDEZ</v>
          </cell>
          <cell r="M356" t="str">
            <v>IVAN POMBO F.</v>
          </cell>
          <cell r="N356" t="str">
            <v>POMBO FERNANDEZ, IVAN</v>
          </cell>
          <cell r="O356" t="str">
            <v>CTM Mos</v>
          </cell>
          <cell r="P356">
            <v>1981</v>
          </cell>
          <cell r="Q356" t="str">
            <v>M</v>
          </cell>
          <cell r="R356" t="str">
            <v>V40M</v>
          </cell>
        </row>
        <row r="357">
          <cell r="B357">
            <v>26877</v>
          </cell>
          <cell r="C357" t="str">
            <v>HERNANDEZ</v>
          </cell>
          <cell r="D357" t="str">
            <v>GONZALEZ</v>
          </cell>
          <cell r="E357" t="str">
            <v>MARTIN</v>
          </cell>
          <cell r="F357">
            <v>38554</v>
          </cell>
          <cell r="G357" t="str">
            <v>M</v>
          </cell>
          <cell r="H357" t="str">
            <v>MONTE PORREIRO</v>
          </cell>
          <cell r="I357" t="str">
            <v>MARTIN</v>
          </cell>
          <cell r="J357" t="str">
            <v/>
          </cell>
          <cell r="K357" t="str">
            <v>HERNANDEZ</v>
          </cell>
          <cell r="L357" t="str">
            <v>GONZALEZ</v>
          </cell>
          <cell r="M357" t="str">
            <v>MARTIN HERNANDEZ G.</v>
          </cell>
          <cell r="N357" t="str">
            <v>HERNANDEZ GONZALEZ, MARTIN</v>
          </cell>
          <cell r="O357" t="str">
            <v>Club Monte Porreiro</v>
          </cell>
          <cell r="P357">
            <v>2005</v>
          </cell>
          <cell r="Q357" t="str">
            <v>M</v>
          </cell>
          <cell r="R357" t="str">
            <v>JUVM</v>
          </cell>
        </row>
        <row r="358">
          <cell r="B358">
            <v>33759</v>
          </cell>
          <cell r="C358" t="str">
            <v>MARTINEZ</v>
          </cell>
          <cell r="D358" t="str">
            <v>SUAREZ</v>
          </cell>
          <cell r="E358" t="str">
            <v>RAUL JAVIER</v>
          </cell>
          <cell r="F358">
            <v>38994</v>
          </cell>
          <cell r="G358" t="str">
            <v>M</v>
          </cell>
          <cell r="H358" t="str">
            <v>VILAGARCIA TM</v>
          </cell>
          <cell r="I358" t="str">
            <v>RAUL</v>
          </cell>
          <cell r="J358" t="str">
            <v>JAVIER</v>
          </cell>
          <cell r="K358" t="str">
            <v>MARTINEZ</v>
          </cell>
          <cell r="L358" t="str">
            <v>SUAREZ</v>
          </cell>
          <cell r="M358" t="str">
            <v>RAUL J. MARTINEZ S.</v>
          </cell>
          <cell r="N358" t="str">
            <v>MARTINEZ SUAREZ, RAUL J.</v>
          </cell>
          <cell r="O358" t="str">
            <v>Vilagarcía TM</v>
          </cell>
          <cell r="P358">
            <v>2006</v>
          </cell>
          <cell r="Q358" t="str">
            <v>M</v>
          </cell>
          <cell r="R358" t="str">
            <v>JUVM</v>
          </cell>
        </row>
        <row r="359">
          <cell r="B359">
            <v>72566</v>
          </cell>
          <cell r="C359" t="str">
            <v>BERBIGAO</v>
          </cell>
          <cell r="D359">
            <v>0</v>
          </cell>
          <cell r="E359" t="str">
            <v>DANIEL</v>
          </cell>
          <cell r="F359">
            <v>38206</v>
          </cell>
          <cell r="G359" t="str">
            <v>M</v>
          </cell>
          <cell r="H359" t="str">
            <v>Vagos Sport Clube</v>
          </cell>
          <cell r="I359" t="str">
            <v>DANIEL</v>
          </cell>
          <cell r="J359" t="str">
            <v/>
          </cell>
          <cell r="K359" t="str">
            <v>BERBIGAO</v>
          </cell>
          <cell r="L359" t="str">
            <v/>
          </cell>
          <cell r="M359" t="str">
            <v>DANIEL BERBIGAO</v>
          </cell>
          <cell r="N359" t="str">
            <v>BERBIGAO, DANIEL</v>
          </cell>
          <cell r="O359" t="str">
            <v>Vagos Sport Clube</v>
          </cell>
          <cell r="P359">
            <v>2004</v>
          </cell>
          <cell r="Q359" t="str">
            <v>M</v>
          </cell>
          <cell r="R359" t="str">
            <v>JUVM</v>
          </cell>
        </row>
        <row r="360">
          <cell r="B360">
            <v>72575</v>
          </cell>
          <cell r="C360" t="str">
            <v>BATEL</v>
          </cell>
          <cell r="D360">
            <v>0</v>
          </cell>
          <cell r="E360" t="str">
            <v>ANDRE</v>
          </cell>
          <cell r="F360">
            <v>38266</v>
          </cell>
          <cell r="G360" t="str">
            <v>M</v>
          </cell>
          <cell r="H360" t="str">
            <v>Vagos Sport Clube</v>
          </cell>
          <cell r="I360" t="str">
            <v>ANDRE</v>
          </cell>
          <cell r="J360" t="str">
            <v/>
          </cell>
          <cell r="K360" t="str">
            <v>BATEL</v>
          </cell>
          <cell r="L360" t="str">
            <v/>
          </cell>
          <cell r="M360" t="str">
            <v>ANDRE BATEL</v>
          </cell>
          <cell r="N360" t="str">
            <v>BATEL, ANDRE</v>
          </cell>
          <cell r="O360" t="str">
            <v>Vagos Sport Clube</v>
          </cell>
          <cell r="P360">
            <v>2004</v>
          </cell>
          <cell r="Q360" t="str">
            <v>M</v>
          </cell>
          <cell r="R360" t="str">
            <v>JUVM</v>
          </cell>
        </row>
        <row r="361">
          <cell r="B361">
            <v>3243</v>
          </cell>
          <cell r="C361" t="str">
            <v>VIDAL</v>
          </cell>
          <cell r="D361" t="str">
            <v>FERNANDEZ</v>
          </cell>
          <cell r="E361" t="str">
            <v>ADRIAN</v>
          </cell>
          <cell r="F361">
            <v>32428</v>
          </cell>
          <cell r="G361" t="str">
            <v>M</v>
          </cell>
          <cell r="H361" t="str">
            <v>CIDADE NARON TM</v>
          </cell>
          <cell r="I361" t="str">
            <v>ADRIAN</v>
          </cell>
          <cell r="J361" t="str">
            <v/>
          </cell>
          <cell r="K361" t="str">
            <v>VIDAL</v>
          </cell>
          <cell r="L361" t="str">
            <v>FERNANDEZ</v>
          </cell>
          <cell r="M361" t="str">
            <v>ADRIAN VIDAL F.</v>
          </cell>
          <cell r="N361" t="str">
            <v>VIDAL FERNANDEZ, ADRIAN</v>
          </cell>
          <cell r="O361" t="str">
            <v>CTM Cidade de Narón</v>
          </cell>
          <cell r="P361">
            <v>1988</v>
          </cell>
          <cell r="Q361" t="str">
            <v>M</v>
          </cell>
          <cell r="R361" t="str">
            <v>SENM</v>
          </cell>
        </row>
        <row r="362">
          <cell r="B362">
            <v>60408</v>
          </cell>
          <cell r="C362" t="str">
            <v>BARBOSA</v>
          </cell>
          <cell r="D362">
            <v>0</v>
          </cell>
          <cell r="E362" t="str">
            <v>JOAQUIM</v>
          </cell>
          <cell r="F362">
            <v>19886</v>
          </cell>
          <cell r="G362" t="str">
            <v>M</v>
          </cell>
          <cell r="H362" t="str">
            <v>LFC Lourosa</v>
          </cell>
          <cell r="I362" t="str">
            <v>JOAQUIM</v>
          </cell>
          <cell r="J362" t="str">
            <v/>
          </cell>
          <cell r="K362" t="str">
            <v>BARBOSA</v>
          </cell>
          <cell r="L362" t="str">
            <v/>
          </cell>
          <cell r="M362" t="str">
            <v>JOAQUIM BARBOSA</v>
          </cell>
          <cell r="N362" t="str">
            <v>BARBOSA, JOAQUIM</v>
          </cell>
          <cell r="O362" t="str">
            <v>LFC Lourosa</v>
          </cell>
          <cell r="P362">
            <v>1954</v>
          </cell>
          <cell r="Q362" t="str">
            <v>M</v>
          </cell>
          <cell r="R362" t="str">
            <v>V65M</v>
          </cell>
        </row>
        <row r="363">
          <cell r="B363">
            <v>18718</v>
          </cell>
          <cell r="C363" t="str">
            <v>BAHIA</v>
          </cell>
          <cell r="D363" t="str">
            <v>SAGHAIR</v>
          </cell>
          <cell r="E363" t="str">
            <v>SADOUM</v>
          </cell>
          <cell r="F363">
            <v>34851</v>
          </cell>
          <cell r="G363" t="str">
            <v>M</v>
          </cell>
          <cell r="H363" t="str">
            <v>ADX MILAGROSA</v>
          </cell>
          <cell r="I363" t="str">
            <v>SADOUM</v>
          </cell>
          <cell r="J363" t="str">
            <v/>
          </cell>
          <cell r="K363" t="str">
            <v>BAHIA</v>
          </cell>
          <cell r="L363" t="str">
            <v>SAGHAIR</v>
          </cell>
          <cell r="M363" t="str">
            <v>SADOUM BAHIA S.</v>
          </cell>
          <cell r="N363" t="str">
            <v>BAHIA SAGHAIR, SADOUM</v>
          </cell>
          <cell r="O363" t="str">
            <v>ADX Milagrosa</v>
          </cell>
          <cell r="P363">
            <v>1995</v>
          </cell>
          <cell r="Q363" t="str">
            <v>M</v>
          </cell>
          <cell r="R363" t="str">
            <v>SENM</v>
          </cell>
        </row>
        <row r="364">
          <cell r="B364">
            <v>22751</v>
          </cell>
          <cell r="C364" t="str">
            <v>LORENZO</v>
          </cell>
          <cell r="D364" t="str">
            <v>ARES</v>
          </cell>
          <cell r="E364" t="str">
            <v>MARCOS</v>
          </cell>
          <cell r="F364">
            <v>38770</v>
          </cell>
          <cell r="G364" t="str">
            <v>M</v>
          </cell>
          <cell r="H364" t="str">
            <v>CD MONTE FERREIROS TM</v>
          </cell>
          <cell r="I364" t="str">
            <v>MARCOS</v>
          </cell>
          <cell r="J364" t="str">
            <v/>
          </cell>
          <cell r="K364" t="str">
            <v>LORENZO</v>
          </cell>
          <cell r="L364" t="str">
            <v>ARES</v>
          </cell>
          <cell r="M364" t="str">
            <v>MARCOS LORENZO A.</v>
          </cell>
          <cell r="N364" t="str">
            <v>LORENZO ARES, MARCOS</v>
          </cell>
          <cell r="O364" t="str">
            <v>Monteferreiros TM</v>
          </cell>
          <cell r="P364">
            <v>2006</v>
          </cell>
          <cell r="Q364" t="str">
            <v>M</v>
          </cell>
          <cell r="R364" t="str">
            <v>JUVM</v>
          </cell>
        </row>
        <row r="365">
          <cell r="B365">
            <v>6468</v>
          </cell>
          <cell r="C365" t="str">
            <v>MARTINEZ</v>
          </cell>
          <cell r="D365" t="str">
            <v>PENA</v>
          </cell>
          <cell r="E365" t="str">
            <v>JAIME REMIGIO</v>
          </cell>
          <cell r="F365">
            <v>24359</v>
          </cell>
          <cell r="G365" t="str">
            <v>M</v>
          </cell>
          <cell r="H365" t="str">
            <v>CIDADE NARON TM</v>
          </cell>
          <cell r="I365" t="str">
            <v>JAIME</v>
          </cell>
          <cell r="J365" t="str">
            <v>REMIGIO</v>
          </cell>
          <cell r="K365" t="str">
            <v>MARTINEZ</v>
          </cell>
          <cell r="L365" t="str">
            <v>PENA</v>
          </cell>
          <cell r="M365" t="str">
            <v>JAIME R. MARTINEZ P.</v>
          </cell>
          <cell r="N365" t="str">
            <v>MARTINEZ PENA, JAIME R.</v>
          </cell>
          <cell r="O365" t="str">
            <v>CTM Cidade de Narón</v>
          </cell>
          <cell r="P365">
            <v>1966</v>
          </cell>
          <cell r="Q365" t="str">
            <v>M</v>
          </cell>
          <cell r="R365" t="str">
            <v>V50M</v>
          </cell>
        </row>
        <row r="366">
          <cell r="B366">
            <v>31779</v>
          </cell>
          <cell r="C366" t="str">
            <v>ALVAREZ</v>
          </cell>
          <cell r="D366" t="str">
            <v>FERNANDEZ</v>
          </cell>
          <cell r="E366" t="str">
            <v>JESUS</v>
          </cell>
          <cell r="F366">
            <v>27100</v>
          </cell>
          <cell r="G366" t="str">
            <v>M</v>
          </cell>
          <cell r="H366" t="str">
            <v>TM CRC PORRIÑO</v>
          </cell>
          <cell r="I366" t="str">
            <v>JESUS</v>
          </cell>
          <cell r="J366" t="str">
            <v/>
          </cell>
          <cell r="K366" t="str">
            <v>ALVAREZ</v>
          </cell>
          <cell r="L366" t="str">
            <v>FERNANDEZ</v>
          </cell>
          <cell r="M366" t="str">
            <v>JESUS ALVAREZ F.</v>
          </cell>
          <cell r="N366" t="str">
            <v>ALVAREZ FERNANDEZ, JESUS</v>
          </cell>
          <cell r="O366" t="str">
            <v>CRC Porriño</v>
          </cell>
          <cell r="P366">
            <v>1974</v>
          </cell>
          <cell r="Q366" t="str">
            <v>M</v>
          </cell>
          <cell r="R366" t="str">
            <v>V40M</v>
          </cell>
        </row>
        <row r="367">
          <cell r="B367">
            <v>802</v>
          </cell>
          <cell r="C367" t="str">
            <v>COSTAS</v>
          </cell>
          <cell r="D367" t="str">
            <v>ALONSO</v>
          </cell>
          <cell r="E367" t="str">
            <v>MARGARITA</v>
          </cell>
          <cell r="F367">
            <v>22847</v>
          </cell>
          <cell r="G367" t="str">
            <v>F</v>
          </cell>
          <cell r="H367" t="str">
            <v>CTM MOS</v>
          </cell>
          <cell r="I367" t="str">
            <v>MARGARITA</v>
          </cell>
          <cell r="J367" t="str">
            <v/>
          </cell>
          <cell r="K367" t="str">
            <v>COSTAS</v>
          </cell>
          <cell r="L367" t="str">
            <v>ALONSO</v>
          </cell>
          <cell r="M367" t="str">
            <v>MARGARITA COSTAS A.</v>
          </cell>
          <cell r="N367" t="str">
            <v>COSTAS ALONSO, MARGARITA</v>
          </cell>
          <cell r="O367" t="str">
            <v>CTM Mos</v>
          </cell>
          <cell r="P367">
            <v>1962</v>
          </cell>
          <cell r="Q367" t="str">
            <v>F</v>
          </cell>
          <cell r="R367" t="str">
            <v>V60F</v>
          </cell>
        </row>
        <row r="368">
          <cell r="B368">
            <v>7767</v>
          </cell>
          <cell r="C368" t="str">
            <v>GOMEZ</v>
          </cell>
          <cell r="D368" t="str">
            <v>GOMEZ</v>
          </cell>
          <cell r="E368" t="str">
            <v>DIEGO</v>
          </cell>
          <cell r="F368">
            <v>33411</v>
          </cell>
          <cell r="G368" t="str">
            <v>M</v>
          </cell>
          <cell r="H368" t="str">
            <v>FINISTERRE TM</v>
          </cell>
          <cell r="I368" t="str">
            <v>DIEGO</v>
          </cell>
          <cell r="J368" t="str">
            <v/>
          </cell>
          <cell r="K368" t="str">
            <v>GOMEZ</v>
          </cell>
          <cell r="L368" t="str">
            <v>GOMEZ</v>
          </cell>
          <cell r="M368" t="str">
            <v>DIEGO GOMEZ G.</v>
          </cell>
          <cell r="N368" t="str">
            <v>GOMEZ GOMEZ, DIEGO</v>
          </cell>
          <cell r="O368" t="str">
            <v>Finisterre TM</v>
          </cell>
          <cell r="P368">
            <v>1991</v>
          </cell>
          <cell r="Q368" t="str">
            <v>M</v>
          </cell>
          <cell r="R368" t="str">
            <v>SENM</v>
          </cell>
        </row>
        <row r="369">
          <cell r="B369">
            <v>73783</v>
          </cell>
          <cell r="C369" t="str">
            <v>BORGES</v>
          </cell>
          <cell r="D369">
            <v>0</v>
          </cell>
          <cell r="E369" t="str">
            <v>BIANCA</v>
          </cell>
          <cell r="F369">
            <v>39845</v>
          </cell>
          <cell r="G369" t="str">
            <v>F</v>
          </cell>
          <cell r="H369" t="str">
            <v>CTM Mirandela</v>
          </cell>
          <cell r="I369" t="str">
            <v>BIANCA</v>
          </cell>
          <cell r="J369" t="str">
            <v/>
          </cell>
          <cell r="K369" t="str">
            <v>BORGES</v>
          </cell>
          <cell r="L369" t="str">
            <v/>
          </cell>
          <cell r="M369" t="str">
            <v>BIANCA BORGES</v>
          </cell>
          <cell r="N369" t="str">
            <v>BORGES, BIANCA</v>
          </cell>
          <cell r="O369" t="str">
            <v>CTM Mirandela</v>
          </cell>
          <cell r="P369">
            <v>2009</v>
          </cell>
          <cell r="Q369" t="str">
            <v>F</v>
          </cell>
          <cell r="R369" t="str">
            <v>INFF</v>
          </cell>
        </row>
        <row r="370">
          <cell r="B370">
            <v>10784</v>
          </cell>
          <cell r="C370" t="str">
            <v>PENA</v>
          </cell>
          <cell r="D370" t="str">
            <v>CALVAR</v>
          </cell>
          <cell r="E370" t="str">
            <v>MARÍA</v>
          </cell>
          <cell r="F370">
            <v>36391</v>
          </cell>
          <cell r="G370" t="str">
            <v>F</v>
          </cell>
          <cell r="H370" t="str">
            <v>CINANIA TM</v>
          </cell>
          <cell r="I370" t="str">
            <v>MARIA</v>
          </cell>
          <cell r="J370" t="str">
            <v/>
          </cell>
          <cell r="K370" t="str">
            <v>PENA</v>
          </cell>
          <cell r="L370" t="str">
            <v>CALVAR</v>
          </cell>
          <cell r="M370" t="str">
            <v>MARIA PENA C.</v>
          </cell>
          <cell r="N370" t="str">
            <v>PENA CALVAR, MARIA</v>
          </cell>
          <cell r="O370" t="str">
            <v>Cinania TM</v>
          </cell>
          <cell r="P370">
            <v>1999</v>
          </cell>
          <cell r="Q370" t="str">
            <v>F</v>
          </cell>
          <cell r="R370" t="str">
            <v>SENF</v>
          </cell>
        </row>
        <row r="371">
          <cell r="B371">
            <v>23174</v>
          </cell>
          <cell r="C371" t="str">
            <v>FERNANDEZ</v>
          </cell>
          <cell r="D371" t="str">
            <v>GARCIA</v>
          </cell>
          <cell r="E371" t="str">
            <v>HUGO</v>
          </cell>
          <cell r="F371">
            <v>37606</v>
          </cell>
          <cell r="G371" t="str">
            <v>M</v>
          </cell>
          <cell r="H371" t="str">
            <v>CONXO TM</v>
          </cell>
          <cell r="I371" t="str">
            <v>HUGO</v>
          </cell>
          <cell r="J371" t="str">
            <v/>
          </cell>
          <cell r="K371" t="str">
            <v>FERNANDEZ</v>
          </cell>
          <cell r="L371" t="str">
            <v>GARCIA</v>
          </cell>
          <cell r="M371" t="str">
            <v>HUGO FERNANDEZ G.</v>
          </cell>
          <cell r="N371" t="str">
            <v>FERNANDEZ GARCIA, HUGO</v>
          </cell>
          <cell r="O371" t="str">
            <v>Conxo TM</v>
          </cell>
          <cell r="P371">
            <v>2002</v>
          </cell>
          <cell r="Q371" t="str">
            <v>M</v>
          </cell>
          <cell r="R371" t="str">
            <v>S23M</v>
          </cell>
        </row>
        <row r="372">
          <cell r="B372">
            <v>36797</v>
          </cell>
          <cell r="C372" t="str">
            <v>TROITIÑO</v>
          </cell>
          <cell r="D372" t="str">
            <v>GALIANO</v>
          </cell>
          <cell r="E372" t="str">
            <v>QUERCUS NICOLAS</v>
          </cell>
          <cell r="F372">
            <v>39444</v>
          </cell>
          <cell r="G372" t="str">
            <v>M</v>
          </cell>
          <cell r="H372" t="str">
            <v>MONTE PORREIRO</v>
          </cell>
          <cell r="I372" t="str">
            <v>QUERCUS</v>
          </cell>
          <cell r="J372" t="str">
            <v>NICOLAS</v>
          </cell>
          <cell r="K372" t="str">
            <v>TROITIÑO</v>
          </cell>
          <cell r="L372" t="str">
            <v>GALIANO</v>
          </cell>
          <cell r="M372" t="str">
            <v>QUERCUS N. TROITIÑO G.</v>
          </cell>
          <cell r="N372" t="str">
            <v>TROITIÑO GALIANO, QUERCUS N.</v>
          </cell>
          <cell r="O372" t="str">
            <v>Club Monte Porreiro</v>
          </cell>
          <cell r="P372">
            <v>2007</v>
          </cell>
          <cell r="Q372" t="str">
            <v>M</v>
          </cell>
          <cell r="R372" t="str">
            <v>INFM</v>
          </cell>
        </row>
        <row r="373">
          <cell r="B373">
            <v>29017</v>
          </cell>
          <cell r="C373" t="str">
            <v>CHANTRERO</v>
          </cell>
          <cell r="D373" t="str">
            <v>FEIJOO</v>
          </cell>
          <cell r="E373" t="str">
            <v>HECTOR</v>
          </cell>
          <cell r="F373">
            <v>39914</v>
          </cell>
          <cell r="G373" t="str">
            <v>M</v>
          </cell>
          <cell r="H373" t="str">
            <v>RIBADUMIA T.M.</v>
          </cell>
          <cell r="I373" t="str">
            <v>HECTOR</v>
          </cell>
          <cell r="J373" t="str">
            <v/>
          </cell>
          <cell r="K373" t="str">
            <v>CHANTRERO</v>
          </cell>
          <cell r="L373" t="str">
            <v>FEIJOO</v>
          </cell>
          <cell r="M373" t="str">
            <v>HECTOR CHANTRERO F.</v>
          </cell>
          <cell r="N373" t="str">
            <v>CHANTRERO FEIJOO, HECTOR</v>
          </cell>
          <cell r="O373" t="str">
            <v>RIBADUMIA T.M.</v>
          </cell>
          <cell r="P373">
            <v>2009</v>
          </cell>
          <cell r="Q373" t="str">
            <v>M</v>
          </cell>
          <cell r="R373" t="str">
            <v>INFM</v>
          </cell>
        </row>
        <row r="374">
          <cell r="B374">
            <v>100023</v>
          </cell>
          <cell r="C374" t="str">
            <v>CHANTRERO</v>
          </cell>
          <cell r="D374" t="str">
            <v>FEIJOO</v>
          </cell>
          <cell r="E374" t="str">
            <v>DAVID</v>
          </cell>
          <cell r="F374">
            <v>40522</v>
          </cell>
          <cell r="G374" t="str">
            <v>M</v>
          </cell>
          <cell r="H374" t="str">
            <v>RIBADUMIA T.M.</v>
          </cell>
          <cell r="I374" t="str">
            <v>DAVID</v>
          </cell>
          <cell r="J374" t="str">
            <v/>
          </cell>
          <cell r="K374" t="str">
            <v>CHANTRERO</v>
          </cell>
          <cell r="L374" t="str">
            <v>FEIJOO</v>
          </cell>
          <cell r="M374" t="str">
            <v>DAVID CHANTRERO F.</v>
          </cell>
          <cell r="N374" t="str">
            <v>CHANTRERO FEIJOO, DAVID</v>
          </cell>
          <cell r="O374" t="str">
            <v>RIBADUMIA T.M.</v>
          </cell>
          <cell r="P374">
            <v>2010</v>
          </cell>
          <cell r="Q374" t="str">
            <v>M</v>
          </cell>
          <cell r="R374" t="str">
            <v>ALEM</v>
          </cell>
        </row>
        <row r="375">
          <cell r="B375">
            <v>100360</v>
          </cell>
          <cell r="C375" t="str">
            <v>CZARNECKI</v>
          </cell>
          <cell r="D375" t="str">
            <v>GONZÁLEZ</v>
          </cell>
          <cell r="E375" t="str">
            <v>ALENKA</v>
          </cell>
          <cell r="F375">
            <v>41951</v>
          </cell>
          <cell r="G375" t="str">
            <v>F</v>
          </cell>
          <cell r="H375" t="str">
            <v>CTM GAM</v>
          </cell>
          <cell r="I375" t="str">
            <v>ALENKA</v>
          </cell>
          <cell r="J375" t="str">
            <v/>
          </cell>
          <cell r="K375" t="str">
            <v>CZARNECKI</v>
          </cell>
          <cell r="L375" t="str">
            <v>GONZALEZ</v>
          </cell>
          <cell r="M375" t="str">
            <v>ALENKA CZARNECKI G.</v>
          </cell>
          <cell r="N375" t="str">
            <v>CZARNECKI GONZALEZ, ALENKA</v>
          </cell>
          <cell r="O375" t="str">
            <v>CTM GAM</v>
          </cell>
          <cell r="P375">
            <v>2014</v>
          </cell>
          <cell r="Q375" t="str">
            <v>F</v>
          </cell>
          <cell r="R375" t="str">
            <v>PREF</v>
          </cell>
        </row>
        <row r="376">
          <cell r="B376">
            <v>100530</v>
          </cell>
          <cell r="C376" t="str">
            <v>PENIN</v>
          </cell>
          <cell r="D376" t="str">
            <v>CHICA</v>
          </cell>
          <cell r="E376" t="str">
            <v>MARIO</v>
          </cell>
          <cell r="F376">
            <v>40939</v>
          </cell>
          <cell r="G376" t="str">
            <v>M</v>
          </cell>
          <cell r="H376" t="str">
            <v>Finisterre TM</v>
          </cell>
          <cell r="I376" t="str">
            <v>MARIO</v>
          </cell>
          <cell r="J376" t="str">
            <v/>
          </cell>
          <cell r="K376" t="str">
            <v>PENIN</v>
          </cell>
          <cell r="L376" t="str">
            <v>CHICA</v>
          </cell>
          <cell r="M376" t="str">
            <v>MARIO PENIN C.</v>
          </cell>
          <cell r="N376" t="str">
            <v>PENIN CHICA, MARIO</v>
          </cell>
          <cell r="O376" t="str">
            <v>Finisterre TM</v>
          </cell>
          <cell r="P376">
            <v>2012</v>
          </cell>
          <cell r="Q376" t="str">
            <v>M</v>
          </cell>
          <cell r="R376" t="str">
            <v>BENM</v>
          </cell>
        </row>
        <row r="377">
          <cell r="B377">
            <v>6638</v>
          </cell>
          <cell r="C377" t="str">
            <v>MIGUELEZ</v>
          </cell>
          <cell r="D377" t="str">
            <v>DIAZ</v>
          </cell>
          <cell r="E377" t="str">
            <v>ELISEO XAVIER</v>
          </cell>
          <cell r="F377">
            <v>16490</v>
          </cell>
          <cell r="G377" t="str">
            <v>M</v>
          </cell>
          <cell r="H377" t="str">
            <v>ARTEAL TM</v>
          </cell>
          <cell r="I377" t="str">
            <v>ELISEO</v>
          </cell>
          <cell r="J377" t="str">
            <v>XAVIER</v>
          </cell>
          <cell r="K377" t="str">
            <v>MIGUELEZ</v>
          </cell>
          <cell r="L377" t="str">
            <v>DIAZ</v>
          </cell>
          <cell r="M377" t="str">
            <v>ELISEO X. MIGUELEZ D.</v>
          </cell>
          <cell r="N377" t="str">
            <v>MIGUELEZ DIAZ, ELISEO X.</v>
          </cell>
          <cell r="O377" t="str">
            <v>Arteal TM</v>
          </cell>
          <cell r="P377">
            <v>1945</v>
          </cell>
          <cell r="Q377" t="str">
            <v>M</v>
          </cell>
          <cell r="R377" t="str">
            <v>V75M</v>
          </cell>
        </row>
        <row r="378">
          <cell r="B378">
            <v>10272</v>
          </cell>
          <cell r="C378" t="str">
            <v>FERNANDEZ</v>
          </cell>
          <cell r="D378" t="str">
            <v>GARCIA</v>
          </cell>
          <cell r="E378" t="str">
            <v>ENRIQUE JOSE</v>
          </cell>
          <cell r="F378">
            <v>24039</v>
          </cell>
          <cell r="G378" t="str">
            <v>M</v>
          </cell>
          <cell r="H378" t="str">
            <v>Club Luarca TM</v>
          </cell>
          <cell r="I378" t="str">
            <v>ENRIQUE</v>
          </cell>
          <cell r="J378" t="str">
            <v>JOSE</v>
          </cell>
          <cell r="K378" t="str">
            <v>FERNANDEZ</v>
          </cell>
          <cell r="L378" t="str">
            <v>GARCIA</v>
          </cell>
          <cell r="M378" t="str">
            <v>ENRIQUE J. FERNANDEZ G.</v>
          </cell>
          <cell r="N378" t="str">
            <v>FERNANDEZ GARCIA, ENRIQUE J.</v>
          </cell>
          <cell r="O378" t="str">
            <v>Club Luarca TM</v>
          </cell>
          <cell r="P378">
            <v>1965</v>
          </cell>
          <cell r="Q378" t="str">
            <v>M</v>
          </cell>
          <cell r="R378" t="str">
            <v>V50M</v>
          </cell>
        </row>
        <row r="379">
          <cell r="B379">
            <v>33399</v>
          </cell>
          <cell r="C379" t="str">
            <v>ESCRIBANO</v>
          </cell>
          <cell r="D379" t="str">
            <v>PEREZ</v>
          </cell>
          <cell r="E379" t="str">
            <v>PELAYO</v>
          </cell>
          <cell r="F379">
            <v>39477</v>
          </cell>
          <cell r="G379" t="str">
            <v>M</v>
          </cell>
          <cell r="H379" t="str">
            <v>Club Corverastur</v>
          </cell>
          <cell r="I379" t="str">
            <v>PELAYO</v>
          </cell>
          <cell r="J379" t="str">
            <v/>
          </cell>
          <cell r="K379" t="str">
            <v>ESCRIBANO</v>
          </cell>
          <cell r="L379" t="str">
            <v>PEREZ</v>
          </cell>
          <cell r="M379" t="str">
            <v>PELAYO ESCRIBANO P.</v>
          </cell>
          <cell r="N379" t="str">
            <v>ESCRIBANO PEREZ, PELAYO</v>
          </cell>
          <cell r="O379" t="str">
            <v>Club Corverastur</v>
          </cell>
          <cell r="P379">
            <v>2008</v>
          </cell>
          <cell r="Q379" t="str">
            <v>M</v>
          </cell>
          <cell r="R379" t="str">
            <v>INFM</v>
          </cell>
        </row>
        <row r="380">
          <cell r="B380">
            <v>18254</v>
          </cell>
          <cell r="C380" t="str">
            <v>BAHAMONDE</v>
          </cell>
          <cell r="D380" t="str">
            <v>PÉREZ</v>
          </cell>
          <cell r="E380" t="str">
            <v>MARCELINO</v>
          </cell>
          <cell r="F380">
            <v>36051</v>
          </cell>
          <cell r="G380" t="str">
            <v>M</v>
          </cell>
          <cell r="H380" t="str">
            <v>ARTEAL TM</v>
          </cell>
          <cell r="I380" t="str">
            <v>MARCELINO</v>
          </cell>
          <cell r="J380" t="str">
            <v/>
          </cell>
          <cell r="K380" t="str">
            <v>BAHAMONDE</v>
          </cell>
          <cell r="L380" t="str">
            <v>PEREZ</v>
          </cell>
          <cell r="M380" t="str">
            <v>MARCELINO BAHAMONDE P.</v>
          </cell>
          <cell r="N380" t="str">
            <v>BAHAMONDE PEREZ, MARCELINO</v>
          </cell>
          <cell r="O380" t="str">
            <v>Arteal TM</v>
          </cell>
          <cell r="P380">
            <v>1998</v>
          </cell>
          <cell r="Q380" t="str">
            <v>M</v>
          </cell>
          <cell r="R380" t="str">
            <v>SENM</v>
          </cell>
        </row>
        <row r="381">
          <cell r="B381">
            <v>67471</v>
          </cell>
          <cell r="C381" t="str">
            <v>OLHERO</v>
          </cell>
          <cell r="D381">
            <v>0</v>
          </cell>
          <cell r="E381" t="str">
            <v>PEDRO</v>
          </cell>
          <cell r="F381">
            <v>37117</v>
          </cell>
          <cell r="G381" t="str">
            <v>M</v>
          </cell>
          <cell r="H381" t="str">
            <v>CCR Arrabaes</v>
          </cell>
          <cell r="I381" t="str">
            <v>PEDRO</v>
          </cell>
          <cell r="J381" t="str">
            <v/>
          </cell>
          <cell r="K381" t="str">
            <v>OLHERO</v>
          </cell>
          <cell r="L381" t="str">
            <v/>
          </cell>
          <cell r="M381" t="str">
            <v>PEDRO OLHERO</v>
          </cell>
          <cell r="N381" t="str">
            <v>OLHERO, PEDRO</v>
          </cell>
          <cell r="O381" t="str">
            <v>CCR Arrabaes</v>
          </cell>
          <cell r="P381">
            <v>2001</v>
          </cell>
          <cell r="Q381" t="str">
            <v>M</v>
          </cell>
          <cell r="R381" t="str">
            <v>S23M</v>
          </cell>
        </row>
        <row r="382">
          <cell r="B382">
            <v>71587</v>
          </cell>
          <cell r="C382" t="str">
            <v>CORREIA</v>
          </cell>
          <cell r="D382">
            <v>0</v>
          </cell>
          <cell r="E382" t="str">
            <v>CLARA</v>
          </cell>
          <cell r="F382">
            <v>39140</v>
          </cell>
          <cell r="G382" t="str">
            <v>F</v>
          </cell>
          <cell r="H382" t="str">
            <v>CTM Mirandela</v>
          </cell>
          <cell r="I382" t="str">
            <v>CLARA</v>
          </cell>
          <cell r="J382" t="str">
            <v/>
          </cell>
          <cell r="K382" t="str">
            <v>CORREIA</v>
          </cell>
          <cell r="L382" t="str">
            <v/>
          </cell>
          <cell r="M382" t="str">
            <v>CLARA CORREIA</v>
          </cell>
          <cell r="N382" t="str">
            <v>CORREIA, CLARA</v>
          </cell>
          <cell r="O382" t="str">
            <v>CTM Mirandela</v>
          </cell>
          <cell r="P382">
            <v>2007</v>
          </cell>
          <cell r="Q382" t="str">
            <v>F</v>
          </cell>
          <cell r="R382" t="str">
            <v>INFF</v>
          </cell>
        </row>
        <row r="383">
          <cell r="B383">
            <v>4442</v>
          </cell>
          <cell r="C383" t="str">
            <v>ALONSO</v>
          </cell>
          <cell r="D383" t="str">
            <v>FERNANDEZ</v>
          </cell>
          <cell r="E383" t="str">
            <v>RAFAEL</v>
          </cell>
          <cell r="F383">
            <v>18901</v>
          </cell>
          <cell r="G383" t="str">
            <v>M</v>
          </cell>
          <cell r="H383" t="str">
            <v>MONTE PORREIRO</v>
          </cell>
          <cell r="I383" t="str">
            <v>RAFAEL</v>
          </cell>
          <cell r="J383" t="str">
            <v/>
          </cell>
          <cell r="K383" t="str">
            <v>ALONSO</v>
          </cell>
          <cell r="L383" t="str">
            <v>FERNANDEZ</v>
          </cell>
          <cell r="M383" t="str">
            <v>RAFAEL ALONSO F.</v>
          </cell>
          <cell r="N383" t="str">
            <v>ALONSO FERNANDEZ, RAFAEL</v>
          </cell>
          <cell r="O383" t="str">
            <v>Club Monte Porreiro</v>
          </cell>
          <cell r="P383">
            <v>1951</v>
          </cell>
          <cell r="Q383" t="str">
            <v>M</v>
          </cell>
          <cell r="R383" t="str">
            <v>V70M</v>
          </cell>
        </row>
        <row r="384">
          <cell r="B384">
            <v>3523</v>
          </cell>
          <cell r="C384" t="str">
            <v>FERNANDEZ</v>
          </cell>
          <cell r="D384" t="str">
            <v>PEREZ</v>
          </cell>
          <cell r="E384" t="str">
            <v>SARA</v>
          </cell>
          <cell r="F384">
            <v>32929</v>
          </cell>
          <cell r="G384" t="str">
            <v>F</v>
          </cell>
          <cell r="H384" t="str">
            <v>CINANIA TM</v>
          </cell>
          <cell r="I384" t="str">
            <v>SARA</v>
          </cell>
          <cell r="J384" t="str">
            <v/>
          </cell>
          <cell r="K384" t="str">
            <v>FERNANDEZ</v>
          </cell>
          <cell r="L384" t="str">
            <v>PEREZ</v>
          </cell>
          <cell r="M384" t="str">
            <v>SARA FERNANDEZ P.</v>
          </cell>
          <cell r="N384" t="str">
            <v>FERNANDEZ PEREZ, SARA</v>
          </cell>
          <cell r="O384" t="str">
            <v>Cinania TM</v>
          </cell>
          <cell r="P384">
            <v>1990</v>
          </cell>
          <cell r="Q384" t="str">
            <v>F</v>
          </cell>
          <cell r="R384" t="str">
            <v>SENF</v>
          </cell>
        </row>
        <row r="385">
          <cell r="B385">
            <v>8670</v>
          </cell>
          <cell r="C385" t="str">
            <v>PEÑA</v>
          </cell>
          <cell r="D385" t="str">
            <v>LORENZO</v>
          </cell>
          <cell r="E385" t="str">
            <v>EVA</v>
          </cell>
          <cell r="F385">
            <v>24515</v>
          </cell>
          <cell r="G385" t="str">
            <v>F</v>
          </cell>
          <cell r="H385" t="str">
            <v>RIBADUMIA T.M.</v>
          </cell>
          <cell r="I385" t="str">
            <v>EVA</v>
          </cell>
          <cell r="J385" t="str">
            <v/>
          </cell>
          <cell r="K385" t="str">
            <v>PEÑA</v>
          </cell>
          <cell r="L385" t="str">
            <v>LORENZO</v>
          </cell>
          <cell r="M385" t="str">
            <v>EVA PEÑA L.</v>
          </cell>
          <cell r="N385" t="str">
            <v>PEÑA LORENZO, EVA</v>
          </cell>
          <cell r="O385" t="str">
            <v>RIBADUMIA T.M.</v>
          </cell>
          <cell r="P385">
            <v>1967</v>
          </cell>
          <cell r="Q385" t="str">
            <v>F</v>
          </cell>
          <cell r="R385" t="str">
            <v>V50F</v>
          </cell>
        </row>
        <row r="386">
          <cell r="B386">
            <v>29288</v>
          </cell>
          <cell r="C386" t="str">
            <v>FERNANDEZ</v>
          </cell>
          <cell r="D386" t="str">
            <v>RIVADULLA</v>
          </cell>
          <cell r="E386" t="str">
            <v>JOSE MANUEL</v>
          </cell>
          <cell r="F386">
            <v>25410</v>
          </cell>
          <cell r="G386" t="str">
            <v>M</v>
          </cell>
          <cell r="H386" t="str">
            <v>CORUÑA</v>
          </cell>
          <cell r="I386" t="str">
            <v>JOSE</v>
          </cell>
          <cell r="J386" t="str">
            <v>MANUEL</v>
          </cell>
          <cell r="K386" t="str">
            <v>FERNANDEZ</v>
          </cell>
          <cell r="L386" t="str">
            <v>RIVADULLA</v>
          </cell>
          <cell r="M386" t="str">
            <v>JOSE M. FERNANDEZ R.</v>
          </cell>
          <cell r="N386" t="str">
            <v>FERNANDEZ RIVADULLA, JOSE M.</v>
          </cell>
          <cell r="O386" t="str">
            <v>CTM Coruña</v>
          </cell>
          <cell r="P386">
            <v>1969</v>
          </cell>
          <cell r="Q386" t="str">
            <v>M</v>
          </cell>
          <cell r="R386" t="str">
            <v>V50M</v>
          </cell>
        </row>
        <row r="387">
          <cell r="B387">
            <v>35431</v>
          </cell>
          <cell r="C387" t="str">
            <v>JUNCAL</v>
          </cell>
          <cell r="D387" t="str">
            <v>PIñEIRO</v>
          </cell>
          <cell r="E387" t="str">
            <v>MIGUEL</v>
          </cell>
          <cell r="F387">
            <v>32318</v>
          </cell>
          <cell r="G387" t="str">
            <v>M</v>
          </cell>
          <cell r="H387" t="str">
            <v>CINANIA TM</v>
          </cell>
          <cell r="I387" t="str">
            <v>MIGUEL</v>
          </cell>
          <cell r="J387" t="str">
            <v/>
          </cell>
          <cell r="K387" t="str">
            <v>JUNCAL</v>
          </cell>
          <cell r="L387" t="str">
            <v>PIñEIRO</v>
          </cell>
          <cell r="M387" t="str">
            <v>MIGUEL JUNCAL P.</v>
          </cell>
          <cell r="N387" t="str">
            <v>JUNCAL PIñEIRO, MIGUEL</v>
          </cell>
          <cell r="O387" t="str">
            <v>Cinania TM</v>
          </cell>
          <cell r="P387">
            <v>1988</v>
          </cell>
          <cell r="Q387" t="str">
            <v>M</v>
          </cell>
          <cell r="R387" t="str">
            <v>SENM</v>
          </cell>
        </row>
        <row r="388">
          <cell r="B388">
            <v>38820</v>
          </cell>
          <cell r="C388" t="str">
            <v>VILABOA</v>
          </cell>
          <cell r="D388" t="str">
            <v>PITEIRA</v>
          </cell>
          <cell r="E388" t="str">
            <v>JORGE JOSE</v>
          </cell>
          <cell r="F388">
            <v>32538</v>
          </cell>
          <cell r="G388" t="str">
            <v>M</v>
          </cell>
          <cell r="H388" t="str">
            <v>ADX MILAGROSA</v>
          </cell>
          <cell r="I388" t="str">
            <v>JORGE</v>
          </cell>
          <cell r="J388" t="str">
            <v>JOSE</v>
          </cell>
          <cell r="K388" t="str">
            <v>VILABOA</v>
          </cell>
          <cell r="L388" t="str">
            <v>PITEIRA</v>
          </cell>
          <cell r="M388" t="str">
            <v>JORGE J. VILABOA P.</v>
          </cell>
          <cell r="N388" t="str">
            <v>VILABOA PITEIRA, JORGE J.</v>
          </cell>
          <cell r="O388" t="str">
            <v>ADX Milagrosa</v>
          </cell>
          <cell r="P388">
            <v>1989</v>
          </cell>
          <cell r="Q388" t="str">
            <v>M</v>
          </cell>
          <cell r="R388" t="str">
            <v>SENM</v>
          </cell>
        </row>
        <row r="389">
          <cell r="B389">
            <v>20865</v>
          </cell>
          <cell r="C389" t="str">
            <v>MONTAOS</v>
          </cell>
          <cell r="D389" t="str">
            <v>CHAVES</v>
          </cell>
          <cell r="E389" t="str">
            <v>ELENA</v>
          </cell>
          <cell r="F389">
            <v>39743</v>
          </cell>
          <cell r="G389" t="str">
            <v>F</v>
          </cell>
          <cell r="H389" t="str">
            <v>RIBADUMIA T.M.</v>
          </cell>
          <cell r="I389" t="str">
            <v>ELENA</v>
          </cell>
          <cell r="J389" t="str">
            <v/>
          </cell>
          <cell r="K389" t="str">
            <v>MONTAOS</v>
          </cell>
          <cell r="L389" t="str">
            <v>CHAVES</v>
          </cell>
          <cell r="M389" t="str">
            <v>ELENA MONTAOS C.</v>
          </cell>
          <cell r="N389" t="str">
            <v>MONTAOS CHAVES, ELENA</v>
          </cell>
          <cell r="O389" t="str">
            <v>RIBADUMIA T.M.</v>
          </cell>
          <cell r="P389">
            <v>2008</v>
          </cell>
          <cell r="Q389" t="str">
            <v>F</v>
          </cell>
          <cell r="R389" t="str">
            <v>INFF</v>
          </cell>
        </row>
        <row r="390">
          <cell r="B390">
            <v>20941</v>
          </cell>
          <cell r="C390" t="str">
            <v>GONZALEZ</v>
          </cell>
          <cell r="D390" t="str">
            <v>DE OLIVEIRA</v>
          </cell>
          <cell r="E390" t="str">
            <v>BRAIS</v>
          </cell>
          <cell r="F390">
            <v>38419</v>
          </cell>
          <cell r="G390" t="str">
            <v>M</v>
          </cell>
          <cell r="H390" t="str">
            <v>MONTE PORREIRO</v>
          </cell>
          <cell r="I390" t="str">
            <v>BRAIS</v>
          </cell>
          <cell r="J390" t="str">
            <v/>
          </cell>
          <cell r="K390" t="str">
            <v>GONZALEZ</v>
          </cell>
          <cell r="L390" t="str">
            <v>DE OLIVEIRA</v>
          </cell>
          <cell r="M390" t="str">
            <v>BRAIS GONZALEZ D.</v>
          </cell>
          <cell r="N390" t="str">
            <v>GONZALEZ DE OLIVEIRA, BRAIS</v>
          </cell>
          <cell r="O390" t="str">
            <v>Club Monte Porreiro</v>
          </cell>
          <cell r="P390">
            <v>2005</v>
          </cell>
          <cell r="Q390" t="str">
            <v>M</v>
          </cell>
          <cell r="R390" t="str">
            <v>JUVM</v>
          </cell>
        </row>
        <row r="391">
          <cell r="B391">
            <v>66822</v>
          </cell>
          <cell r="C391" t="str">
            <v>SANTOS</v>
          </cell>
          <cell r="D391">
            <v>0</v>
          </cell>
          <cell r="E391" t="str">
            <v>HELDER</v>
          </cell>
          <cell r="F391">
            <v>28668</v>
          </cell>
          <cell r="G391" t="str">
            <v>M</v>
          </cell>
          <cell r="H391" t="str">
            <v>Clube Orfeão de Valadares</v>
          </cell>
          <cell r="I391" t="str">
            <v>HELDER</v>
          </cell>
          <cell r="J391" t="str">
            <v/>
          </cell>
          <cell r="K391" t="str">
            <v>SANTOS</v>
          </cell>
          <cell r="L391" t="str">
            <v/>
          </cell>
          <cell r="M391" t="str">
            <v>HELDER SANTOS</v>
          </cell>
          <cell r="N391" t="str">
            <v>SANTOS, HELDER</v>
          </cell>
          <cell r="O391" t="str">
            <v>Clube Orfeão de Valadares</v>
          </cell>
          <cell r="P391">
            <v>1978</v>
          </cell>
          <cell r="Q391" t="str">
            <v>M</v>
          </cell>
          <cell r="R391" t="str">
            <v>V40M</v>
          </cell>
        </row>
        <row r="392">
          <cell r="B392">
            <v>9976</v>
          </cell>
          <cell r="C392" t="str">
            <v>GONZALEZ</v>
          </cell>
          <cell r="D392" t="str">
            <v>MARTINEZ</v>
          </cell>
          <cell r="E392" t="str">
            <v>DAVID</v>
          </cell>
          <cell r="F392">
            <v>33546</v>
          </cell>
          <cell r="G392" t="str">
            <v>M</v>
          </cell>
          <cell r="H392" t="str">
            <v>CTM VIGO</v>
          </cell>
          <cell r="I392" t="str">
            <v>DAVID</v>
          </cell>
          <cell r="J392" t="str">
            <v/>
          </cell>
          <cell r="K392" t="str">
            <v>GONZALEZ</v>
          </cell>
          <cell r="L392" t="str">
            <v>MARTINEZ</v>
          </cell>
          <cell r="M392" t="str">
            <v>DAVID GONZALEZ M.</v>
          </cell>
          <cell r="N392" t="str">
            <v>GONZALEZ MARTINEZ, DAVID</v>
          </cell>
          <cell r="O392" t="str">
            <v>CTM Vigo</v>
          </cell>
          <cell r="P392">
            <v>1991</v>
          </cell>
          <cell r="Q392" t="str">
            <v>M</v>
          </cell>
          <cell r="R392" t="str">
            <v>SENM</v>
          </cell>
        </row>
        <row r="393">
          <cell r="B393">
            <v>68022</v>
          </cell>
          <cell r="C393" t="str">
            <v>SILVA</v>
          </cell>
          <cell r="D393">
            <v>0</v>
          </cell>
          <cell r="E393" t="str">
            <v>FRANCISCO</v>
          </cell>
          <cell r="F393">
            <v>38651</v>
          </cell>
          <cell r="G393" t="str">
            <v>M</v>
          </cell>
          <cell r="H393" t="str">
            <v>CCR Arrabaes</v>
          </cell>
          <cell r="I393" t="str">
            <v>FRANCISCO</v>
          </cell>
          <cell r="J393" t="str">
            <v/>
          </cell>
          <cell r="K393" t="str">
            <v>SILVA</v>
          </cell>
          <cell r="L393" t="str">
            <v/>
          </cell>
          <cell r="M393" t="str">
            <v>FRANCISCO SILVA</v>
          </cell>
          <cell r="N393" t="str">
            <v>SILVA, FRANCISCO</v>
          </cell>
          <cell r="O393" t="str">
            <v>CCR Arrabaes</v>
          </cell>
          <cell r="P393">
            <v>2005</v>
          </cell>
          <cell r="Q393" t="str">
            <v>M</v>
          </cell>
          <cell r="R393" t="str">
            <v>JUVM</v>
          </cell>
        </row>
        <row r="394">
          <cell r="B394">
            <v>74374</v>
          </cell>
          <cell r="C394" t="str">
            <v>RODRIGUES</v>
          </cell>
          <cell r="D394">
            <v>0</v>
          </cell>
          <cell r="E394" t="str">
            <v>PEDRO</v>
          </cell>
          <cell r="F394">
            <v>39330</v>
          </cell>
          <cell r="G394" t="str">
            <v>M</v>
          </cell>
          <cell r="H394" t="str">
            <v>CTM Vila Real</v>
          </cell>
          <cell r="I394" t="str">
            <v>PEDRO</v>
          </cell>
          <cell r="J394" t="str">
            <v/>
          </cell>
          <cell r="K394" t="str">
            <v>RODRIGUES</v>
          </cell>
          <cell r="L394" t="str">
            <v/>
          </cell>
          <cell r="M394" t="str">
            <v>PEDRO RODRIGUES</v>
          </cell>
          <cell r="N394" t="str">
            <v>RODRIGUES, PEDRO</v>
          </cell>
          <cell r="O394" t="str">
            <v>CTM Vila Real</v>
          </cell>
          <cell r="P394">
            <v>2007</v>
          </cell>
          <cell r="Q394" t="str">
            <v>M</v>
          </cell>
          <cell r="R394" t="str">
            <v>INFM</v>
          </cell>
        </row>
        <row r="395">
          <cell r="B395">
            <v>32740</v>
          </cell>
          <cell r="C395" t="str">
            <v>MENESES</v>
          </cell>
          <cell r="D395" t="str">
            <v>MONTECINOS</v>
          </cell>
          <cell r="E395" t="str">
            <v>CRISTAL</v>
          </cell>
          <cell r="F395">
            <v>34593</v>
          </cell>
          <cell r="G395" t="str">
            <v>F</v>
          </cell>
          <cell r="H395" t="str">
            <v>CIDADE NARON TM</v>
          </cell>
          <cell r="I395" t="str">
            <v>CRISTAL</v>
          </cell>
          <cell r="J395" t="str">
            <v/>
          </cell>
          <cell r="K395" t="str">
            <v>MENESES</v>
          </cell>
          <cell r="L395" t="str">
            <v>MONTECINOS</v>
          </cell>
          <cell r="M395" t="str">
            <v>CRISTAL MENESES M.</v>
          </cell>
          <cell r="N395" t="str">
            <v>MENESES MONTECINOS, CRISTAL</v>
          </cell>
          <cell r="O395" t="str">
            <v>CTM Cidade de Narón</v>
          </cell>
          <cell r="P395">
            <v>1994</v>
          </cell>
          <cell r="Q395" t="str">
            <v>F</v>
          </cell>
          <cell r="R395" t="str">
            <v>SENF</v>
          </cell>
        </row>
        <row r="396">
          <cell r="B396">
            <v>19758</v>
          </cell>
          <cell r="C396" t="str">
            <v>LOBATO</v>
          </cell>
          <cell r="D396" t="str">
            <v>MERINO</v>
          </cell>
          <cell r="E396" t="str">
            <v>ROBERTO</v>
          </cell>
          <cell r="F396">
            <v>21881</v>
          </cell>
          <cell r="G396" t="str">
            <v>M</v>
          </cell>
          <cell r="H396" t="str">
            <v>CTM Berciano Toralense</v>
          </cell>
          <cell r="I396" t="str">
            <v>ROBERTO</v>
          </cell>
          <cell r="J396" t="str">
            <v/>
          </cell>
          <cell r="K396" t="str">
            <v>LOBATO</v>
          </cell>
          <cell r="L396" t="str">
            <v>MERINO</v>
          </cell>
          <cell r="M396" t="str">
            <v>ROBERTO LOBATO M.</v>
          </cell>
          <cell r="N396" t="str">
            <v>LOBATO MERINO, ROBERTO</v>
          </cell>
          <cell r="O396" t="str">
            <v>CTM Berciano Toralense</v>
          </cell>
          <cell r="P396">
            <v>1959</v>
          </cell>
          <cell r="Q396" t="str">
            <v>M</v>
          </cell>
          <cell r="R396" t="str">
            <v>V60M</v>
          </cell>
        </row>
        <row r="397">
          <cell r="B397">
            <v>74672</v>
          </cell>
          <cell r="C397" t="str">
            <v>CONDE</v>
          </cell>
          <cell r="D397">
            <v>0</v>
          </cell>
          <cell r="E397" t="str">
            <v>MARGARIDA</v>
          </cell>
          <cell r="F397">
            <v>40225</v>
          </cell>
          <cell r="G397" t="str">
            <v>F</v>
          </cell>
          <cell r="H397" t="str">
            <v>CCR Arrabaes</v>
          </cell>
          <cell r="I397" t="str">
            <v>MARGARIDA</v>
          </cell>
          <cell r="J397" t="str">
            <v/>
          </cell>
          <cell r="K397" t="str">
            <v>CONDE</v>
          </cell>
          <cell r="L397" t="str">
            <v/>
          </cell>
          <cell r="M397" t="str">
            <v>MARGARIDA CONDE</v>
          </cell>
          <cell r="N397" t="str">
            <v>CONDE, MARGARIDA</v>
          </cell>
          <cell r="O397" t="str">
            <v>CCR Arrabaes</v>
          </cell>
          <cell r="P397">
            <v>2010</v>
          </cell>
          <cell r="Q397" t="str">
            <v>F</v>
          </cell>
          <cell r="R397" t="str">
            <v>ALEF</v>
          </cell>
        </row>
        <row r="398">
          <cell r="B398">
            <v>67578</v>
          </cell>
          <cell r="C398" t="str">
            <v>QUEIROS</v>
          </cell>
          <cell r="D398">
            <v>0</v>
          </cell>
          <cell r="E398" t="str">
            <v>MAFALDA</v>
          </cell>
          <cell r="F398">
            <v>37618</v>
          </cell>
          <cell r="G398" t="str">
            <v>F</v>
          </cell>
          <cell r="H398" t="str">
            <v>CCR Arrabaes</v>
          </cell>
          <cell r="I398" t="str">
            <v>MAFALDA</v>
          </cell>
          <cell r="J398" t="str">
            <v/>
          </cell>
          <cell r="K398" t="str">
            <v>QUEIROS</v>
          </cell>
          <cell r="L398" t="str">
            <v/>
          </cell>
          <cell r="M398" t="str">
            <v>MAFALDA QUEIROS</v>
          </cell>
          <cell r="N398" t="str">
            <v>QUEIROS, MAFALDA</v>
          </cell>
          <cell r="O398" t="str">
            <v>CCR Arrabaes</v>
          </cell>
          <cell r="P398">
            <v>2002</v>
          </cell>
          <cell r="Q398" t="str">
            <v>F</v>
          </cell>
          <cell r="R398" t="str">
            <v>S23F</v>
          </cell>
        </row>
        <row r="399">
          <cell r="B399">
            <v>75607</v>
          </cell>
          <cell r="C399" t="str">
            <v>TEIXEIRA</v>
          </cell>
          <cell r="D399">
            <v>0</v>
          </cell>
          <cell r="E399" t="str">
            <v>MARIANA</v>
          </cell>
          <cell r="F399">
            <v>40529</v>
          </cell>
          <cell r="G399" t="str">
            <v>F</v>
          </cell>
          <cell r="H399" t="str">
            <v>Associaçao Recreativa Canidelense</v>
          </cell>
          <cell r="I399" t="str">
            <v>MARIANA</v>
          </cell>
          <cell r="J399" t="str">
            <v/>
          </cell>
          <cell r="K399" t="str">
            <v>TEIXEIRA</v>
          </cell>
          <cell r="L399" t="str">
            <v/>
          </cell>
          <cell r="M399" t="str">
            <v>MARIANA TEIXEIRA</v>
          </cell>
          <cell r="N399" t="str">
            <v>TEIXEIRA, MARIANA</v>
          </cell>
          <cell r="O399" t="str">
            <v>Associaçao Recreativa Canidelense</v>
          </cell>
          <cell r="P399">
            <v>2010</v>
          </cell>
          <cell r="Q399" t="str">
            <v>F</v>
          </cell>
          <cell r="R399" t="str">
            <v>ALEF</v>
          </cell>
        </row>
        <row r="400">
          <cell r="B400">
            <v>4424</v>
          </cell>
          <cell r="C400" t="str">
            <v>RAMOS</v>
          </cell>
          <cell r="D400" t="str">
            <v>MATO</v>
          </cell>
          <cell r="E400" t="str">
            <v>JOSE RAMON</v>
          </cell>
          <cell r="F400">
            <v>26953</v>
          </cell>
          <cell r="G400" t="str">
            <v>M</v>
          </cell>
          <cell r="H400" t="str">
            <v>CDTM TOP SPIN</v>
          </cell>
          <cell r="I400" t="str">
            <v>JOSE</v>
          </cell>
          <cell r="J400" t="str">
            <v>RAMON</v>
          </cell>
          <cell r="K400" t="str">
            <v>RAMOS</v>
          </cell>
          <cell r="L400" t="str">
            <v>MATO</v>
          </cell>
          <cell r="M400" t="str">
            <v>JOSE R. RAMOS M.</v>
          </cell>
          <cell r="N400" t="str">
            <v>RAMOS MATO, JOSE R.</v>
          </cell>
          <cell r="O400" t="str">
            <v>CD TM Top Spin</v>
          </cell>
          <cell r="P400">
            <v>1973</v>
          </cell>
          <cell r="Q400" t="str">
            <v>M</v>
          </cell>
          <cell r="R400" t="str">
            <v>V50M</v>
          </cell>
        </row>
        <row r="401">
          <cell r="B401">
            <v>19695</v>
          </cell>
          <cell r="C401" t="str">
            <v>ARNEJO</v>
          </cell>
          <cell r="D401" t="str">
            <v>SEOANE</v>
          </cell>
          <cell r="E401" t="str">
            <v>PLACIDO</v>
          </cell>
          <cell r="F401">
            <v>26551</v>
          </cell>
          <cell r="G401" t="str">
            <v>M</v>
          </cell>
          <cell r="H401" t="str">
            <v>DUBRATAMBRE</v>
          </cell>
          <cell r="I401" t="str">
            <v>PLACIDO</v>
          </cell>
          <cell r="J401" t="str">
            <v/>
          </cell>
          <cell r="K401" t="str">
            <v>ARNEJO</v>
          </cell>
          <cell r="L401" t="str">
            <v>SEOANE</v>
          </cell>
          <cell r="M401" t="str">
            <v>PLACIDO ARNEJO S.</v>
          </cell>
          <cell r="N401" t="str">
            <v>ARNEJO SEOANE, PLACIDO</v>
          </cell>
          <cell r="O401" t="str">
            <v>AD Dubratambre</v>
          </cell>
          <cell r="P401">
            <v>1972</v>
          </cell>
          <cell r="Q401" t="str">
            <v>M</v>
          </cell>
          <cell r="R401" t="str">
            <v>V50M</v>
          </cell>
        </row>
        <row r="402">
          <cell r="B402">
            <v>22647</v>
          </cell>
          <cell r="C402" t="str">
            <v>BARCIA</v>
          </cell>
          <cell r="D402" t="str">
            <v>PAREDES</v>
          </cell>
          <cell r="E402" t="str">
            <v>ROBERTO</v>
          </cell>
          <cell r="F402">
            <v>27436</v>
          </cell>
          <cell r="G402" t="str">
            <v>M</v>
          </cell>
          <cell r="H402" t="str">
            <v>ARTEAL TM</v>
          </cell>
          <cell r="I402" t="str">
            <v>ROBERTO</v>
          </cell>
          <cell r="J402" t="str">
            <v/>
          </cell>
          <cell r="K402" t="str">
            <v>BARCIA</v>
          </cell>
          <cell r="L402" t="str">
            <v>PAREDES</v>
          </cell>
          <cell r="M402" t="str">
            <v>ROBERTO BARCIA P.</v>
          </cell>
          <cell r="N402" t="str">
            <v>BARCIA PAREDES, ROBERTO</v>
          </cell>
          <cell r="O402" t="str">
            <v>Arteal TM</v>
          </cell>
          <cell r="P402">
            <v>1975</v>
          </cell>
          <cell r="Q402" t="str">
            <v>M</v>
          </cell>
          <cell r="R402" t="str">
            <v>V40M</v>
          </cell>
        </row>
        <row r="403">
          <cell r="B403">
            <v>36946</v>
          </cell>
          <cell r="C403" t="str">
            <v>MÜLLER</v>
          </cell>
          <cell r="D403" t="str">
            <v>BLANCO</v>
          </cell>
          <cell r="E403" t="str">
            <v>JUAN CARLOS</v>
          </cell>
          <cell r="F403">
            <v>27263</v>
          </cell>
          <cell r="G403" t="str">
            <v>M</v>
          </cell>
          <cell r="H403" t="str">
            <v>CAMBADOS</v>
          </cell>
          <cell r="I403" t="str">
            <v>JUAN</v>
          </cell>
          <cell r="J403" t="str">
            <v>CARLOS</v>
          </cell>
          <cell r="K403" t="str">
            <v>MÜLLER</v>
          </cell>
          <cell r="L403" t="str">
            <v>BLANCO</v>
          </cell>
          <cell r="M403" t="str">
            <v>JUAN C. MÜLLER B.</v>
          </cell>
          <cell r="N403" t="str">
            <v>MÜLLER BLANCO, JUAN C.</v>
          </cell>
          <cell r="O403" t="str">
            <v>Cambados TM</v>
          </cell>
          <cell r="P403">
            <v>1974</v>
          </cell>
          <cell r="Q403" t="str">
            <v>M</v>
          </cell>
          <cell r="R403" t="str">
            <v>V40M</v>
          </cell>
        </row>
        <row r="404">
          <cell r="B404">
            <v>2294</v>
          </cell>
          <cell r="C404" t="str">
            <v>PEREZ</v>
          </cell>
          <cell r="D404" t="str">
            <v>MARTINEZ</v>
          </cell>
          <cell r="E404" t="str">
            <v>ANA MARIA</v>
          </cell>
          <cell r="F404">
            <v>30176</v>
          </cell>
          <cell r="G404" t="str">
            <v>F</v>
          </cell>
          <cell r="H404" t="str">
            <v>DUBRATAMBRE</v>
          </cell>
          <cell r="I404" t="str">
            <v>ANA</v>
          </cell>
          <cell r="J404" t="str">
            <v>MARIA</v>
          </cell>
          <cell r="K404" t="str">
            <v>PEREZ</v>
          </cell>
          <cell r="L404" t="str">
            <v>MARTINEZ</v>
          </cell>
          <cell r="M404" t="str">
            <v>ANA M. PEREZ M.</v>
          </cell>
          <cell r="N404" t="str">
            <v>PEREZ MARTINEZ, ANA M.</v>
          </cell>
          <cell r="O404" t="str">
            <v>AD Dubratambre</v>
          </cell>
          <cell r="P404">
            <v>1982</v>
          </cell>
          <cell r="Q404" t="str">
            <v>F</v>
          </cell>
          <cell r="R404" t="str">
            <v>V40F</v>
          </cell>
        </row>
        <row r="405">
          <cell r="B405">
            <v>20872</v>
          </cell>
          <cell r="C405" t="str">
            <v>CORDEIRO</v>
          </cell>
          <cell r="D405" t="str">
            <v>PIÑEIRO</v>
          </cell>
          <cell r="E405" t="str">
            <v>DARIO</v>
          </cell>
          <cell r="F405">
            <v>37280</v>
          </cell>
          <cell r="G405" t="str">
            <v>M</v>
          </cell>
          <cell r="H405" t="str">
            <v>CINANIA TM</v>
          </cell>
          <cell r="I405" t="str">
            <v>DARIO</v>
          </cell>
          <cell r="J405" t="str">
            <v/>
          </cell>
          <cell r="K405" t="str">
            <v>CORDEIRO</v>
          </cell>
          <cell r="L405" t="str">
            <v>PIÑEIRO</v>
          </cell>
          <cell r="M405" t="str">
            <v>DARIO CORDEIRO P.</v>
          </cell>
          <cell r="N405" t="str">
            <v>CORDEIRO PIÑEIRO, DARIO</v>
          </cell>
          <cell r="O405" t="str">
            <v>Cinania TM</v>
          </cell>
          <cell r="P405">
            <v>2002</v>
          </cell>
          <cell r="Q405" t="str">
            <v>M</v>
          </cell>
          <cell r="R405" t="str">
            <v>S23M</v>
          </cell>
        </row>
        <row r="406">
          <cell r="B406">
            <v>100021</v>
          </cell>
          <cell r="C406" t="str">
            <v>CORES</v>
          </cell>
          <cell r="D406" t="str">
            <v>ROLAN</v>
          </cell>
          <cell r="E406" t="str">
            <v>PEDRO</v>
          </cell>
          <cell r="F406">
            <v>40399</v>
          </cell>
          <cell r="G406" t="str">
            <v>M</v>
          </cell>
          <cell r="H406" t="str">
            <v>RIBADUMIA T.M.</v>
          </cell>
          <cell r="I406" t="str">
            <v>PEDRO</v>
          </cell>
          <cell r="J406" t="str">
            <v/>
          </cell>
          <cell r="K406" t="str">
            <v>CORES</v>
          </cell>
          <cell r="L406" t="str">
            <v>ROLAN</v>
          </cell>
          <cell r="M406" t="str">
            <v>PEDRO CORES R.</v>
          </cell>
          <cell r="N406" t="str">
            <v>CORES ROLAN, PEDRO</v>
          </cell>
          <cell r="O406" t="str">
            <v>RIBADUMIA T.M.</v>
          </cell>
          <cell r="P406">
            <v>2010</v>
          </cell>
          <cell r="Q406" t="str">
            <v>M</v>
          </cell>
          <cell r="R406" t="str">
            <v>ALEM</v>
          </cell>
        </row>
        <row r="407">
          <cell r="B407">
            <v>15920</v>
          </cell>
          <cell r="C407" t="str">
            <v xml:space="preserve">GONZÁLEZ </v>
          </cell>
          <cell r="D407" t="str">
            <v>CAAMAÑO</v>
          </cell>
          <cell r="E407" t="str">
            <v>VENANCIO</v>
          </cell>
          <cell r="F407">
            <v>35632</v>
          </cell>
          <cell r="G407" t="str">
            <v>M</v>
          </cell>
          <cell r="H407" t="str">
            <v>ARTEAL TM</v>
          </cell>
          <cell r="I407" t="str">
            <v>VENANCIO</v>
          </cell>
          <cell r="J407" t="str">
            <v/>
          </cell>
          <cell r="K407" t="str">
            <v xml:space="preserve">GONZALEZ </v>
          </cell>
          <cell r="L407" t="str">
            <v>CAAMAÑO</v>
          </cell>
          <cell r="M407" t="str">
            <v>VENANCIO GONZALEZ  C.</v>
          </cell>
          <cell r="N407" t="str">
            <v>GONZALEZ  CAAMAÑO, VENANCIO</v>
          </cell>
          <cell r="O407" t="str">
            <v>Arteal TM</v>
          </cell>
          <cell r="P407">
            <v>1997</v>
          </cell>
          <cell r="Q407" t="str">
            <v>M</v>
          </cell>
          <cell r="R407" t="str">
            <v>SENM</v>
          </cell>
        </row>
        <row r="408">
          <cell r="B408">
            <v>35328</v>
          </cell>
          <cell r="C408" t="str">
            <v>PEREIRA</v>
          </cell>
          <cell r="D408" t="str">
            <v>VAZQUEZ</v>
          </cell>
          <cell r="E408" t="str">
            <v>MATEO</v>
          </cell>
          <cell r="F408">
            <v>39647</v>
          </cell>
          <cell r="G408" t="str">
            <v>M</v>
          </cell>
          <cell r="H408" t="str">
            <v>ARTEAL TM</v>
          </cell>
          <cell r="I408" t="str">
            <v>MATEO</v>
          </cell>
          <cell r="J408" t="str">
            <v/>
          </cell>
          <cell r="K408" t="str">
            <v>PEREIRA</v>
          </cell>
          <cell r="L408" t="str">
            <v>VAZQUEZ</v>
          </cell>
          <cell r="M408" t="str">
            <v>MATEO PEREIRA V.</v>
          </cell>
          <cell r="N408" t="str">
            <v>PEREIRA VAZQUEZ, MATEO</v>
          </cell>
          <cell r="O408" t="str">
            <v>Arteal TM</v>
          </cell>
          <cell r="P408">
            <v>2008</v>
          </cell>
          <cell r="Q408" t="str">
            <v>M</v>
          </cell>
          <cell r="R408" t="str">
            <v>INFM</v>
          </cell>
        </row>
        <row r="409">
          <cell r="B409">
            <v>3102</v>
          </cell>
          <cell r="C409" t="str">
            <v>COSTAS</v>
          </cell>
          <cell r="D409" t="str">
            <v>COSTAS</v>
          </cell>
          <cell r="E409" t="str">
            <v>HECTOR</v>
          </cell>
          <cell r="F409">
            <v>32178</v>
          </cell>
          <cell r="G409" t="str">
            <v>M</v>
          </cell>
          <cell r="H409" t="str">
            <v>AD VINCIOS</v>
          </cell>
          <cell r="I409" t="str">
            <v>HECTOR</v>
          </cell>
          <cell r="J409" t="str">
            <v/>
          </cell>
          <cell r="K409" t="str">
            <v>COSTAS</v>
          </cell>
          <cell r="L409" t="str">
            <v>COSTAS</v>
          </cell>
          <cell r="M409" t="str">
            <v>HECTOR COSTAS C.</v>
          </cell>
          <cell r="N409" t="str">
            <v>COSTAS COSTAS, HECTOR</v>
          </cell>
          <cell r="O409" t="str">
            <v>AD Vincios</v>
          </cell>
          <cell r="P409">
            <v>1988</v>
          </cell>
          <cell r="Q409" t="str">
            <v>M</v>
          </cell>
          <cell r="R409" t="str">
            <v>SENM</v>
          </cell>
        </row>
        <row r="410">
          <cell r="B410">
            <v>18482</v>
          </cell>
          <cell r="C410" t="str">
            <v>RAMALLO</v>
          </cell>
          <cell r="D410" t="str">
            <v>REBOREDO</v>
          </cell>
          <cell r="E410" t="str">
            <v>FRANCISCO JAVIER</v>
          </cell>
          <cell r="F410">
            <v>32262</v>
          </cell>
          <cell r="G410" t="str">
            <v>M</v>
          </cell>
          <cell r="H410" t="str">
            <v>MONTE PORREIRO</v>
          </cell>
          <cell r="I410" t="str">
            <v>FRANCISCO</v>
          </cell>
          <cell r="J410" t="str">
            <v>JAVIER</v>
          </cell>
          <cell r="K410" t="str">
            <v>RAMALLO</v>
          </cell>
          <cell r="L410" t="str">
            <v>REBOREDO</v>
          </cell>
          <cell r="M410" t="str">
            <v>FRANCISCO J. RAMALLO R.</v>
          </cell>
          <cell r="N410" t="str">
            <v>RAMALLO REBOREDO, FRANCISCO J.</v>
          </cell>
          <cell r="O410" t="str">
            <v>Club Monte Porreiro</v>
          </cell>
          <cell r="P410">
            <v>1988</v>
          </cell>
          <cell r="Q410" t="str">
            <v>M</v>
          </cell>
          <cell r="R410" t="str">
            <v>SENM</v>
          </cell>
        </row>
        <row r="411">
          <cell r="B411">
            <v>19428</v>
          </cell>
          <cell r="C411" t="str">
            <v>REDONDO</v>
          </cell>
          <cell r="D411" t="str">
            <v>CASTRO</v>
          </cell>
          <cell r="E411" t="str">
            <v>RUBEN</v>
          </cell>
          <cell r="F411">
            <v>31835</v>
          </cell>
          <cell r="G411" t="str">
            <v>M</v>
          </cell>
          <cell r="H411" t="str">
            <v>CIDADE NARON TM</v>
          </cell>
          <cell r="I411" t="str">
            <v>RUBEN</v>
          </cell>
          <cell r="J411" t="str">
            <v/>
          </cell>
          <cell r="K411" t="str">
            <v>REDONDO</v>
          </cell>
          <cell r="L411" t="str">
            <v>CASTRO</v>
          </cell>
          <cell r="M411" t="str">
            <v>RUBEN REDONDO C.</v>
          </cell>
          <cell r="N411" t="str">
            <v>REDONDO CASTRO, RUBEN</v>
          </cell>
          <cell r="O411" t="str">
            <v>CTM Cidade de Narón</v>
          </cell>
          <cell r="P411">
            <v>1987</v>
          </cell>
          <cell r="Q411" t="str">
            <v>M</v>
          </cell>
          <cell r="R411" t="str">
            <v>SENM</v>
          </cell>
        </row>
        <row r="412">
          <cell r="B412">
            <v>35544</v>
          </cell>
          <cell r="C412" t="str">
            <v>SANZ</v>
          </cell>
          <cell r="D412" t="str">
            <v>GARCÍA</v>
          </cell>
          <cell r="E412" t="str">
            <v>CLAUDIO</v>
          </cell>
          <cell r="F412">
            <v>39547</v>
          </cell>
          <cell r="G412" t="str">
            <v>M</v>
          </cell>
          <cell r="H412" t="str">
            <v>CIDADE NARON TM</v>
          </cell>
          <cell r="I412" t="str">
            <v>CLAUDIO</v>
          </cell>
          <cell r="J412" t="str">
            <v/>
          </cell>
          <cell r="K412" t="str">
            <v>SANZ</v>
          </cell>
          <cell r="L412" t="str">
            <v>GARCIA</v>
          </cell>
          <cell r="M412" t="str">
            <v>CLAUDIO SANZ G.</v>
          </cell>
          <cell r="N412" t="str">
            <v>SANZ GARCIA, CLAUDIO</v>
          </cell>
          <cell r="O412" t="str">
            <v>CTM Cidade de Narón</v>
          </cell>
          <cell r="P412">
            <v>2008</v>
          </cell>
          <cell r="Q412" t="str">
            <v>M</v>
          </cell>
          <cell r="R412" t="str">
            <v>INFM</v>
          </cell>
        </row>
        <row r="413">
          <cell r="B413">
            <v>3275</v>
          </cell>
          <cell r="C413" t="str">
            <v>SILVA</v>
          </cell>
          <cell r="D413" t="str">
            <v>RODRIGUEZ</v>
          </cell>
          <cell r="E413" t="str">
            <v>JULIO ADRIAN</v>
          </cell>
          <cell r="F413">
            <v>32501</v>
          </cell>
          <cell r="G413" t="str">
            <v>M</v>
          </cell>
          <cell r="H413" t="str">
            <v>ARTEAL TM</v>
          </cell>
          <cell r="I413" t="str">
            <v>JULIO</v>
          </cell>
          <cell r="J413" t="str">
            <v>ADRIAN</v>
          </cell>
          <cell r="K413" t="str">
            <v>SILVA</v>
          </cell>
          <cell r="L413" t="str">
            <v>RODRIGUEZ</v>
          </cell>
          <cell r="M413" t="str">
            <v>JULIO A. SILVA R.</v>
          </cell>
          <cell r="N413" t="str">
            <v>SILVA RODRIGUEZ, JULIO A.</v>
          </cell>
          <cell r="O413" t="str">
            <v>Arteal TM</v>
          </cell>
          <cell r="P413">
            <v>1988</v>
          </cell>
          <cell r="Q413" t="str">
            <v>M</v>
          </cell>
          <cell r="R413" t="str">
            <v>SENM</v>
          </cell>
        </row>
        <row r="414">
          <cell r="B414">
            <v>6161</v>
          </cell>
          <cell r="C414" t="str">
            <v>SANMARTIN</v>
          </cell>
          <cell r="D414" t="str">
            <v>GIL</v>
          </cell>
          <cell r="E414" t="str">
            <v>JOSE ANTONIO</v>
          </cell>
          <cell r="F414">
            <v>24378</v>
          </cell>
          <cell r="G414" t="str">
            <v>M</v>
          </cell>
          <cell r="H414" t="str">
            <v>RIBADUMIA T.M.</v>
          </cell>
          <cell r="I414" t="str">
            <v>JOSE</v>
          </cell>
          <cell r="J414" t="str">
            <v>ANTONIO</v>
          </cell>
          <cell r="K414" t="str">
            <v>SANMARTIN</v>
          </cell>
          <cell r="L414" t="str">
            <v>GIL</v>
          </cell>
          <cell r="M414" t="str">
            <v>JOSE A. SANMARTIN G.</v>
          </cell>
          <cell r="N414" t="str">
            <v>SANMARTIN GIL, JOSE A.</v>
          </cell>
          <cell r="O414" t="str">
            <v>RIBADUMIA T.M.</v>
          </cell>
          <cell r="P414">
            <v>1966</v>
          </cell>
          <cell r="Q414" t="str">
            <v>M</v>
          </cell>
          <cell r="R414" t="str">
            <v>V50M</v>
          </cell>
        </row>
        <row r="415">
          <cell r="B415">
            <v>28680</v>
          </cell>
          <cell r="C415" t="str">
            <v>FERNANDEZ</v>
          </cell>
          <cell r="D415" t="str">
            <v>GARCIA</v>
          </cell>
          <cell r="E415" t="str">
            <v>ADA CLARA</v>
          </cell>
          <cell r="F415">
            <v>39798</v>
          </cell>
          <cell r="G415" t="str">
            <v>F</v>
          </cell>
          <cell r="H415" t="str">
            <v>TDM VILALBA</v>
          </cell>
          <cell r="I415" t="str">
            <v>ADA</v>
          </cell>
          <cell r="J415" t="str">
            <v>CLARA</v>
          </cell>
          <cell r="K415" t="str">
            <v>FERNANDEZ</v>
          </cell>
          <cell r="L415" t="str">
            <v>GARCIA</v>
          </cell>
          <cell r="M415" t="str">
            <v>ADA C. FERNANDEZ G.</v>
          </cell>
          <cell r="N415" t="str">
            <v>FERNANDEZ GARCIA, ADA C.</v>
          </cell>
          <cell r="O415" t="str">
            <v>TDM Vilalba</v>
          </cell>
          <cell r="P415">
            <v>2008</v>
          </cell>
          <cell r="Q415" t="str">
            <v>F</v>
          </cell>
          <cell r="R415" t="str">
            <v>INFF</v>
          </cell>
        </row>
        <row r="416">
          <cell r="B416">
            <v>74884</v>
          </cell>
          <cell r="C416" t="str">
            <v>ALVADIA</v>
          </cell>
          <cell r="D416">
            <v>0</v>
          </cell>
          <cell r="E416" t="str">
            <v>GUILHERME</v>
          </cell>
          <cell r="F416">
            <v>39825</v>
          </cell>
          <cell r="G416" t="str">
            <v>M</v>
          </cell>
          <cell r="H416" t="str">
            <v>Club Vila Real</v>
          </cell>
          <cell r="I416" t="str">
            <v>GUILHERME</v>
          </cell>
          <cell r="J416" t="str">
            <v/>
          </cell>
          <cell r="K416" t="str">
            <v>ALVADIA</v>
          </cell>
          <cell r="L416" t="str">
            <v/>
          </cell>
          <cell r="M416" t="str">
            <v>GUILHERME ALVADIA</v>
          </cell>
          <cell r="N416" t="str">
            <v>ALVADIA, GUILHERME</v>
          </cell>
          <cell r="O416" t="str">
            <v>Club Vila Real</v>
          </cell>
          <cell r="P416">
            <v>2009</v>
          </cell>
          <cell r="Q416" t="str">
            <v>M</v>
          </cell>
          <cell r="R416" t="str">
            <v>INFM</v>
          </cell>
        </row>
        <row r="417">
          <cell r="B417">
            <v>75950</v>
          </cell>
          <cell r="C417" t="str">
            <v>MADEIRA</v>
          </cell>
          <cell r="D417">
            <v>0</v>
          </cell>
          <cell r="E417" t="str">
            <v>NURIA</v>
          </cell>
          <cell r="F417">
            <v>41019</v>
          </cell>
          <cell r="G417" t="str">
            <v>F</v>
          </cell>
          <cell r="H417" t="str">
            <v>CCR Arrabaes</v>
          </cell>
          <cell r="I417" t="str">
            <v>NURIA</v>
          </cell>
          <cell r="J417" t="str">
            <v/>
          </cell>
          <cell r="K417" t="str">
            <v>MADEIRA</v>
          </cell>
          <cell r="L417" t="str">
            <v/>
          </cell>
          <cell r="M417" t="str">
            <v>NURIA MADEIRA</v>
          </cell>
          <cell r="N417" t="str">
            <v>MADEIRA, NURIA</v>
          </cell>
          <cell r="O417" t="str">
            <v>CCR Arrabaes</v>
          </cell>
          <cell r="P417">
            <v>2012</v>
          </cell>
          <cell r="Q417" t="str">
            <v>F</v>
          </cell>
          <cell r="R417" t="str">
            <v>BENF</v>
          </cell>
        </row>
        <row r="418">
          <cell r="B418">
            <v>100328</v>
          </cell>
          <cell r="C418" t="str">
            <v>TOURIS</v>
          </cell>
          <cell r="D418" t="str">
            <v>FERNANDEZ</v>
          </cell>
          <cell r="E418" t="str">
            <v>MATEO</v>
          </cell>
          <cell r="F418">
            <v>41726</v>
          </cell>
          <cell r="G418" t="str">
            <v>M</v>
          </cell>
          <cell r="H418" t="str">
            <v>AD CP Zas</v>
          </cell>
          <cell r="I418" t="str">
            <v>MATEO</v>
          </cell>
          <cell r="J418" t="str">
            <v/>
          </cell>
          <cell r="K418" t="str">
            <v>TOURIS</v>
          </cell>
          <cell r="L418" t="str">
            <v>FERNANDEZ</v>
          </cell>
          <cell r="M418" t="str">
            <v>MATEO TOURIS F.</v>
          </cell>
          <cell r="N418" t="str">
            <v>TOURIS FERNANDEZ, MATEO</v>
          </cell>
          <cell r="O418" t="str">
            <v>AD CP Zas</v>
          </cell>
          <cell r="P418">
            <v>2014</v>
          </cell>
          <cell r="Q418" t="str">
            <v>M</v>
          </cell>
          <cell r="R418" t="str">
            <v>PREM</v>
          </cell>
        </row>
        <row r="419">
          <cell r="B419">
            <v>28017</v>
          </cell>
          <cell r="C419" t="str">
            <v>GUIOMAR</v>
          </cell>
          <cell r="D419" t="str">
            <v>MARIÑO</v>
          </cell>
          <cell r="E419" t="str">
            <v>BRAIS</v>
          </cell>
          <cell r="F419">
            <v>36201</v>
          </cell>
          <cell r="G419" t="str">
            <v>M</v>
          </cell>
          <cell r="H419" t="str">
            <v>CD MONTE FERREIROS TM</v>
          </cell>
          <cell r="I419" t="str">
            <v>BRAIS</v>
          </cell>
          <cell r="J419" t="str">
            <v/>
          </cell>
          <cell r="K419" t="str">
            <v>GUIOMAR</v>
          </cell>
          <cell r="L419" t="str">
            <v>MARIÑO</v>
          </cell>
          <cell r="M419" t="str">
            <v>BRAIS GUIOMAR M.</v>
          </cell>
          <cell r="N419" t="str">
            <v>GUIOMAR MARIÑO, BRAIS</v>
          </cell>
          <cell r="O419" t="str">
            <v>Monteferreiros TM</v>
          </cell>
          <cell r="P419">
            <v>1999</v>
          </cell>
          <cell r="Q419" t="str">
            <v>M</v>
          </cell>
          <cell r="R419" t="str">
            <v>SENM</v>
          </cell>
        </row>
        <row r="420">
          <cell r="B420">
            <v>35547</v>
          </cell>
          <cell r="C420" t="str">
            <v>YAñEZ</v>
          </cell>
          <cell r="D420" t="str">
            <v>ALVAREZ</v>
          </cell>
          <cell r="E420" t="str">
            <v>MARIA JESUS</v>
          </cell>
          <cell r="F420">
            <v>26080</v>
          </cell>
          <cell r="G420" t="str">
            <v>F</v>
          </cell>
          <cell r="H420" t="str">
            <v>CIDADE NARON TM</v>
          </cell>
          <cell r="I420" t="str">
            <v>MARIA</v>
          </cell>
          <cell r="J420" t="str">
            <v>JESUS</v>
          </cell>
          <cell r="K420" t="str">
            <v>YAñEZ</v>
          </cell>
          <cell r="L420" t="str">
            <v>ALVAREZ</v>
          </cell>
          <cell r="M420" t="str">
            <v>MARIA J. YAñEZ A.</v>
          </cell>
          <cell r="N420" t="str">
            <v>YAñEZ ALVAREZ, MARIA J.</v>
          </cell>
          <cell r="O420" t="str">
            <v>CTM Cidade de Narón</v>
          </cell>
          <cell r="P420">
            <v>1971</v>
          </cell>
          <cell r="Q420" t="str">
            <v>F</v>
          </cell>
          <cell r="R420" t="str">
            <v>V50F</v>
          </cell>
        </row>
        <row r="421">
          <cell r="B421">
            <v>73818</v>
          </cell>
          <cell r="C421" t="str">
            <v>SARMENTO</v>
          </cell>
          <cell r="D421">
            <v>0</v>
          </cell>
          <cell r="E421" t="str">
            <v>CAROLINA</v>
          </cell>
          <cell r="F421">
            <v>39462</v>
          </cell>
          <cell r="G421" t="str">
            <v>F</v>
          </cell>
          <cell r="H421" t="str">
            <v>CTM Vila Real</v>
          </cell>
          <cell r="I421" t="str">
            <v>CAROLINA</v>
          </cell>
          <cell r="J421" t="str">
            <v/>
          </cell>
          <cell r="K421" t="str">
            <v>SARMENTO</v>
          </cell>
          <cell r="L421" t="str">
            <v/>
          </cell>
          <cell r="M421" t="str">
            <v>CAROLINA SARMENTO</v>
          </cell>
          <cell r="N421" t="str">
            <v>SARMENTO, CAROLINA</v>
          </cell>
          <cell r="O421" t="str">
            <v>CTM Vila Real</v>
          </cell>
          <cell r="P421">
            <v>2008</v>
          </cell>
          <cell r="Q421" t="str">
            <v>F</v>
          </cell>
          <cell r="R421" t="str">
            <v>INFF</v>
          </cell>
        </row>
        <row r="422">
          <cell r="B422">
            <v>35371</v>
          </cell>
          <cell r="C422" t="str">
            <v>LORENZO</v>
          </cell>
          <cell r="D422" t="str">
            <v>LOIS</v>
          </cell>
          <cell r="E422" t="str">
            <v>DAVID</v>
          </cell>
          <cell r="F422">
            <v>36076</v>
          </cell>
          <cell r="G422" t="str">
            <v>M</v>
          </cell>
          <cell r="H422" t="str">
            <v>CTM GAM</v>
          </cell>
          <cell r="I422" t="str">
            <v>DAVID</v>
          </cell>
          <cell r="J422" t="str">
            <v/>
          </cell>
          <cell r="K422" t="str">
            <v>LORENZO</v>
          </cell>
          <cell r="L422" t="str">
            <v>LOIS</v>
          </cell>
          <cell r="M422" t="str">
            <v>DAVID LORENZO L.</v>
          </cell>
          <cell r="N422" t="str">
            <v>LORENZO LOIS, DAVID</v>
          </cell>
          <cell r="O422" t="str">
            <v>CTM GAM</v>
          </cell>
          <cell r="P422">
            <v>1998</v>
          </cell>
          <cell r="Q422" t="str">
            <v>M</v>
          </cell>
          <cell r="R422" t="str">
            <v>SENM</v>
          </cell>
        </row>
        <row r="423">
          <cell r="B423">
            <v>23471</v>
          </cell>
          <cell r="C423" t="str">
            <v>GARCIA</v>
          </cell>
          <cell r="D423" t="str">
            <v>PIÑEIRO</v>
          </cell>
          <cell r="E423" t="str">
            <v>SAMUEL</v>
          </cell>
          <cell r="F423">
            <v>36357</v>
          </cell>
          <cell r="G423" t="str">
            <v>M</v>
          </cell>
          <cell r="H423" t="str">
            <v>C.E DEPORTIVO DEZPORTAS LUGO T.M.</v>
          </cell>
          <cell r="I423" t="str">
            <v>SAMUEL</v>
          </cell>
          <cell r="J423" t="str">
            <v/>
          </cell>
          <cell r="K423" t="str">
            <v>GARCIA</v>
          </cell>
          <cell r="L423" t="str">
            <v>PIÑEIRO</v>
          </cell>
          <cell r="M423" t="str">
            <v>SAMUEL GARCIA P.</v>
          </cell>
          <cell r="N423" t="str">
            <v>GARCIA PIÑEIRO, SAMUEL</v>
          </cell>
          <cell r="O423" t="str">
            <v>CD Dezportas Lugo TM</v>
          </cell>
          <cell r="P423">
            <v>1999</v>
          </cell>
          <cell r="Q423" t="str">
            <v>M</v>
          </cell>
          <cell r="R423" t="str">
            <v>SENM</v>
          </cell>
        </row>
        <row r="424">
          <cell r="B424">
            <v>27415</v>
          </cell>
          <cell r="C424" t="str">
            <v>PAZOS</v>
          </cell>
          <cell r="D424" t="str">
            <v>VARELA</v>
          </cell>
          <cell r="E424" t="str">
            <v>JOSE ANTONIO</v>
          </cell>
          <cell r="F424">
            <v>21236</v>
          </cell>
          <cell r="G424" t="str">
            <v>M</v>
          </cell>
          <cell r="H424" t="str">
            <v>ADCP ZAS</v>
          </cell>
          <cell r="I424" t="str">
            <v>JOSE</v>
          </cell>
          <cell r="J424" t="str">
            <v>ANTONIO</v>
          </cell>
          <cell r="K424" t="str">
            <v>PAZOS</v>
          </cell>
          <cell r="L424" t="str">
            <v>VARELA</v>
          </cell>
          <cell r="M424" t="str">
            <v>JOSE A. PAZOS V.</v>
          </cell>
          <cell r="N424" t="str">
            <v>PAZOS VARELA, JOSE A.</v>
          </cell>
          <cell r="O424" t="str">
            <v>AD CP Zas</v>
          </cell>
          <cell r="P424">
            <v>1958</v>
          </cell>
          <cell r="Q424" t="str">
            <v>M</v>
          </cell>
          <cell r="R424" t="str">
            <v>V65M</v>
          </cell>
        </row>
        <row r="425">
          <cell r="B425">
            <v>32732</v>
          </cell>
          <cell r="C425" t="str">
            <v>VAZQUEZ</v>
          </cell>
          <cell r="D425" t="str">
            <v>VELASCO</v>
          </cell>
          <cell r="E425" t="str">
            <v>ALBERTO</v>
          </cell>
          <cell r="F425">
            <v>27605</v>
          </cell>
          <cell r="G425" t="str">
            <v>M</v>
          </cell>
          <cell r="H425" t="str">
            <v>AD VINCIOS</v>
          </cell>
          <cell r="I425" t="str">
            <v>ALBERTO</v>
          </cell>
          <cell r="J425" t="str">
            <v/>
          </cell>
          <cell r="K425" t="str">
            <v>VAZQUEZ</v>
          </cell>
          <cell r="L425" t="str">
            <v>VELASCO</v>
          </cell>
          <cell r="M425" t="str">
            <v>ALBERTO VAZQUEZ V.</v>
          </cell>
          <cell r="N425" t="str">
            <v>VAZQUEZ VELASCO, ALBERTO</v>
          </cell>
          <cell r="O425" t="str">
            <v>AD Vincios</v>
          </cell>
          <cell r="P425">
            <v>1975</v>
          </cell>
          <cell r="Q425" t="str">
            <v>M</v>
          </cell>
          <cell r="R425" t="str">
            <v>V40M</v>
          </cell>
        </row>
        <row r="426">
          <cell r="B426">
            <v>69021</v>
          </cell>
          <cell r="C426" t="str">
            <v>SILVA</v>
          </cell>
          <cell r="D426">
            <v>0</v>
          </cell>
          <cell r="E426" t="str">
            <v>SILVIA</v>
          </cell>
          <cell r="F426">
            <v>38978</v>
          </cell>
          <cell r="G426" t="str">
            <v>F</v>
          </cell>
          <cell r="H426" t="str">
            <v>CCR Arrabaes</v>
          </cell>
          <cell r="I426" t="str">
            <v>SILVIA</v>
          </cell>
          <cell r="J426" t="str">
            <v/>
          </cell>
          <cell r="K426" t="str">
            <v>SILVA</v>
          </cell>
          <cell r="L426" t="str">
            <v/>
          </cell>
          <cell r="M426" t="str">
            <v>SILVIA SILVA</v>
          </cell>
          <cell r="N426" t="str">
            <v>SILVA, SILVIA</v>
          </cell>
          <cell r="O426" t="str">
            <v>CCR Arrabaes</v>
          </cell>
          <cell r="P426">
            <v>2006</v>
          </cell>
          <cell r="Q426" t="str">
            <v>F</v>
          </cell>
          <cell r="R426" t="str">
            <v>JUVF</v>
          </cell>
        </row>
        <row r="427">
          <cell r="B427">
            <v>74113</v>
          </cell>
          <cell r="C427" t="str">
            <v>SOUSA</v>
          </cell>
          <cell r="D427">
            <v>0</v>
          </cell>
          <cell r="E427" t="str">
            <v>ARCADIO</v>
          </cell>
          <cell r="F427">
            <v>31064</v>
          </cell>
          <cell r="G427" t="str">
            <v>M</v>
          </cell>
          <cell r="H427" t="str">
            <v>Club Cerveira Futsal</v>
          </cell>
          <cell r="I427" t="str">
            <v>ARCADIO</v>
          </cell>
          <cell r="J427" t="str">
            <v/>
          </cell>
          <cell r="K427" t="str">
            <v>SOUSA</v>
          </cell>
          <cell r="L427" t="str">
            <v/>
          </cell>
          <cell r="M427" t="str">
            <v>ARCADIO SOUSA</v>
          </cell>
          <cell r="N427" t="str">
            <v>SOUSA, ARCADIO</v>
          </cell>
          <cell r="O427" t="str">
            <v>Club Cerveira Futsal</v>
          </cell>
          <cell r="P427">
            <v>1985</v>
          </cell>
          <cell r="Q427" t="str">
            <v>M</v>
          </cell>
          <cell r="R427" t="str">
            <v>SENM</v>
          </cell>
        </row>
        <row r="428">
          <cell r="B428">
            <v>18453</v>
          </cell>
          <cell r="C428" t="str">
            <v>IGLESIAS</v>
          </cell>
          <cell r="D428" t="str">
            <v>CALVO</v>
          </cell>
          <cell r="E428" t="str">
            <v>CARLOS</v>
          </cell>
          <cell r="F428">
            <v>38247</v>
          </cell>
          <cell r="G428" t="str">
            <v>M</v>
          </cell>
          <cell r="H428" t="str">
            <v>CLUB DEL MAR</v>
          </cell>
          <cell r="I428" t="str">
            <v>CARLOS</v>
          </cell>
          <cell r="J428" t="str">
            <v/>
          </cell>
          <cell r="K428" t="str">
            <v>IGLESIAS</v>
          </cell>
          <cell r="L428" t="str">
            <v>CALVO</v>
          </cell>
          <cell r="M428" t="str">
            <v>CARLOS IGLESIAS C.</v>
          </cell>
          <cell r="N428" t="str">
            <v>IGLESIAS CALVO, CARLOS</v>
          </cell>
          <cell r="O428" t="str">
            <v>Club del Mar de San Amaro</v>
          </cell>
          <cell r="P428">
            <v>2004</v>
          </cell>
          <cell r="Q428" t="str">
            <v>M</v>
          </cell>
          <cell r="R428" t="str">
            <v>JUVM</v>
          </cell>
        </row>
        <row r="429">
          <cell r="B429">
            <v>20041</v>
          </cell>
          <cell r="C429" t="str">
            <v>GARCIA</v>
          </cell>
          <cell r="D429" t="str">
            <v>GARCIA</v>
          </cell>
          <cell r="E429" t="str">
            <v>ASIER</v>
          </cell>
          <cell r="F429">
            <v>38260</v>
          </cell>
          <cell r="G429" t="str">
            <v>M</v>
          </cell>
          <cell r="H429" t="str">
            <v>ARTEAL TM</v>
          </cell>
          <cell r="I429" t="str">
            <v>ASIER</v>
          </cell>
          <cell r="J429" t="str">
            <v/>
          </cell>
          <cell r="K429" t="str">
            <v>GARCIA</v>
          </cell>
          <cell r="L429" t="str">
            <v>GARCIA</v>
          </cell>
          <cell r="M429" t="str">
            <v>ASIER GARCIA G.</v>
          </cell>
          <cell r="N429" t="str">
            <v>GARCIA GARCIA, ASIER</v>
          </cell>
          <cell r="O429" t="str">
            <v>Arteal TM</v>
          </cell>
          <cell r="P429">
            <v>2004</v>
          </cell>
          <cell r="Q429" t="str">
            <v>M</v>
          </cell>
          <cell r="R429" t="str">
            <v>JUVM</v>
          </cell>
        </row>
        <row r="430">
          <cell r="B430">
            <v>20942</v>
          </cell>
          <cell r="C430" t="str">
            <v>GONZALEZ</v>
          </cell>
          <cell r="D430" t="str">
            <v>DE OLIVEIRA</v>
          </cell>
          <cell r="E430" t="str">
            <v>HUGO</v>
          </cell>
          <cell r="F430">
            <v>39792</v>
          </cell>
          <cell r="G430" t="str">
            <v>M</v>
          </cell>
          <cell r="H430" t="str">
            <v>MONTE PORREIRO</v>
          </cell>
          <cell r="I430" t="str">
            <v>HUGO</v>
          </cell>
          <cell r="J430" t="str">
            <v/>
          </cell>
          <cell r="K430" t="str">
            <v>GONZALEZ</v>
          </cell>
          <cell r="L430" t="str">
            <v>DE OLIVEIRA</v>
          </cell>
          <cell r="M430" t="str">
            <v>HUGO GONZALEZ D.</v>
          </cell>
          <cell r="N430" t="str">
            <v>GONZALEZ DE OLIVEIRA, HUGO</v>
          </cell>
          <cell r="O430" t="str">
            <v>Club Monte Porreiro</v>
          </cell>
          <cell r="P430">
            <v>2008</v>
          </cell>
          <cell r="Q430" t="str">
            <v>M</v>
          </cell>
          <cell r="R430" t="str">
            <v>INFM</v>
          </cell>
        </row>
        <row r="431">
          <cell r="B431">
            <v>22264</v>
          </cell>
          <cell r="C431" t="str">
            <v>RIVAS</v>
          </cell>
          <cell r="D431" t="str">
            <v>PIDRE</v>
          </cell>
          <cell r="E431" t="str">
            <v>MAR</v>
          </cell>
          <cell r="F431">
            <v>38136</v>
          </cell>
          <cell r="G431" t="str">
            <v>F</v>
          </cell>
          <cell r="H431" t="str">
            <v>MONTE PORREIRO</v>
          </cell>
          <cell r="I431" t="str">
            <v>MAR</v>
          </cell>
          <cell r="J431" t="str">
            <v/>
          </cell>
          <cell r="K431" t="str">
            <v>RIVAS</v>
          </cell>
          <cell r="L431" t="str">
            <v>PIDRE</v>
          </cell>
          <cell r="M431" t="str">
            <v>MAR RIVAS P.</v>
          </cell>
          <cell r="N431" t="str">
            <v>RIVAS PIDRE, MAR</v>
          </cell>
          <cell r="O431" t="str">
            <v>Club Monte Porreiro</v>
          </cell>
          <cell r="P431">
            <v>2004</v>
          </cell>
          <cell r="Q431" t="str">
            <v>F</v>
          </cell>
          <cell r="R431" t="str">
            <v>JUVF</v>
          </cell>
        </row>
        <row r="432">
          <cell r="B432">
            <v>30061</v>
          </cell>
          <cell r="C432" t="str">
            <v>OGANDO</v>
          </cell>
          <cell r="D432" t="str">
            <v>GRAÑA</v>
          </cell>
          <cell r="E432" t="str">
            <v>ANTON</v>
          </cell>
          <cell r="F432">
            <v>38422</v>
          </cell>
          <cell r="G432" t="str">
            <v>M</v>
          </cell>
          <cell r="H432" t="str">
            <v>MERCANTIL VIGO</v>
          </cell>
          <cell r="I432" t="str">
            <v>ANTON</v>
          </cell>
          <cell r="J432" t="str">
            <v/>
          </cell>
          <cell r="K432" t="str">
            <v>OGANDO</v>
          </cell>
          <cell r="L432" t="str">
            <v>GRAÑA</v>
          </cell>
          <cell r="M432" t="str">
            <v>ANTON OGANDO G.</v>
          </cell>
          <cell r="N432" t="str">
            <v>OGANDO GRAÑA, ANTON</v>
          </cell>
          <cell r="O432" t="str">
            <v>Círculo Mercantil de Vigo</v>
          </cell>
          <cell r="P432">
            <v>2005</v>
          </cell>
          <cell r="Q432" t="str">
            <v>M</v>
          </cell>
          <cell r="R432" t="str">
            <v>JUVM</v>
          </cell>
        </row>
        <row r="433">
          <cell r="B433">
            <v>33421</v>
          </cell>
          <cell r="C433" t="str">
            <v>GONZALEZ</v>
          </cell>
          <cell r="D433" t="str">
            <v>COUCE</v>
          </cell>
          <cell r="E433" t="str">
            <v>RAUL</v>
          </cell>
          <cell r="F433">
            <v>39662</v>
          </cell>
          <cell r="G433" t="str">
            <v>M</v>
          </cell>
          <cell r="H433" t="str">
            <v>MONTE PORREIRO</v>
          </cell>
          <cell r="I433" t="str">
            <v>RAUL</v>
          </cell>
          <cell r="J433" t="str">
            <v/>
          </cell>
          <cell r="K433" t="str">
            <v>GONZALEZ</v>
          </cell>
          <cell r="L433" t="str">
            <v>COUCE</v>
          </cell>
          <cell r="M433" t="str">
            <v>RAUL GONZALEZ C.</v>
          </cell>
          <cell r="N433" t="str">
            <v>GONZALEZ COUCE, RAUL</v>
          </cell>
          <cell r="O433" t="str">
            <v>Club Monte Porreiro</v>
          </cell>
          <cell r="P433">
            <v>2008</v>
          </cell>
          <cell r="Q433" t="str">
            <v>M</v>
          </cell>
          <cell r="R433" t="str">
            <v>INFM</v>
          </cell>
        </row>
        <row r="434">
          <cell r="B434">
            <v>73413</v>
          </cell>
          <cell r="C434" t="str">
            <v>ROCHA</v>
          </cell>
          <cell r="D434">
            <v>0</v>
          </cell>
          <cell r="E434" t="str">
            <v>LARA</v>
          </cell>
          <cell r="F434">
            <v>39644</v>
          </cell>
          <cell r="G434" t="str">
            <v>F</v>
          </cell>
          <cell r="H434" t="str">
            <v>Associaçao Recreativa Canidelense</v>
          </cell>
          <cell r="I434" t="str">
            <v>LARA</v>
          </cell>
          <cell r="J434" t="str">
            <v/>
          </cell>
          <cell r="K434" t="str">
            <v>ROCHA</v>
          </cell>
          <cell r="L434" t="str">
            <v/>
          </cell>
          <cell r="M434" t="str">
            <v>LARA ROCHA</v>
          </cell>
          <cell r="N434" t="str">
            <v>ROCHA, LARA</v>
          </cell>
          <cell r="O434" t="str">
            <v>Associaçao Recreativa Canidelense</v>
          </cell>
          <cell r="P434">
            <v>2008</v>
          </cell>
          <cell r="Q434" t="str">
            <v>F</v>
          </cell>
          <cell r="R434" t="str">
            <v>INFF</v>
          </cell>
        </row>
        <row r="435">
          <cell r="B435">
            <v>74881</v>
          </cell>
          <cell r="C435" t="str">
            <v>BARROS</v>
          </cell>
          <cell r="D435">
            <v>0</v>
          </cell>
          <cell r="E435" t="str">
            <v>BRUNO</v>
          </cell>
          <cell r="F435">
            <v>40498</v>
          </cell>
          <cell r="G435" t="str">
            <v>M</v>
          </cell>
          <cell r="H435" t="str">
            <v>Club Vila Real</v>
          </cell>
          <cell r="I435" t="str">
            <v>BRUNO</v>
          </cell>
          <cell r="J435" t="str">
            <v/>
          </cell>
          <cell r="K435" t="str">
            <v>BARROS</v>
          </cell>
          <cell r="L435" t="str">
            <v/>
          </cell>
          <cell r="M435" t="str">
            <v>BRUNO BARROS</v>
          </cell>
          <cell r="N435" t="str">
            <v>BARROS, BRUNO</v>
          </cell>
          <cell r="O435" t="str">
            <v>Club Vila Real</v>
          </cell>
          <cell r="P435">
            <v>2010</v>
          </cell>
          <cell r="Q435" t="str">
            <v>M</v>
          </cell>
          <cell r="R435" t="str">
            <v>ALEM</v>
          </cell>
        </row>
        <row r="436">
          <cell r="B436">
            <v>33476</v>
          </cell>
          <cell r="C436" t="str">
            <v>ESCRIBANO</v>
          </cell>
          <cell r="D436" t="str">
            <v>PEREZ</v>
          </cell>
          <cell r="E436" t="str">
            <v>PAULA</v>
          </cell>
          <cell r="F436">
            <v>40063</v>
          </cell>
          <cell r="G436" t="str">
            <v>F</v>
          </cell>
          <cell r="H436" t="str">
            <v>Club Corverastur</v>
          </cell>
          <cell r="I436" t="str">
            <v>PAULA</v>
          </cell>
          <cell r="J436" t="str">
            <v/>
          </cell>
          <cell r="K436" t="str">
            <v>ESCRIBANO</v>
          </cell>
          <cell r="L436" t="str">
            <v>PEREZ</v>
          </cell>
          <cell r="M436" t="str">
            <v>PAULA ESCRIBANO P.</v>
          </cell>
          <cell r="N436" t="str">
            <v>ESCRIBANO PEREZ, PAULA</v>
          </cell>
          <cell r="O436" t="str">
            <v>Club Corverastur</v>
          </cell>
          <cell r="P436">
            <v>2009</v>
          </cell>
          <cell r="Q436" t="str">
            <v>F</v>
          </cell>
          <cell r="R436" t="str">
            <v>INFF</v>
          </cell>
        </row>
        <row r="437">
          <cell r="B437">
            <v>75880</v>
          </cell>
          <cell r="C437" t="str">
            <v>GONÇALVES</v>
          </cell>
          <cell r="D437">
            <v>0</v>
          </cell>
          <cell r="E437" t="str">
            <v>CAROLINA</v>
          </cell>
          <cell r="F437">
            <v>40435</v>
          </cell>
          <cell r="G437" t="str">
            <v>F</v>
          </cell>
          <cell r="H437" t="str">
            <v>CTM Mirandela</v>
          </cell>
          <cell r="I437" t="str">
            <v>CAROLINA</v>
          </cell>
          <cell r="J437" t="str">
            <v/>
          </cell>
          <cell r="K437" t="str">
            <v>GONÇALVES</v>
          </cell>
          <cell r="L437" t="str">
            <v/>
          </cell>
          <cell r="M437" t="str">
            <v>CAROLINA GONÇALVES</v>
          </cell>
          <cell r="N437" t="str">
            <v>GONÇALVES, CAROLINA</v>
          </cell>
          <cell r="O437" t="str">
            <v>CTM Mirandela</v>
          </cell>
          <cell r="P437">
            <v>2010</v>
          </cell>
          <cell r="Q437" t="str">
            <v>F</v>
          </cell>
          <cell r="R437" t="str">
            <v>ALEF</v>
          </cell>
        </row>
        <row r="438">
          <cell r="B438">
            <v>19653</v>
          </cell>
          <cell r="C438" t="str">
            <v>GOMEZ</v>
          </cell>
          <cell r="D438" t="str">
            <v>CASAL</v>
          </cell>
          <cell r="E438" t="str">
            <v>CESAR</v>
          </cell>
          <cell r="F438">
            <v>36245</v>
          </cell>
          <cell r="G438" t="str">
            <v>M</v>
          </cell>
          <cell r="H438" t="str">
            <v>CAMBADOS</v>
          </cell>
          <cell r="I438" t="str">
            <v>CESAR</v>
          </cell>
          <cell r="J438" t="str">
            <v/>
          </cell>
          <cell r="K438" t="str">
            <v>GOMEZ</v>
          </cell>
          <cell r="L438" t="str">
            <v>CASAL</v>
          </cell>
          <cell r="M438" t="str">
            <v>CESAR GOMEZ C.</v>
          </cell>
          <cell r="N438" t="str">
            <v>GOMEZ CASAL, CESAR</v>
          </cell>
          <cell r="O438" t="str">
            <v>Cambados TM</v>
          </cell>
          <cell r="P438">
            <v>1999</v>
          </cell>
          <cell r="Q438" t="str">
            <v>M</v>
          </cell>
          <cell r="R438" t="str">
            <v>SENM</v>
          </cell>
        </row>
        <row r="439">
          <cell r="B439">
            <v>23030</v>
          </cell>
          <cell r="C439" t="str">
            <v>MENDEZ</v>
          </cell>
          <cell r="D439" t="str">
            <v>MENDEZ</v>
          </cell>
          <cell r="E439" t="str">
            <v>JOSE LUIS</v>
          </cell>
          <cell r="F439">
            <v>26770</v>
          </cell>
          <cell r="G439" t="str">
            <v>M</v>
          </cell>
          <cell r="H439" t="str">
            <v>C.E DEPORTIVO DEZPORTAS LUGO T.M.</v>
          </cell>
          <cell r="I439" t="str">
            <v>JOSE</v>
          </cell>
          <cell r="J439" t="str">
            <v>LUIS</v>
          </cell>
          <cell r="K439" t="str">
            <v>MENDEZ</v>
          </cell>
          <cell r="L439" t="str">
            <v>MENDEZ</v>
          </cell>
          <cell r="M439" t="str">
            <v>JOSE L. MENDEZ M.</v>
          </cell>
          <cell r="N439" t="str">
            <v>MENDEZ MENDEZ, JOSE L.</v>
          </cell>
          <cell r="O439" t="str">
            <v>CD Dezportas Lugo TM</v>
          </cell>
          <cell r="P439">
            <v>1973</v>
          </cell>
          <cell r="Q439" t="str">
            <v>M</v>
          </cell>
          <cell r="R439" t="str">
            <v>V50M</v>
          </cell>
        </row>
        <row r="440">
          <cell r="B440">
            <v>38863</v>
          </cell>
          <cell r="C440" t="str">
            <v>LEIS</v>
          </cell>
          <cell r="D440" t="str">
            <v>DE JESUS</v>
          </cell>
          <cell r="E440" t="str">
            <v>NATALIA</v>
          </cell>
          <cell r="F440">
            <v>27290</v>
          </cell>
          <cell r="G440" t="str">
            <v>F</v>
          </cell>
          <cell r="H440" t="str">
            <v>CTM MOS</v>
          </cell>
          <cell r="I440" t="str">
            <v>NATALIA</v>
          </cell>
          <cell r="J440" t="str">
            <v/>
          </cell>
          <cell r="K440" t="str">
            <v>LEIS</v>
          </cell>
          <cell r="L440" t="str">
            <v>DE JESUS</v>
          </cell>
          <cell r="M440" t="str">
            <v>NATALIA LEIS D.</v>
          </cell>
          <cell r="N440" t="str">
            <v>LEIS DE JESUS, NATALIA</v>
          </cell>
          <cell r="O440" t="str">
            <v>CTM Mos</v>
          </cell>
          <cell r="P440">
            <v>1974</v>
          </cell>
          <cell r="Q440" t="str">
            <v>F</v>
          </cell>
          <cell r="R440" t="str">
            <v>V40F</v>
          </cell>
        </row>
        <row r="441">
          <cell r="B441">
            <v>38953</v>
          </cell>
          <cell r="C441" t="str">
            <v>SALGADO</v>
          </cell>
          <cell r="D441" t="str">
            <v>RATO</v>
          </cell>
          <cell r="E441" t="str">
            <v>SARA</v>
          </cell>
          <cell r="F441">
            <v>39688</v>
          </cell>
          <cell r="G441" t="str">
            <v>F</v>
          </cell>
          <cell r="H441" t="str">
            <v>CLUB BE ONE OURENSE</v>
          </cell>
          <cell r="I441" t="str">
            <v>SARA</v>
          </cell>
          <cell r="J441" t="str">
            <v/>
          </cell>
          <cell r="K441" t="str">
            <v>SALGADO</v>
          </cell>
          <cell r="L441" t="str">
            <v>RATO</v>
          </cell>
          <cell r="M441" t="str">
            <v>SARA SALGADO R.</v>
          </cell>
          <cell r="N441" t="str">
            <v>SALGADO RATO, SARA</v>
          </cell>
          <cell r="O441" t="str">
            <v>Club Be One Orense</v>
          </cell>
          <cell r="P441">
            <v>2008</v>
          </cell>
          <cell r="Q441" t="str">
            <v>F</v>
          </cell>
          <cell r="R441" t="str">
            <v>INFF</v>
          </cell>
        </row>
        <row r="442">
          <cell r="B442">
            <v>38997</v>
          </cell>
          <cell r="C442" t="str">
            <v>CONDE</v>
          </cell>
          <cell r="D442" t="str">
            <v>IGLESIAS</v>
          </cell>
          <cell r="E442" t="str">
            <v>SARA</v>
          </cell>
          <cell r="F442">
            <v>39340</v>
          </cell>
          <cell r="G442" t="str">
            <v>F</v>
          </cell>
          <cell r="H442" t="str">
            <v>TM CRC PORRIÑO</v>
          </cell>
          <cell r="I442" t="str">
            <v>SARA</v>
          </cell>
          <cell r="J442" t="str">
            <v/>
          </cell>
          <cell r="K442" t="str">
            <v>CONDE</v>
          </cell>
          <cell r="L442" t="str">
            <v>IGLESIAS</v>
          </cell>
          <cell r="M442" t="str">
            <v>SARA CONDE I.</v>
          </cell>
          <cell r="N442" t="str">
            <v>CONDE IGLESIAS, SARA</v>
          </cell>
          <cell r="O442" t="str">
            <v>CRC Porriño</v>
          </cell>
          <cell r="P442">
            <v>2007</v>
          </cell>
          <cell r="Q442" t="str">
            <v>F</v>
          </cell>
          <cell r="R442" t="str">
            <v>INFF</v>
          </cell>
        </row>
        <row r="443">
          <cell r="B443"/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 xml:space="preserve"> </v>
          </cell>
          <cell r="N443" t="str">
            <v xml:space="preserve">, </v>
          </cell>
          <cell r="O443" t="str">
            <v/>
          </cell>
          <cell r="P443">
            <v>0</v>
          </cell>
          <cell r="Q443" t="str">
            <v/>
          </cell>
          <cell r="R443" t="str">
            <v>-</v>
          </cell>
        </row>
        <row r="444">
          <cell r="B444">
            <v>27853</v>
          </cell>
          <cell r="C444" t="str">
            <v>MARTINEZ</v>
          </cell>
          <cell r="D444" t="str">
            <v>CRESPO</v>
          </cell>
          <cell r="E444" t="str">
            <v>JORGE</v>
          </cell>
          <cell r="F444">
            <v>21590</v>
          </cell>
          <cell r="G444" t="str">
            <v>M</v>
          </cell>
          <cell r="H444" t="str">
            <v>TM CRC PORRIÑO</v>
          </cell>
          <cell r="I444" t="str">
            <v>JORGE</v>
          </cell>
          <cell r="J444" t="str">
            <v/>
          </cell>
          <cell r="K444" t="str">
            <v>MARTINEZ</v>
          </cell>
          <cell r="L444" t="str">
            <v>CRESPO</v>
          </cell>
          <cell r="M444" t="str">
            <v>JORGE MARTINEZ C.</v>
          </cell>
          <cell r="N444" t="str">
            <v>MARTINEZ CRESPO, JORGE</v>
          </cell>
          <cell r="O444" t="str">
            <v>CRC Porriño</v>
          </cell>
          <cell r="P444">
            <v>1959</v>
          </cell>
          <cell r="Q444" t="str">
            <v>M</v>
          </cell>
          <cell r="R444" t="str">
            <v>V60M</v>
          </cell>
        </row>
        <row r="445">
          <cell r="B445">
            <v>75585</v>
          </cell>
          <cell r="C445" t="str">
            <v>VIEIRA</v>
          </cell>
          <cell r="D445">
            <v>0</v>
          </cell>
          <cell r="E445" t="str">
            <v>EVA</v>
          </cell>
          <cell r="F445">
            <v>40284</v>
          </cell>
          <cell r="G445" t="str">
            <v>F</v>
          </cell>
          <cell r="H445" t="str">
            <v>Associaçao Recreativa Canidelense</v>
          </cell>
          <cell r="I445" t="str">
            <v>EVA</v>
          </cell>
          <cell r="J445" t="str">
            <v/>
          </cell>
          <cell r="K445" t="str">
            <v>VIEIRA</v>
          </cell>
          <cell r="L445" t="str">
            <v/>
          </cell>
          <cell r="M445" t="str">
            <v>EVA VIEIRA</v>
          </cell>
          <cell r="N445" t="str">
            <v>VIEIRA, EVA</v>
          </cell>
          <cell r="O445" t="str">
            <v>Associaçao Recreativa Canidelense</v>
          </cell>
          <cell r="P445">
            <v>2010</v>
          </cell>
          <cell r="Q445" t="str">
            <v>F</v>
          </cell>
          <cell r="R445" t="str">
            <v>ALEF</v>
          </cell>
        </row>
        <row r="446">
          <cell r="B446">
            <v>7585</v>
          </cell>
          <cell r="C446" t="str">
            <v>CERVIÑO</v>
          </cell>
          <cell r="D446" t="str">
            <v>LOPEZ</v>
          </cell>
          <cell r="E446" t="str">
            <v>EUSEBIO</v>
          </cell>
          <cell r="F446">
            <v>19967</v>
          </cell>
          <cell r="G446" t="str">
            <v>M</v>
          </cell>
          <cell r="H446" t="str">
            <v>BEMBRIVE</v>
          </cell>
          <cell r="I446" t="str">
            <v>EUSEBIO</v>
          </cell>
          <cell r="J446" t="str">
            <v/>
          </cell>
          <cell r="K446" t="str">
            <v>CERVIÑO</v>
          </cell>
          <cell r="L446" t="str">
            <v>LOPEZ</v>
          </cell>
          <cell r="M446" t="str">
            <v>EUSEBIO CERVIÑO L.</v>
          </cell>
          <cell r="N446" t="str">
            <v>CERVIÑO LOPEZ, EUSEBIO</v>
          </cell>
          <cell r="O446" t="str">
            <v>SCDR Helios-Bembrive</v>
          </cell>
          <cell r="P446">
            <v>1954</v>
          </cell>
          <cell r="Q446" t="str">
            <v>M</v>
          </cell>
          <cell r="R446" t="str">
            <v>V65M</v>
          </cell>
        </row>
        <row r="447">
          <cell r="B447">
            <v>11049</v>
          </cell>
          <cell r="C447" t="str">
            <v>SERVIA</v>
          </cell>
          <cell r="D447" t="str">
            <v>COLLADO</v>
          </cell>
          <cell r="E447" t="str">
            <v>IVAN</v>
          </cell>
          <cell r="F447">
            <v>29140</v>
          </cell>
          <cell r="G447" t="str">
            <v>M</v>
          </cell>
          <cell r="H447" t="str">
            <v>CIDADE NARON TM</v>
          </cell>
          <cell r="I447" t="str">
            <v>IVAN</v>
          </cell>
          <cell r="J447" t="str">
            <v/>
          </cell>
          <cell r="K447" t="str">
            <v>SERVIA</v>
          </cell>
          <cell r="L447" t="str">
            <v>COLLADO</v>
          </cell>
          <cell r="M447" t="str">
            <v>IVAN SERVIA C.</v>
          </cell>
          <cell r="N447" t="str">
            <v>SERVIA COLLADO, IVAN</v>
          </cell>
          <cell r="O447" t="str">
            <v>CTM Cidade de Narón</v>
          </cell>
          <cell r="P447">
            <v>1979</v>
          </cell>
          <cell r="Q447" t="str">
            <v>M</v>
          </cell>
          <cell r="R447" t="str">
            <v>V40M</v>
          </cell>
        </row>
        <row r="448">
          <cell r="B448">
            <v>17015</v>
          </cell>
          <cell r="C448" t="str">
            <v>GOMEZ</v>
          </cell>
          <cell r="D448" t="str">
            <v>VILLASENIN</v>
          </cell>
          <cell r="E448" t="str">
            <v>DAVID</v>
          </cell>
          <cell r="F448">
            <v>30756</v>
          </cell>
          <cell r="G448" t="str">
            <v>M</v>
          </cell>
          <cell r="H448" t="str">
            <v>FINISTERRE TM</v>
          </cell>
          <cell r="I448" t="str">
            <v>DAVID</v>
          </cell>
          <cell r="J448" t="str">
            <v/>
          </cell>
          <cell r="K448" t="str">
            <v>GOMEZ</v>
          </cell>
          <cell r="L448" t="str">
            <v>VILLASENIN</v>
          </cell>
          <cell r="M448" t="str">
            <v>DAVID GOMEZ V.</v>
          </cell>
          <cell r="N448" t="str">
            <v>GOMEZ VILLASENIN, DAVID</v>
          </cell>
          <cell r="O448" t="str">
            <v>Finisterre TM</v>
          </cell>
          <cell r="P448">
            <v>1984</v>
          </cell>
          <cell r="Q448" t="str">
            <v>M</v>
          </cell>
          <cell r="R448" t="str">
            <v>SENM</v>
          </cell>
        </row>
        <row r="449">
          <cell r="B449">
            <v>20903</v>
          </cell>
          <cell r="C449" t="str">
            <v>COSTAS</v>
          </cell>
          <cell r="D449" t="str">
            <v>GARRIDO</v>
          </cell>
          <cell r="E449" t="str">
            <v>DANIEL</v>
          </cell>
          <cell r="F449">
            <v>36480</v>
          </cell>
          <cell r="G449" t="str">
            <v>M</v>
          </cell>
          <cell r="H449" t="str">
            <v>CTM Berciano Toralense</v>
          </cell>
          <cell r="I449" t="str">
            <v>DANIEL</v>
          </cell>
          <cell r="J449" t="str">
            <v/>
          </cell>
          <cell r="K449" t="str">
            <v>COSTAS</v>
          </cell>
          <cell r="L449" t="str">
            <v>GARRIDO</v>
          </cell>
          <cell r="M449" t="str">
            <v>DANIEL COSTAS G.</v>
          </cell>
          <cell r="N449" t="str">
            <v>COSTAS GARRIDO, DANIEL</v>
          </cell>
          <cell r="O449" t="str">
            <v>CTM Berciano Toralense</v>
          </cell>
          <cell r="P449">
            <v>1999</v>
          </cell>
          <cell r="Q449" t="str">
            <v>M</v>
          </cell>
          <cell r="R449" t="str">
            <v>SENM</v>
          </cell>
        </row>
        <row r="450">
          <cell r="B450">
            <v>23038</v>
          </cell>
          <cell r="C450" t="str">
            <v>DIAZ</v>
          </cell>
          <cell r="D450" t="str">
            <v>PAZ</v>
          </cell>
          <cell r="E450" t="str">
            <v>JACOBO</v>
          </cell>
          <cell r="F450">
            <v>29786</v>
          </cell>
          <cell r="G450" t="str">
            <v>M</v>
          </cell>
          <cell r="H450" t="str">
            <v>C.E DEPORTIVO DEZPORTAS LUGO T.M.</v>
          </cell>
          <cell r="I450" t="str">
            <v>JACOBO</v>
          </cell>
          <cell r="J450" t="str">
            <v/>
          </cell>
          <cell r="K450" t="str">
            <v>DIAZ</v>
          </cell>
          <cell r="L450" t="str">
            <v>PAZ</v>
          </cell>
          <cell r="M450" t="str">
            <v>JACOBO DIAZ P.</v>
          </cell>
          <cell r="N450" t="str">
            <v>DIAZ PAZ, JACOBO</v>
          </cell>
          <cell r="O450" t="str">
            <v>CD Dezportas Lugo TM</v>
          </cell>
          <cell r="P450">
            <v>1981</v>
          </cell>
          <cell r="Q450" t="str">
            <v>M</v>
          </cell>
          <cell r="R450" t="str">
            <v>V40M</v>
          </cell>
        </row>
        <row r="451">
          <cell r="B451">
            <v>33664</v>
          </cell>
          <cell r="C451" t="str">
            <v>ALVAREZ</v>
          </cell>
          <cell r="D451" t="str">
            <v>CASTRO</v>
          </cell>
          <cell r="E451" t="str">
            <v>JESUS</v>
          </cell>
          <cell r="F451">
            <v>28134</v>
          </cell>
          <cell r="G451" t="str">
            <v>M</v>
          </cell>
          <cell r="H451" t="str">
            <v>C.E DEPORTIVO DEZPORTAS LUGO T.M.</v>
          </cell>
          <cell r="I451" t="str">
            <v>JESUS</v>
          </cell>
          <cell r="J451" t="str">
            <v/>
          </cell>
          <cell r="K451" t="str">
            <v>ALVAREZ</v>
          </cell>
          <cell r="L451" t="str">
            <v>CASTRO</v>
          </cell>
          <cell r="M451" t="str">
            <v>JESUS ALVAREZ C.</v>
          </cell>
          <cell r="N451" t="str">
            <v>ALVAREZ CASTRO, JESUS</v>
          </cell>
          <cell r="O451" t="str">
            <v>CD Dezportas Lugo TM</v>
          </cell>
          <cell r="P451">
            <v>1977</v>
          </cell>
          <cell r="Q451" t="str">
            <v>M</v>
          </cell>
          <cell r="R451" t="str">
            <v>V40M</v>
          </cell>
        </row>
        <row r="452">
          <cell r="B452">
            <v>34918</v>
          </cell>
          <cell r="C452" t="str">
            <v>ESCRIBANO</v>
          </cell>
          <cell r="D452" t="str">
            <v>BALIN</v>
          </cell>
          <cell r="E452" t="str">
            <v>DAMASO</v>
          </cell>
          <cell r="F452">
            <v>27228</v>
          </cell>
          <cell r="G452" t="str">
            <v>M</v>
          </cell>
          <cell r="H452" t="str">
            <v>Club Corverastur</v>
          </cell>
          <cell r="I452" t="str">
            <v>DAMASO</v>
          </cell>
          <cell r="J452" t="str">
            <v/>
          </cell>
          <cell r="K452" t="str">
            <v>ESCRIBANO</v>
          </cell>
          <cell r="L452" t="str">
            <v>BALIN</v>
          </cell>
          <cell r="M452" t="str">
            <v>DAMASO ESCRIBANO B.</v>
          </cell>
          <cell r="N452" t="str">
            <v>ESCRIBANO BALIN, DAMASO</v>
          </cell>
          <cell r="O452" t="str">
            <v>Club Corverastur</v>
          </cell>
          <cell r="P452">
            <v>1974</v>
          </cell>
          <cell r="Q452" t="str">
            <v>M</v>
          </cell>
          <cell r="R452" t="str">
            <v>V40M</v>
          </cell>
        </row>
        <row r="453">
          <cell r="B453">
            <v>36885</v>
          </cell>
          <cell r="C453" t="str">
            <v>PEREZ</v>
          </cell>
          <cell r="D453" t="str">
            <v>FERNANDEZ</v>
          </cell>
          <cell r="E453" t="str">
            <v>BRAIS</v>
          </cell>
          <cell r="F453">
            <v>35438</v>
          </cell>
          <cell r="G453" t="str">
            <v>M</v>
          </cell>
          <cell r="H453" t="str">
            <v>GRUMICO S.D.</v>
          </cell>
          <cell r="I453" t="str">
            <v>BRAIS</v>
          </cell>
          <cell r="J453" t="str">
            <v/>
          </cell>
          <cell r="K453" t="str">
            <v>PEREZ</v>
          </cell>
          <cell r="L453" t="str">
            <v>FERNANDEZ</v>
          </cell>
          <cell r="M453" t="str">
            <v>BRAIS PEREZ F.</v>
          </cell>
          <cell r="N453" t="str">
            <v>PEREZ FERNANDEZ, BRAIS</v>
          </cell>
          <cell r="O453" t="str">
            <v>Grumico SD</v>
          </cell>
          <cell r="P453">
            <v>1997</v>
          </cell>
          <cell r="Q453" t="str">
            <v>M</v>
          </cell>
          <cell r="R453" t="str">
            <v>SENM</v>
          </cell>
        </row>
        <row r="454">
          <cell r="B454">
            <v>35523</v>
          </cell>
          <cell r="C454" t="str">
            <v>CASTAÑO</v>
          </cell>
          <cell r="D454" t="str">
            <v>OTERO</v>
          </cell>
          <cell r="E454" t="str">
            <v>ANXO</v>
          </cell>
          <cell r="F454">
            <v>39108</v>
          </cell>
          <cell r="G454" t="str">
            <v>M</v>
          </cell>
          <cell r="H454" t="str">
            <v>CTM MOS</v>
          </cell>
          <cell r="I454" t="str">
            <v>ANXO</v>
          </cell>
          <cell r="J454" t="str">
            <v/>
          </cell>
          <cell r="K454" t="str">
            <v>CASTAÑO</v>
          </cell>
          <cell r="L454" t="str">
            <v>OTERO</v>
          </cell>
          <cell r="M454" t="str">
            <v>ANXO CASTAÑO O.</v>
          </cell>
          <cell r="N454" t="str">
            <v>CASTAÑO OTERO, ANXO</v>
          </cell>
          <cell r="O454" t="str">
            <v>CTM Mos</v>
          </cell>
          <cell r="P454">
            <v>2007</v>
          </cell>
          <cell r="Q454" t="str">
            <v>M</v>
          </cell>
          <cell r="R454" t="str">
            <v>INFM</v>
          </cell>
        </row>
        <row r="455">
          <cell r="B455">
            <v>33758</v>
          </cell>
          <cell r="C455" t="str">
            <v>VILAR</v>
          </cell>
          <cell r="D455" t="str">
            <v>VAZQUEZ</v>
          </cell>
          <cell r="E455" t="str">
            <v>MANUEL</v>
          </cell>
          <cell r="F455">
            <v>35975</v>
          </cell>
          <cell r="G455" t="str">
            <v>M</v>
          </cell>
          <cell r="H455" t="str">
            <v>CDTM TOP SPIN</v>
          </cell>
          <cell r="I455" t="str">
            <v>MANUEL</v>
          </cell>
          <cell r="J455" t="str">
            <v/>
          </cell>
          <cell r="K455" t="str">
            <v>VILAR</v>
          </cell>
          <cell r="L455" t="str">
            <v>VAZQUEZ</v>
          </cell>
          <cell r="M455" t="str">
            <v>MANUEL VILAR V.</v>
          </cell>
          <cell r="N455" t="str">
            <v>VILAR VAZQUEZ, MANUEL</v>
          </cell>
          <cell r="O455" t="str">
            <v>CD TM Top Spin</v>
          </cell>
          <cell r="P455">
            <v>1998</v>
          </cell>
          <cell r="Q455" t="str">
            <v>M</v>
          </cell>
          <cell r="R455" t="str">
            <v>SENM</v>
          </cell>
        </row>
        <row r="456">
          <cell r="B456">
            <v>35370</v>
          </cell>
          <cell r="C456" t="str">
            <v>RIAL</v>
          </cell>
          <cell r="D456" t="str">
            <v>LASTRES</v>
          </cell>
          <cell r="E456" t="str">
            <v>LUCIANO</v>
          </cell>
          <cell r="F456">
            <v>18610</v>
          </cell>
          <cell r="G456" t="str">
            <v>M</v>
          </cell>
          <cell r="H456" t="str">
            <v>CTM GAM</v>
          </cell>
          <cell r="I456" t="str">
            <v>LUCIANO</v>
          </cell>
          <cell r="J456" t="str">
            <v/>
          </cell>
          <cell r="K456" t="str">
            <v>RIAL</v>
          </cell>
          <cell r="L456" t="str">
            <v>LASTRES</v>
          </cell>
          <cell r="M456" t="str">
            <v>LUCIANO RIAL L.</v>
          </cell>
          <cell r="N456" t="str">
            <v>RIAL LASTRES, LUCIANO</v>
          </cell>
          <cell r="O456" t="str">
            <v>CTM GAM</v>
          </cell>
          <cell r="P456">
            <v>1950</v>
          </cell>
          <cell r="Q456" t="str">
            <v>M</v>
          </cell>
          <cell r="R456" t="str">
            <v>V70M</v>
          </cell>
        </row>
        <row r="457">
          <cell r="B457">
            <v>58985</v>
          </cell>
          <cell r="C457" t="str">
            <v>NEVES</v>
          </cell>
          <cell r="D457">
            <v>0</v>
          </cell>
          <cell r="E457" t="str">
            <v>SONIA</v>
          </cell>
          <cell r="F457">
            <v>30568</v>
          </cell>
          <cell r="G457" t="str">
            <v>F</v>
          </cell>
          <cell r="H457" t="str">
            <v>Centro Social Cultural de Orgens</v>
          </cell>
          <cell r="I457" t="str">
            <v>SONIA</v>
          </cell>
          <cell r="J457" t="str">
            <v/>
          </cell>
          <cell r="K457" t="str">
            <v>NEVES</v>
          </cell>
          <cell r="L457" t="str">
            <v/>
          </cell>
          <cell r="M457" t="str">
            <v>SONIA NEVES</v>
          </cell>
          <cell r="N457" t="str">
            <v>NEVES, SONIA</v>
          </cell>
          <cell r="O457" t="str">
            <v>Centro Social Cultural de Orgens</v>
          </cell>
          <cell r="P457">
            <v>1983</v>
          </cell>
          <cell r="Q457" t="str">
            <v>F</v>
          </cell>
          <cell r="R457" t="str">
            <v>V40F</v>
          </cell>
        </row>
        <row r="458">
          <cell r="B458">
            <v>831</v>
          </cell>
          <cell r="C458" t="str">
            <v>SUAREZ</v>
          </cell>
          <cell r="D458" t="str">
            <v>SANDOMINGO</v>
          </cell>
          <cell r="E458" t="str">
            <v>FERNANDO</v>
          </cell>
          <cell r="F458">
            <v>23034</v>
          </cell>
          <cell r="G458" t="str">
            <v>M</v>
          </cell>
          <cell r="H458" t="str">
            <v>CONXO TM</v>
          </cell>
          <cell r="I458" t="str">
            <v>FERNANDO</v>
          </cell>
          <cell r="J458" t="str">
            <v/>
          </cell>
          <cell r="K458" t="str">
            <v>SUAREZ</v>
          </cell>
          <cell r="L458" t="str">
            <v>SANDOMINGO</v>
          </cell>
          <cell r="M458" t="str">
            <v>FERNANDO SUAREZ S.</v>
          </cell>
          <cell r="N458" t="str">
            <v>SUAREZ SANDOMINGO, FERNANDO</v>
          </cell>
          <cell r="O458" t="str">
            <v>Conxo TM</v>
          </cell>
          <cell r="P458">
            <v>1963</v>
          </cell>
          <cell r="Q458" t="str">
            <v>M</v>
          </cell>
          <cell r="R458" t="str">
            <v>V60M</v>
          </cell>
        </row>
        <row r="459">
          <cell r="B459">
            <v>15605</v>
          </cell>
          <cell r="C459" t="str">
            <v>REGUEIRO</v>
          </cell>
          <cell r="D459" t="str">
            <v>RIOS</v>
          </cell>
          <cell r="E459" t="str">
            <v>JOSE MANUEL</v>
          </cell>
          <cell r="F459">
            <v>23788</v>
          </cell>
          <cell r="G459" t="str">
            <v>M</v>
          </cell>
          <cell r="H459" t="str">
            <v>ESPEDREGADA</v>
          </cell>
          <cell r="I459" t="str">
            <v>JOSE</v>
          </cell>
          <cell r="J459" t="str">
            <v>MANUEL</v>
          </cell>
          <cell r="K459" t="str">
            <v>REGUEIRO</v>
          </cell>
          <cell r="L459" t="str">
            <v>RIOS</v>
          </cell>
          <cell r="M459" t="str">
            <v>JOSE M. REGUEIRO R.</v>
          </cell>
          <cell r="N459" t="str">
            <v>REGUEIRO RIOS, JOSE M.</v>
          </cell>
          <cell r="O459" t="str">
            <v>CTM Espedregada</v>
          </cell>
          <cell r="P459">
            <v>1965</v>
          </cell>
          <cell r="Q459" t="str">
            <v>M</v>
          </cell>
          <cell r="R459" t="str">
            <v>V50M</v>
          </cell>
        </row>
        <row r="460">
          <cell r="B460">
            <v>19437</v>
          </cell>
          <cell r="C460" t="str">
            <v>QUINTANA</v>
          </cell>
          <cell r="D460" t="str">
            <v>RAÑA</v>
          </cell>
          <cell r="E460" t="str">
            <v>INÉS</v>
          </cell>
          <cell r="F460">
            <v>37018</v>
          </cell>
          <cell r="G460" t="str">
            <v>F</v>
          </cell>
          <cell r="H460" t="str">
            <v>MONTE PORREIRO</v>
          </cell>
          <cell r="I460" t="str">
            <v>INES</v>
          </cell>
          <cell r="J460" t="str">
            <v/>
          </cell>
          <cell r="K460" t="str">
            <v>QUINTANA</v>
          </cell>
          <cell r="L460" t="str">
            <v>RAÑA</v>
          </cell>
          <cell r="M460" t="str">
            <v>INES QUINTANA R.</v>
          </cell>
          <cell r="N460" t="str">
            <v>QUINTANA RAÑA, INES</v>
          </cell>
          <cell r="O460" t="str">
            <v>Club Monte Porreiro</v>
          </cell>
          <cell r="P460">
            <v>2001</v>
          </cell>
          <cell r="Q460" t="str">
            <v>F</v>
          </cell>
          <cell r="R460" t="str">
            <v>S23F</v>
          </cell>
        </row>
        <row r="461">
          <cell r="B461">
            <v>20943</v>
          </cell>
          <cell r="C461" t="str">
            <v>RODRIGUEZ</v>
          </cell>
          <cell r="D461" t="str">
            <v>CERDEIRA</v>
          </cell>
          <cell r="E461" t="str">
            <v>CARLOS</v>
          </cell>
          <cell r="F461">
            <v>38300</v>
          </cell>
          <cell r="G461" t="str">
            <v>M</v>
          </cell>
          <cell r="H461" t="str">
            <v>MONTE PORREIRO</v>
          </cell>
          <cell r="I461" t="str">
            <v>CARLOS</v>
          </cell>
          <cell r="J461" t="str">
            <v/>
          </cell>
          <cell r="K461" t="str">
            <v>RODRIGUEZ</v>
          </cell>
          <cell r="L461" t="str">
            <v>CERDEIRA</v>
          </cell>
          <cell r="M461" t="str">
            <v>CARLOS RODRIGUEZ C.</v>
          </cell>
          <cell r="N461" t="str">
            <v>RODRIGUEZ CERDEIRA, CARLOS</v>
          </cell>
          <cell r="O461" t="str">
            <v>Club Monte Porreiro</v>
          </cell>
          <cell r="P461">
            <v>2004</v>
          </cell>
          <cell r="Q461" t="str">
            <v>M</v>
          </cell>
          <cell r="R461" t="str">
            <v>JUVM</v>
          </cell>
        </row>
        <row r="462">
          <cell r="B462">
            <v>29910</v>
          </cell>
          <cell r="C462" t="str">
            <v>PEREZ</v>
          </cell>
          <cell r="D462" t="str">
            <v>GARCIA</v>
          </cell>
          <cell r="E462" t="str">
            <v>NICOLAS</v>
          </cell>
          <cell r="F462">
            <v>37686</v>
          </cell>
          <cell r="G462" t="str">
            <v>M</v>
          </cell>
          <cell r="H462" t="str">
            <v>CTM VIGO</v>
          </cell>
          <cell r="I462" t="str">
            <v>NICOLAS</v>
          </cell>
          <cell r="J462" t="str">
            <v/>
          </cell>
          <cell r="K462" t="str">
            <v>PEREZ</v>
          </cell>
          <cell r="L462" t="str">
            <v>GARCIA</v>
          </cell>
          <cell r="M462" t="str">
            <v>NICOLAS PEREZ G.</v>
          </cell>
          <cell r="N462" t="str">
            <v>PEREZ GARCIA, NICOLAS</v>
          </cell>
          <cell r="O462" t="str">
            <v>CTM Vigo</v>
          </cell>
          <cell r="P462">
            <v>2003</v>
          </cell>
          <cell r="Q462" t="str">
            <v>M</v>
          </cell>
          <cell r="R462" t="str">
            <v>S23M</v>
          </cell>
        </row>
        <row r="463">
          <cell r="B463">
            <v>30871</v>
          </cell>
          <cell r="C463" t="str">
            <v>VAZQUEZ</v>
          </cell>
          <cell r="D463" t="str">
            <v>URIA</v>
          </cell>
          <cell r="E463" t="str">
            <v>JORGE</v>
          </cell>
          <cell r="F463">
            <v>38807</v>
          </cell>
          <cell r="G463" t="str">
            <v>M</v>
          </cell>
          <cell r="H463" t="str">
            <v>ARTEAL TM</v>
          </cell>
          <cell r="I463" t="str">
            <v>JORGE</v>
          </cell>
          <cell r="J463" t="str">
            <v/>
          </cell>
          <cell r="K463" t="str">
            <v>VAZQUEZ</v>
          </cell>
          <cell r="L463" t="str">
            <v>URIA</v>
          </cell>
          <cell r="M463" t="str">
            <v>JORGE VAZQUEZ U.</v>
          </cell>
          <cell r="N463" t="str">
            <v>VAZQUEZ URIA, JORGE</v>
          </cell>
          <cell r="O463" t="str">
            <v>Arteal TM</v>
          </cell>
          <cell r="P463">
            <v>2006</v>
          </cell>
          <cell r="Q463" t="str">
            <v>M</v>
          </cell>
          <cell r="R463" t="str">
            <v>JUVM</v>
          </cell>
        </row>
        <row r="464">
          <cell r="B464">
            <v>33670</v>
          </cell>
          <cell r="C464" t="str">
            <v>LOUREIRO</v>
          </cell>
          <cell r="D464" t="str">
            <v>GARCIA</v>
          </cell>
          <cell r="E464" t="str">
            <v>PABLO</v>
          </cell>
          <cell r="F464">
            <v>38628</v>
          </cell>
          <cell r="G464" t="str">
            <v>M</v>
          </cell>
          <cell r="H464" t="str">
            <v>MONTE PORREIRO</v>
          </cell>
          <cell r="I464" t="str">
            <v>PABLO</v>
          </cell>
          <cell r="J464" t="str">
            <v/>
          </cell>
          <cell r="K464" t="str">
            <v>LOUREIRO</v>
          </cell>
          <cell r="L464" t="str">
            <v>GARCIA</v>
          </cell>
          <cell r="M464" t="str">
            <v>PABLO LOUREIRO G.</v>
          </cell>
          <cell r="N464" t="str">
            <v>LOUREIRO GARCIA, PABLO</v>
          </cell>
          <cell r="O464" t="str">
            <v>Club Monte Porreiro</v>
          </cell>
          <cell r="P464">
            <v>2005</v>
          </cell>
          <cell r="Q464" t="str">
            <v>M</v>
          </cell>
          <cell r="R464" t="str">
            <v>JUVM</v>
          </cell>
        </row>
        <row r="465">
          <cell r="B465">
            <v>33738</v>
          </cell>
          <cell r="C465" t="str">
            <v>SANTOS</v>
          </cell>
          <cell r="D465" t="str">
            <v>INSUA</v>
          </cell>
          <cell r="E465" t="str">
            <v>BRAIS</v>
          </cell>
          <cell r="F465">
            <v>38540</v>
          </cell>
          <cell r="G465" t="str">
            <v>M</v>
          </cell>
          <cell r="H465" t="str">
            <v>FINISTERRE TM</v>
          </cell>
          <cell r="I465" t="str">
            <v>BRAIS</v>
          </cell>
          <cell r="J465" t="str">
            <v/>
          </cell>
          <cell r="K465" t="str">
            <v>SANTOS</v>
          </cell>
          <cell r="L465" t="str">
            <v>INSUA</v>
          </cell>
          <cell r="M465" t="str">
            <v>BRAIS SANTOS I.</v>
          </cell>
          <cell r="N465" t="str">
            <v>SANTOS INSUA, BRAIS</v>
          </cell>
          <cell r="O465" t="str">
            <v>Finisterre TM</v>
          </cell>
          <cell r="P465">
            <v>2005</v>
          </cell>
          <cell r="Q465" t="str">
            <v>M</v>
          </cell>
          <cell r="R465" t="str">
            <v>JUVM</v>
          </cell>
        </row>
        <row r="466">
          <cell r="B466">
            <v>35411</v>
          </cell>
          <cell r="C466" t="str">
            <v>PRADO</v>
          </cell>
          <cell r="D466" t="str">
            <v>COEJO</v>
          </cell>
          <cell r="E466" t="str">
            <v>MATEO</v>
          </cell>
          <cell r="F466">
            <v>40943</v>
          </cell>
          <cell r="G466" t="str">
            <v>M</v>
          </cell>
          <cell r="H466" t="str">
            <v>CTM GAM</v>
          </cell>
          <cell r="I466" t="str">
            <v>MATEO</v>
          </cell>
          <cell r="J466" t="str">
            <v/>
          </cell>
          <cell r="K466" t="str">
            <v>PRADO</v>
          </cell>
          <cell r="L466" t="str">
            <v>COEJO</v>
          </cell>
          <cell r="M466" t="str">
            <v>MATEO PRADO C.</v>
          </cell>
          <cell r="N466" t="str">
            <v>PRADO COEJO, MATEO</v>
          </cell>
          <cell r="O466" t="str">
            <v>CTM GAM</v>
          </cell>
          <cell r="P466">
            <v>2012</v>
          </cell>
          <cell r="Q466" t="str">
            <v>M</v>
          </cell>
          <cell r="R466" t="str">
            <v>BENM</v>
          </cell>
        </row>
        <row r="467">
          <cell r="B467">
            <v>77551</v>
          </cell>
          <cell r="C467" t="str">
            <v>GOMES</v>
          </cell>
          <cell r="D467">
            <v>0</v>
          </cell>
          <cell r="E467" t="str">
            <v>PEDRO</v>
          </cell>
          <cell r="F467">
            <v>37761</v>
          </cell>
          <cell r="G467" t="str">
            <v>M</v>
          </cell>
          <cell r="H467" t="str">
            <v>Club Cerveira Futsal</v>
          </cell>
          <cell r="I467" t="str">
            <v>PEDRO</v>
          </cell>
          <cell r="J467" t="str">
            <v/>
          </cell>
          <cell r="K467" t="str">
            <v>GOMES</v>
          </cell>
          <cell r="L467" t="str">
            <v/>
          </cell>
          <cell r="M467" t="str">
            <v>PEDRO GOMES</v>
          </cell>
          <cell r="N467" t="str">
            <v>GOMES, PEDRO</v>
          </cell>
          <cell r="O467" t="str">
            <v>Club Cerveira Futsal</v>
          </cell>
          <cell r="P467">
            <v>2003</v>
          </cell>
          <cell r="Q467" t="str">
            <v>M</v>
          </cell>
          <cell r="R467" t="str">
            <v>S23M</v>
          </cell>
        </row>
        <row r="468">
          <cell r="B468">
            <v>76031</v>
          </cell>
          <cell r="C468" t="str">
            <v>QUEIROS</v>
          </cell>
          <cell r="D468">
            <v>0</v>
          </cell>
          <cell r="E468" t="str">
            <v>VICENTE</v>
          </cell>
          <cell r="F468">
            <v>41473</v>
          </cell>
          <cell r="G468" t="str">
            <v>M</v>
          </cell>
          <cell r="H468" t="str">
            <v>CCR Arrabaes</v>
          </cell>
          <cell r="I468" t="str">
            <v>VICENTE</v>
          </cell>
          <cell r="J468" t="str">
            <v/>
          </cell>
          <cell r="K468" t="str">
            <v>QUEIROS</v>
          </cell>
          <cell r="L468" t="str">
            <v/>
          </cell>
          <cell r="M468" t="str">
            <v>VICENTE QUEIROS</v>
          </cell>
          <cell r="N468" t="str">
            <v>QUEIROS, VICENTE</v>
          </cell>
          <cell r="O468" t="str">
            <v>CCR Arrabaes</v>
          </cell>
          <cell r="P468">
            <v>2013</v>
          </cell>
          <cell r="Q468" t="str">
            <v>M</v>
          </cell>
          <cell r="R468" t="str">
            <v>BENM</v>
          </cell>
        </row>
        <row r="469">
          <cell r="B469">
            <v>31303</v>
          </cell>
          <cell r="C469" t="str">
            <v>VALLADARES</v>
          </cell>
          <cell r="D469" t="str">
            <v>BARREIRO</v>
          </cell>
          <cell r="E469" t="str">
            <v>SERGIO</v>
          </cell>
          <cell r="F469">
            <v>39413</v>
          </cell>
          <cell r="G469" t="str">
            <v>M</v>
          </cell>
          <cell r="H469" t="str">
            <v>CINANIA TM</v>
          </cell>
          <cell r="I469" t="str">
            <v>SERGIO</v>
          </cell>
          <cell r="J469" t="str">
            <v/>
          </cell>
          <cell r="K469" t="str">
            <v>VALLADARES</v>
          </cell>
          <cell r="L469" t="str">
            <v>BARREIRO</v>
          </cell>
          <cell r="M469" t="str">
            <v>SERGIO VALLADARES B.</v>
          </cell>
          <cell r="N469" t="str">
            <v>VALLADARES BARREIRO, SERGIO</v>
          </cell>
          <cell r="O469" t="str">
            <v>Cinania TM</v>
          </cell>
          <cell r="P469">
            <v>2007</v>
          </cell>
          <cell r="Q469" t="str">
            <v>M</v>
          </cell>
          <cell r="R469" t="str">
            <v>INFM</v>
          </cell>
        </row>
        <row r="470">
          <cell r="B470">
            <v>34070</v>
          </cell>
          <cell r="C470" t="str">
            <v>MARTINEZ</v>
          </cell>
          <cell r="D470" t="str">
            <v>ALONSO</v>
          </cell>
          <cell r="E470" t="str">
            <v>JAVIER</v>
          </cell>
          <cell r="F470">
            <v>33691</v>
          </cell>
          <cell r="G470" t="str">
            <v>M</v>
          </cell>
          <cell r="H470" t="str">
            <v>TM CRC PORRIÑO</v>
          </cell>
          <cell r="I470" t="str">
            <v>JAVIER</v>
          </cell>
          <cell r="J470" t="str">
            <v/>
          </cell>
          <cell r="K470" t="str">
            <v>MARTINEZ</v>
          </cell>
          <cell r="L470" t="str">
            <v>ALONSO</v>
          </cell>
          <cell r="M470" t="str">
            <v>JAVIER MARTINEZ A.</v>
          </cell>
          <cell r="N470" t="str">
            <v>MARTINEZ ALONSO, JAVIER</v>
          </cell>
          <cell r="O470" t="str">
            <v>CRC Porriño</v>
          </cell>
          <cell r="P470">
            <v>1992</v>
          </cell>
          <cell r="Q470" t="str">
            <v>M</v>
          </cell>
          <cell r="R470" t="str">
            <v>SENM</v>
          </cell>
        </row>
        <row r="471">
          <cell r="B471">
            <v>34116</v>
          </cell>
          <cell r="C471" t="str">
            <v>SAAVEDRA</v>
          </cell>
          <cell r="D471" t="str">
            <v>FERNANDEZ</v>
          </cell>
          <cell r="E471" t="str">
            <v>FERNANDO</v>
          </cell>
          <cell r="F471">
            <v>23857</v>
          </cell>
          <cell r="G471" t="str">
            <v>M</v>
          </cell>
          <cell r="H471" t="str">
            <v>TM CRC PORRIÑO</v>
          </cell>
          <cell r="I471" t="str">
            <v>FERNANDO</v>
          </cell>
          <cell r="J471" t="str">
            <v/>
          </cell>
          <cell r="K471" t="str">
            <v>SAAVEDRA</v>
          </cell>
          <cell r="L471" t="str">
            <v>FERNANDEZ</v>
          </cell>
          <cell r="M471" t="str">
            <v>FERNANDO SAAVEDRA F.</v>
          </cell>
          <cell r="N471" t="str">
            <v>SAAVEDRA FERNANDEZ, FERNANDO</v>
          </cell>
          <cell r="O471" t="str">
            <v>CRC Porriño</v>
          </cell>
          <cell r="P471">
            <v>1965</v>
          </cell>
          <cell r="Q471" t="str">
            <v>M</v>
          </cell>
          <cell r="R471" t="str">
            <v>V50M</v>
          </cell>
        </row>
        <row r="472">
          <cell r="B472">
            <v>36726</v>
          </cell>
          <cell r="C472" t="str">
            <v>MARTINEZ</v>
          </cell>
          <cell r="D472" t="str">
            <v>BELTRAN</v>
          </cell>
          <cell r="E472" t="str">
            <v>IZAN</v>
          </cell>
          <cell r="F472">
            <v>39535</v>
          </cell>
          <cell r="G472" t="str">
            <v>M</v>
          </cell>
          <cell r="H472" t="str">
            <v>TM CRC PORRIÑO</v>
          </cell>
          <cell r="I472" t="str">
            <v>IZAN</v>
          </cell>
          <cell r="J472" t="str">
            <v/>
          </cell>
          <cell r="K472" t="str">
            <v>MARTINEZ</v>
          </cell>
          <cell r="L472" t="str">
            <v>BELTRAN</v>
          </cell>
          <cell r="M472" t="str">
            <v>IZAN MARTINEZ B.</v>
          </cell>
          <cell r="N472" t="str">
            <v>MARTINEZ BELTRAN, IZAN</v>
          </cell>
          <cell r="O472" t="str">
            <v>CRC Porriño</v>
          </cell>
          <cell r="P472">
            <v>2008</v>
          </cell>
          <cell r="Q472" t="str">
            <v>M</v>
          </cell>
          <cell r="R472" t="str">
            <v>INFM</v>
          </cell>
        </row>
        <row r="473">
          <cell r="B473">
            <v>38584</v>
          </cell>
          <cell r="C473" t="str">
            <v>IRIBARNEGARAY</v>
          </cell>
          <cell r="D473" t="str">
            <v>DOMINGUEZ</v>
          </cell>
          <cell r="E473" t="str">
            <v>DANIELA</v>
          </cell>
          <cell r="F473">
            <v>42053</v>
          </cell>
          <cell r="G473" t="str">
            <v>F</v>
          </cell>
          <cell r="H473" t="str">
            <v>OROSO TM</v>
          </cell>
          <cell r="I473" t="str">
            <v>DANIELA</v>
          </cell>
          <cell r="J473" t="str">
            <v/>
          </cell>
          <cell r="K473" t="str">
            <v>IRIBARNEGARAY</v>
          </cell>
          <cell r="L473" t="str">
            <v>DOMINGUEZ</v>
          </cell>
          <cell r="M473" t="str">
            <v>DANIELA IRIBARNEGARAY D.</v>
          </cell>
          <cell r="N473" t="str">
            <v>IRIBARNEGARAY DOMINGUEZ, DANIELA</v>
          </cell>
          <cell r="O473" t="str">
            <v>Club Oroso TM</v>
          </cell>
          <cell r="P473">
            <v>2015</v>
          </cell>
          <cell r="Q473" t="str">
            <v>F</v>
          </cell>
          <cell r="R473" t="str">
            <v>PREF</v>
          </cell>
        </row>
        <row r="474">
          <cell r="B474">
            <v>7817</v>
          </cell>
          <cell r="C474" t="str">
            <v>LOPEZ</v>
          </cell>
          <cell r="D474" t="str">
            <v>RAIMONDEZ</v>
          </cell>
          <cell r="E474" t="str">
            <v>JOSE MIGUEL</v>
          </cell>
          <cell r="F474">
            <v>21108</v>
          </cell>
          <cell r="G474" t="str">
            <v>M</v>
          </cell>
          <cell r="H474" t="str">
            <v>C.E DEPORTIVO DEZPORTAS LUGO T.M.</v>
          </cell>
          <cell r="I474" t="str">
            <v>JOSE</v>
          </cell>
          <cell r="J474" t="str">
            <v>MIGUEL</v>
          </cell>
          <cell r="K474" t="str">
            <v>LOPEZ</v>
          </cell>
          <cell r="L474" t="str">
            <v>RAIMONDEZ</v>
          </cell>
          <cell r="M474" t="str">
            <v>JOSE M. LOPEZ R.</v>
          </cell>
          <cell r="N474" t="str">
            <v>LOPEZ RAIMONDEZ, JOSE M.</v>
          </cell>
          <cell r="O474" t="str">
            <v>CD Dezportas Lugo TM</v>
          </cell>
          <cell r="P474">
            <v>1957</v>
          </cell>
          <cell r="Q474" t="str">
            <v>M</v>
          </cell>
          <cell r="R474" t="str">
            <v>V65M</v>
          </cell>
        </row>
        <row r="475">
          <cell r="B475">
            <v>38091</v>
          </cell>
          <cell r="C475" t="str">
            <v>SOTO</v>
          </cell>
          <cell r="D475" t="str">
            <v>TORRENTE</v>
          </cell>
          <cell r="E475" t="str">
            <v>ANA BELEN</v>
          </cell>
          <cell r="F475">
            <v>26860</v>
          </cell>
          <cell r="G475" t="str">
            <v>F</v>
          </cell>
          <cell r="H475" t="str">
            <v>CIDADE NARON TM</v>
          </cell>
          <cell r="I475" t="str">
            <v>ANA</v>
          </cell>
          <cell r="J475" t="str">
            <v>BELEN</v>
          </cell>
          <cell r="K475" t="str">
            <v>SOTO</v>
          </cell>
          <cell r="L475" t="str">
            <v>TORRENTE</v>
          </cell>
          <cell r="M475" t="str">
            <v>ANA B. SOTO T.</v>
          </cell>
          <cell r="N475" t="str">
            <v>SOTO TORRENTE, ANA B.</v>
          </cell>
          <cell r="O475" t="str">
            <v>CTM Cidade de Narón</v>
          </cell>
          <cell r="P475">
            <v>1973</v>
          </cell>
          <cell r="Q475" t="str">
            <v>F</v>
          </cell>
          <cell r="R475" t="str">
            <v>V50F</v>
          </cell>
        </row>
        <row r="476">
          <cell r="B476">
            <v>595</v>
          </cell>
          <cell r="C476" t="str">
            <v>MIGUELEZ</v>
          </cell>
          <cell r="D476" t="str">
            <v>PITA</v>
          </cell>
          <cell r="E476" t="str">
            <v>JUAN JOSE</v>
          </cell>
          <cell r="F476">
            <v>21659</v>
          </cell>
          <cell r="G476" t="str">
            <v>M</v>
          </cell>
          <cell r="H476" t="str">
            <v>CORUÑA</v>
          </cell>
          <cell r="I476" t="str">
            <v>JUAN</v>
          </cell>
          <cell r="J476" t="str">
            <v>JOSE</v>
          </cell>
          <cell r="K476" t="str">
            <v>MIGUELEZ</v>
          </cell>
          <cell r="L476" t="str">
            <v>PITA</v>
          </cell>
          <cell r="M476" t="str">
            <v>JUAN J. MIGUELEZ P.</v>
          </cell>
          <cell r="N476" t="str">
            <v>MIGUELEZ PITA, JUAN J.</v>
          </cell>
          <cell r="O476" t="str">
            <v>CTM Coruña</v>
          </cell>
          <cell r="P476">
            <v>1959</v>
          </cell>
          <cell r="Q476" t="str">
            <v>M</v>
          </cell>
          <cell r="R476" t="str">
            <v>V60M</v>
          </cell>
        </row>
        <row r="477">
          <cell r="B477">
            <v>20627</v>
          </cell>
          <cell r="C477" t="str">
            <v>COUTO</v>
          </cell>
          <cell r="D477" t="str">
            <v>GONZALEZ</v>
          </cell>
          <cell r="E477" t="str">
            <v>JOSE CARLOS</v>
          </cell>
          <cell r="F477">
            <v>22280</v>
          </cell>
          <cell r="G477" t="str">
            <v>M</v>
          </cell>
          <cell r="H477" t="str">
            <v>TM CRC PORRIÑO</v>
          </cell>
          <cell r="I477" t="str">
            <v>JOSE</v>
          </cell>
          <cell r="J477" t="str">
            <v>CARLOS</v>
          </cell>
          <cell r="K477" t="str">
            <v>COUTO</v>
          </cell>
          <cell r="L477" t="str">
            <v>GONZALEZ</v>
          </cell>
          <cell r="M477" t="str">
            <v>JOSE C. COUTO G.</v>
          </cell>
          <cell r="N477" t="str">
            <v>COUTO GONZALEZ, JOSE C.</v>
          </cell>
          <cell r="O477" t="str">
            <v>CRC Porriño</v>
          </cell>
          <cell r="P477">
            <v>1960</v>
          </cell>
          <cell r="Q477" t="str">
            <v>M</v>
          </cell>
          <cell r="R477" t="str">
            <v>V60M</v>
          </cell>
        </row>
        <row r="478">
          <cell r="B478">
            <v>23218</v>
          </cell>
          <cell r="C478" t="str">
            <v>RODRIGUEZ</v>
          </cell>
          <cell r="D478" t="str">
            <v>DE LAS HERAS</v>
          </cell>
          <cell r="E478" t="str">
            <v>LAURA</v>
          </cell>
          <cell r="F478">
            <v>39291</v>
          </cell>
          <cell r="G478" t="str">
            <v>F</v>
          </cell>
          <cell r="H478" t="str">
            <v>CETM Sierra de Guadarrama</v>
          </cell>
          <cell r="I478" t="str">
            <v>LAURA</v>
          </cell>
          <cell r="J478" t="str">
            <v/>
          </cell>
          <cell r="K478" t="str">
            <v>RODRIGUEZ</v>
          </cell>
          <cell r="L478" t="str">
            <v>DE LAS HERAS</v>
          </cell>
          <cell r="M478" t="str">
            <v>LAURA RODRIGUEZ D.</v>
          </cell>
          <cell r="N478" t="str">
            <v>RODRIGUEZ DE LAS HERAS, LAURA</v>
          </cell>
          <cell r="O478" t="str">
            <v>CETM Sierra de Guadarrama</v>
          </cell>
          <cell r="P478">
            <v>2007</v>
          </cell>
          <cell r="Q478" t="str">
            <v>F</v>
          </cell>
          <cell r="R478" t="str">
            <v>INFF</v>
          </cell>
        </row>
        <row r="479">
          <cell r="B479">
            <v>27948</v>
          </cell>
          <cell r="C479" t="str">
            <v>GARCIA</v>
          </cell>
          <cell r="D479" t="str">
            <v>GARCIA</v>
          </cell>
          <cell r="E479" t="str">
            <v>IKER</v>
          </cell>
          <cell r="F479">
            <v>37301</v>
          </cell>
          <cell r="G479" t="str">
            <v>M</v>
          </cell>
          <cell r="H479" t="str">
            <v>CTM Berciano Toralense</v>
          </cell>
          <cell r="I479" t="str">
            <v>IKER</v>
          </cell>
          <cell r="J479" t="str">
            <v/>
          </cell>
          <cell r="K479" t="str">
            <v>GARCIA</v>
          </cell>
          <cell r="L479" t="str">
            <v>GARCIA</v>
          </cell>
          <cell r="M479" t="str">
            <v>IKER GARCIA G.</v>
          </cell>
          <cell r="N479" t="str">
            <v>GARCIA GARCIA, IKER</v>
          </cell>
          <cell r="O479" t="str">
            <v>CTM Berciano Toralense</v>
          </cell>
          <cell r="P479">
            <v>2002</v>
          </cell>
          <cell r="Q479" t="str">
            <v>M</v>
          </cell>
          <cell r="R479" t="str">
            <v>S23M</v>
          </cell>
        </row>
        <row r="480">
          <cell r="B480">
            <v>29874</v>
          </cell>
          <cell r="C480" t="str">
            <v>LORENZO</v>
          </cell>
          <cell r="D480" t="str">
            <v>MARTINEZ</v>
          </cell>
          <cell r="E480" t="str">
            <v>MARIO</v>
          </cell>
          <cell r="F480">
            <v>40241</v>
          </cell>
          <cell r="G480" t="str">
            <v>M</v>
          </cell>
          <cell r="H480" t="str">
            <v>TM CRC PORRIÑO</v>
          </cell>
          <cell r="I480" t="str">
            <v>MARIO</v>
          </cell>
          <cell r="J480" t="str">
            <v/>
          </cell>
          <cell r="K480" t="str">
            <v>LORENZO</v>
          </cell>
          <cell r="L480" t="str">
            <v>MARTINEZ</v>
          </cell>
          <cell r="M480" t="str">
            <v>MARIO LORENZO M.</v>
          </cell>
          <cell r="N480" t="str">
            <v>LORENZO MARTINEZ, MARIO</v>
          </cell>
          <cell r="O480" t="str">
            <v>CRC Porriño</v>
          </cell>
          <cell r="P480">
            <v>2010</v>
          </cell>
          <cell r="Q480" t="str">
            <v>M</v>
          </cell>
          <cell r="R480" t="str">
            <v>ALEM</v>
          </cell>
        </row>
        <row r="481">
          <cell r="B481">
            <v>35982</v>
          </cell>
          <cell r="C481" t="str">
            <v>SOLERA</v>
          </cell>
          <cell r="D481" t="str">
            <v>IGLESIAS</v>
          </cell>
          <cell r="E481" t="str">
            <v>NICOLAS</v>
          </cell>
          <cell r="F481">
            <v>39823</v>
          </cell>
          <cell r="G481" t="str">
            <v>M</v>
          </cell>
          <cell r="H481" t="str">
            <v>TM CRC PORRIÑO</v>
          </cell>
          <cell r="I481" t="str">
            <v>NICOLAS</v>
          </cell>
          <cell r="J481" t="str">
            <v/>
          </cell>
          <cell r="K481" t="str">
            <v>SOLERA</v>
          </cell>
          <cell r="L481" t="str">
            <v>IGLESIAS</v>
          </cell>
          <cell r="M481" t="str">
            <v>NICOLAS SOLERA I.</v>
          </cell>
          <cell r="N481" t="str">
            <v>SOLERA IGLESIAS, NICOLAS</v>
          </cell>
          <cell r="O481" t="str">
            <v>CRC Porriño</v>
          </cell>
          <cell r="P481">
            <v>2009</v>
          </cell>
          <cell r="Q481" t="str">
            <v>M</v>
          </cell>
          <cell r="R481" t="str">
            <v>INFM</v>
          </cell>
        </row>
        <row r="482">
          <cell r="B482">
            <v>36061</v>
          </cell>
          <cell r="C482" t="str">
            <v>GIL</v>
          </cell>
          <cell r="D482" t="str">
            <v>RODRIGUEZ</v>
          </cell>
          <cell r="E482" t="str">
            <v>MATEO</v>
          </cell>
          <cell r="F482">
            <v>34196</v>
          </cell>
          <cell r="G482" t="str">
            <v>M</v>
          </cell>
          <cell r="H482" t="str">
            <v>VILAGARCIA TM</v>
          </cell>
          <cell r="I482" t="str">
            <v>MATEO</v>
          </cell>
          <cell r="J482" t="str">
            <v/>
          </cell>
          <cell r="K482" t="str">
            <v>GIL</v>
          </cell>
          <cell r="L482" t="str">
            <v>RODRIGUEZ</v>
          </cell>
          <cell r="M482" t="str">
            <v>MATEO GIL R.</v>
          </cell>
          <cell r="N482" t="str">
            <v>GIL RODRIGUEZ, MATEO</v>
          </cell>
          <cell r="O482" t="str">
            <v>Vilagarcía TM</v>
          </cell>
          <cell r="P482">
            <v>1993</v>
          </cell>
          <cell r="Q482" t="str">
            <v>M</v>
          </cell>
          <cell r="R482" t="str">
            <v>SENM</v>
          </cell>
        </row>
        <row r="483">
          <cell r="B483">
            <v>37556</v>
          </cell>
          <cell r="C483" t="str">
            <v>SOUTO</v>
          </cell>
          <cell r="D483" t="str">
            <v>PéREZ</v>
          </cell>
          <cell r="E483" t="str">
            <v>JORGE</v>
          </cell>
          <cell r="F483">
            <v>36139</v>
          </cell>
          <cell r="G483" t="str">
            <v>M</v>
          </cell>
          <cell r="H483" t="str">
            <v>CIDADE NARON TM</v>
          </cell>
          <cell r="I483" t="str">
            <v>JORGE</v>
          </cell>
          <cell r="J483" t="str">
            <v/>
          </cell>
          <cell r="K483" t="str">
            <v>SOUTO</v>
          </cell>
          <cell r="L483" t="str">
            <v>PéREZ</v>
          </cell>
          <cell r="M483" t="str">
            <v>JORGE SOUTO P.</v>
          </cell>
          <cell r="N483" t="str">
            <v>SOUTO PéREZ, JORGE</v>
          </cell>
          <cell r="O483" t="str">
            <v>CTM Cidade de Narón</v>
          </cell>
          <cell r="P483">
            <v>1998</v>
          </cell>
          <cell r="Q483" t="str">
            <v>M</v>
          </cell>
          <cell r="R483" t="str">
            <v>SENM</v>
          </cell>
        </row>
        <row r="484">
          <cell r="B484">
            <v>76203</v>
          </cell>
          <cell r="C484" t="str">
            <v>COSTA</v>
          </cell>
          <cell r="D484">
            <v>0</v>
          </cell>
          <cell r="E484" t="str">
            <v>DINIS</v>
          </cell>
          <cell r="F484">
            <v>38568</v>
          </cell>
          <cell r="G484" t="str">
            <v>M</v>
          </cell>
          <cell r="H484" t="str">
            <v>CSC de Orgens</v>
          </cell>
          <cell r="I484" t="str">
            <v>DINIS</v>
          </cell>
          <cell r="J484" t="str">
            <v/>
          </cell>
          <cell r="K484" t="str">
            <v>COSTA</v>
          </cell>
          <cell r="L484" t="str">
            <v/>
          </cell>
          <cell r="M484" t="str">
            <v>DINIS COSTA</v>
          </cell>
          <cell r="N484" t="str">
            <v>COSTA, DINIS</v>
          </cell>
          <cell r="O484" t="str">
            <v>CSC de Orgens</v>
          </cell>
          <cell r="P484">
            <v>2005</v>
          </cell>
          <cell r="Q484" t="str">
            <v>M</v>
          </cell>
          <cell r="R484" t="str">
            <v>JUVM</v>
          </cell>
        </row>
        <row r="485">
          <cell r="B485">
            <v>19360</v>
          </cell>
          <cell r="C485" t="str">
            <v>VIZOSO</v>
          </cell>
          <cell r="D485" t="str">
            <v>TOURIÑO</v>
          </cell>
          <cell r="E485" t="str">
            <v>ANTONIO</v>
          </cell>
          <cell r="F485">
            <v>23536</v>
          </cell>
          <cell r="G485" t="str">
            <v>M</v>
          </cell>
          <cell r="H485" t="str">
            <v>INDEPENDIENTE-GAL</v>
          </cell>
          <cell r="I485" t="str">
            <v>ANTONIO</v>
          </cell>
          <cell r="J485" t="str">
            <v/>
          </cell>
          <cell r="K485" t="str">
            <v>VIZOSO</v>
          </cell>
          <cell r="L485" t="str">
            <v>TOURIÑO</v>
          </cell>
          <cell r="M485" t="str">
            <v>ANTONIO VIZOSO T.</v>
          </cell>
          <cell r="N485" t="str">
            <v>VIZOSO TOURIÑO, ANTONIO</v>
          </cell>
          <cell r="O485" t="str">
            <v>INDEPENDIENTE-GAL</v>
          </cell>
          <cell r="P485">
            <v>1964</v>
          </cell>
          <cell r="Q485" t="str">
            <v>M</v>
          </cell>
          <cell r="R485" t="str">
            <v>V50M</v>
          </cell>
        </row>
        <row r="486">
          <cell r="B486">
            <v>27852</v>
          </cell>
          <cell r="C486" t="str">
            <v>CELEIRO</v>
          </cell>
          <cell r="D486" t="str">
            <v>FERNANDEZ</v>
          </cell>
          <cell r="E486" t="str">
            <v>JUAN MANUEL</v>
          </cell>
          <cell r="F486">
            <v>26026</v>
          </cell>
          <cell r="G486" t="str">
            <v>M</v>
          </cell>
          <cell r="H486" t="str">
            <v>TM CRC PORRIÑO</v>
          </cell>
          <cell r="I486" t="str">
            <v>JUAN</v>
          </cell>
          <cell r="J486" t="str">
            <v>MANUEL</v>
          </cell>
          <cell r="K486" t="str">
            <v>CELEIRO</v>
          </cell>
          <cell r="L486" t="str">
            <v>FERNANDEZ</v>
          </cell>
          <cell r="M486" t="str">
            <v>JUAN M. CELEIRO F.</v>
          </cell>
          <cell r="N486" t="str">
            <v>CELEIRO FERNANDEZ, JUAN M.</v>
          </cell>
          <cell r="O486" t="str">
            <v>CRC Porriño</v>
          </cell>
          <cell r="P486">
            <v>1971</v>
          </cell>
          <cell r="Q486" t="str">
            <v>M</v>
          </cell>
          <cell r="R486" t="str">
            <v>V50M</v>
          </cell>
        </row>
        <row r="487">
          <cell r="B487">
            <v>29707</v>
          </cell>
          <cell r="C487" t="str">
            <v>CARRASCO</v>
          </cell>
          <cell r="D487" t="str">
            <v>LOPEZ</v>
          </cell>
          <cell r="E487" t="str">
            <v>MANUEL</v>
          </cell>
          <cell r="F487">
            <v>27677</v>
          </cell>
          <cell r="G487" t="str">
            <v>M</v>
          </cell>
          <cell r="H487" t="str">
            <v>CLUB DEL MAR</v>
          </cell>
          <cell r="I487" t="str">
            <v>MANUEL</v>
          </cell>
          <cell r="J487" t="str">
            <v/>
          </cell>
          <cell r="K487" t="str">
            <v>CARRASCO</v>
          </cell>
          <cell r="L487" t="str">
            <v>LOPEZ</v>
          </cell>
          <cell r="M487" t="str">
            <v>MANUEL CARRASCO L.</v>
          </cell>
          <cell r="N487" t="str">
            <v>CARRASCO LOPEZ, MANUEL</v>
          </cell>
          <cell r="O487" t="str">
            <v>Club del Mar de San Amaro</v>
          </cell>
          <cell r="P487">
            <v>1975</v>
          </cell>
          <cell r="Q487" t="str">
            <v>M</v>
          </cell>
          <cell r="R487" t="str">
            <v>V40M</v>
          </cell>
        </row>
        <row r="488">
          <cell r="B488">
            <v>59317</v>
          </cell>
          <cell r="C488" t="str">
            <v>LIMA</v>
          </cell>
          <cell r="D488">
            <v>0</v>
          </cell>
          <cell r="E488" t="str">
            <v>RUI</v>
          </cell>
          <cell r="F488">
            <v>29932</v>
          </cell>
          <cell r="G488" t="str">
            <v>M</v>
          </cell>
          <cell r="H488" t="str">
            <v>CRC Neves</v>
          </cell>
          <cell r="I488" t="str">
            <v>RUI</v>
          </cell>
          <cell r="J488" t="str">
            <v/>
          </cell>
          <cell r="K488" t="str">
            <v>LIMA</v>
          </cell>
          <cell r="L488" t="str">
            <v/>
          </cell>
          <cell r="M488" t="str">
            <v>RUI LIMA</v>
          </cell>
          <cell r="N488" t="str">
            <v>LIMA, RUI</v>
          </cell>
          <cell r="O488" t="str">
            <v>CRC Neves</v>
          </cell>
          <cell r="P488">
            <v>1981</v>
          </cell>
          <cell r="Q488" t="str">
            <v>M</v>
          </cell>
          <cell r="R488" t="str">
            <v>V40M</v>
          </cell>
        </row>
        <row r="489">
          <cell r="B489">
            <v>75605</v>
          </cell>
          <cell r="C489" t="str">
            <v>MATEUS</v>
          </cell>
          <cell r="D489">
            <v>0</v>
          </cell>
          <cell r="E489" t="str">
            <v xml:space="preserve">GONÇALO </v>
          </cell>
          <cell r="F489">
            <v>41387</v>
          </cell>
          <cell r="G489" t="str">
            <v>M</v>
          </cell>
          <cell r="H489" t="str">
            <v>Associaçao Recreativa Canidelense</v>
          </cell>
          <cell r="I489" t="str">
            <v>GONÇALO</v>
          </cell>
          <cell r="J489" t="str">
            <v/>
          </cell>
          <cell r="K489" t="str">
            <v>MATEUS</v>
          </cell>
          <cell r="L489" t="str">
            <v/>
          </cell>
          <cell r="M489" t="str">
            <v>GONÇALO MATEUS</v>
          </cell>
          <cell r="N489" t="str">
            <v>MATEUS, GONÇALO</v>
          </cell>
          <cell r="O489" t="str">
            <v>Associaçao Recreativa Canidelense</v>
          </cell>
          <cell r="P489">
            <v>2013</v>
          </cell>
          <cell r="Q489" t="str">
            <v>M</v>
          </cell>
          <cell r="R489" t="str">
            <v>BENM</v>
          </cell>
        </row>
        <row r="490">
          <cell r="B490">
            <v>20945</v>
          </cell>
          <cell r="C490" t="str">
            <v>SANTIAGO</v>
          </cell>
          <cell r="D490" t="str">
            <v>BARREIRO</v>
          </cell>
          <cell r="E490" t="str">
            <v>NEREA</v>
          </cell>
          <cell r="F490">
            <v>38227</v>
          </cell>
          <cell r="G490" t="str">
            <v>F</v>
          </cell>
          <cell r="H490" t="str">
            <v>MONTE PORREIRO</v>
          </cell>
          <cell r="I490" t="str">
            <v>NEREA</v>
          </cell>
          <cell r="J490" t="str">
            <v/>
          </cell>
          <cell r="K490" t="str">
            <v>SANTIAGO</v>
          </cell>
          <cell r="L490" t="str">
            <v>BARREIRO</v>
          </cell>
          <cell r="M490" t="str">
            <v>NEREA SANTIAGO B.</v>
          </cell>
          <cell r="N490" t="str">
            <v>SANTIAGO BARREIRO, NEREA</v>
          </cell>
          <cell r="O490" t="str">
            <v>Club Monte Porreiro</v>
          </cell>
          <cell r="P490">
            <v>2004</v>
          </cell>
          <cell r="Q490" t="str">
            <v>F</v>
          </cell>
          <cell r="R490" t="str">
            <v>JUVF</v>
          </cell>
        </row>
        <row r="491">
          <cell r="B491">
            <v>28883</v>
          </cell>
          <cell r="C491" t="str">
            <v>DARRIBA</v>
          </cell>
          <cell r="D491" t="str">
            <v>COLMENERO</v>
          </cell>
          <cell r="E491" t="str">
            <v>JAVIER</v>
          </cell>
          <cell r="F491">
            <v>37738</v>
          </cell>
          <cell r="G491" t="str">
            <v>M</v>
          </cell>
          <cell r="H491" t="str">
            <v>ARTEAL TM</v>
          </cell>
          <cell r="I491" t="str">
            <v>JAVIER</v>
          </cell>
          <cell r="J491" t="str">
            <v/>
          </cell>
          <cell r="K491" t="str">
            <v>DARRIBA</v>
          </cell>
          <cell r="L491" t="str">
            <v>COLMENERO</v>
          </cell>
          <cell r="M491" t="str">
            <v>JAVIER DARRIBA C.</v>
          </cell>
          <cell r="N491" t="str">
            <v>DARRIBA COLMENERO, JAVIER</v>
          </cell>
          <cell r="O491" t="str">
            <v>Arteal TM</v>
          </cell>
          <cell r="P491">
            <v>2003</v>
          </cell>
          <cell r="Q491" t="str">
            <v>M</v>
          </cell>
          <cell r="R491" t="str">
            <v>S23M</v>
          </cell>
        </row>
        <row r="492">
          <cell r="B492">
            <v>32728</v>
          </cell>
          <cell r="C492" t="str">
            <v>PORTO</v>
          </cell>
          <cell r="D492" t="str">
            <v>PRADO</v>
          </cell>
          <cell r="E492" t="str">
            <v>ANTIA</v>
          </cell>
          <cell r="F492">
            <v>39693</v>
          </cell>
          <cell r="G492" t="str">
            <v>F</v>
          </cell>
          <cell r="H492" t="str">
            <v>RIBADUMIA T.M.</v>
          </cell>
          <cell r="I492" t="str">
            <v>ANTIA</v>
          </cell>
          <cell r="J492" t="str">
            <v/>
          </cell>
          <cell r="K492" t="str">
            <v>PORTO</v>
          </cell>
          <cell r="L492" t="str">
            <v>PRADO</v>
          </cell>
          <cell r="M492" t="str">
            <v>ANTIA PORTO P.</v>
          </cell>
          <cell r="N492" t="str">
            <v>PORTO PRADO, ANTIA</v>
          </cell>
          <cell r="O492" t="str">
            <v>RIBADUMIA T.M.</v>
          </cell>
          <cell r="P492">
            <v>2008</v>
          </cell>
          <cell r="Q492" t="str">
            <v>F</v>
          </cell>
          <cell r="R492" t="str">
            <v>INFF</v>
          </cell>
        </row>
        <row r="493">
          <cell r="B493">
            <v>33392</v>
          </cell>
          <cell r="C493" t="str">
            <v>DE JESUS</v>
          </cell>
          <cell r="D493" t="str">
            <v>LEMOS</v>
          </cell>
          <cell r="E493" t="str">
            <v>DANIEL</v>
          </cell>
          <cell r="F493">
            <v>38372</v>
          </cell>
          <cell r="G493" t="str">
            <v>M</v>
          </cell>
          <cell r="H493" t="str">
            <v>CLUB BE ONE OURENSE</v>
          </cell>
          <cell r="I493" t="str">
            <v>DANIEL</v>
          </cell>
          <cell r="J493" t="str">
            <v/>
          </cell>
          <cell r="K493" t="str">
            <v>DE JESUS</v>
          </cell>
          <cell r="L493" t="str">
            <v>LEMOS</v>
          </cell>
          <cell r="M493" t="str">
            <v>DANIEL DE JESUS L.</v>
          </cell>
          <cell r="N493" t="str">
            <v>DE JESUS LEMOS, DANIEL</v>
          </cell>
          <cell r="O493" t="str">
            <v>Club Be One Orense</v>
          </cell>
          <cell r="P493">
            <v>2005</v>
          </cell>
          <cell r="Q493" t="str">
            <v>M</v>
          </cell>
          <cell r="R493" t="str">
            <v>JUVM</v>
          </cell>
        </row>
        <row r="494">
          <cell r="B494">
            <v>36795</v>
          </cell>
          <cell r="C494" t="str">
            <v>BRAMAJO</v>
          </cell>
          <cell r="D494">
            <v>0</v>
          </cell>
          <cell r="E494" t="str">
            <v>JORGE ORLANDO</v>
          </cell>
          <cell r="F494">
            <v>33473</v>
          </cell>
          <cell r="G494" t="str">
            <v>M</v>
          </cell>
          <cell r="H494" t="str">
            <v>MONTE PORREIRO</v>
          </cell>
          <cell r="I494" t="str">
            <v>JORGE</v>
          </cell>
          <cell r="J494" t="str">
            <v>ORLANDO</v>
          </cell>
          <cell r="K494" t="str">
            <v>BRAMAJO</v>
          </cell>
          <cell r="L494" t="str">
            <v/>
          </cell>
          <cell r="M494" t="str">
            <v>JORGE O. BRAMAJO</v>
          </cell>
          <cell r="N494" t="str">
            <v>BRAMAJO, JORGE O.</v>
          </cell>
          <cell r="O494" t="str">
            <v>Club Monte Porreiro</v>
          </cell>
          <cell r="P494">
            <v>1991</v>
          </cell>
          <cell r="Q494" t="str">
            <v>M</v>
          </cell>
          <cell r="R494" t="str">
            <v>SENM</v>
          </cell>
        </row>
        <row r="495">
          <cell r="B495">
            <v>76879</v>
          </cell>
          <cell r="C495" t="str">
            <v>FERNANDES</v>
          </cell>
          <cell r="D495">
            <v>0</v>
          </cell>
          <cell r="E495" t="str">
            <v>LUANA</v>
          </cell>
          <cell r="F495">
            <v>40270</v>
          </cell>
          <cell r="G495" t="str">
            <v>F</v>
          </cell>
          <cell r="H495" t="str">
            <v>AR Canidelense</v>
          </cell>
          <cell r="I495" t="str">
            <v>LUANA</v>
          </cell>
          <cell r="J495" t="str">
            <v/>
          </cell>
          <cell r="K495" t="str">
            <v>FERNANDES</v>
          </cell>
          <cell r="L495" t="str">
            <v/>
          </cell>
          <cell r="M495" t="str">
            <v>LUANA FERNANDES</v>
          </cell>
          <cell r="N495" t="str">
            <v>FERNANDES, LUANA</v>
          </cell>
          <cell r="O495" t="str">
            <v>AR Canidelense</v>
          </cell>
          <cell r="P495">
            <v>2010</v>
          </cell>
          <cell r="Q495" t="str">
            <v>F</v>
          </cell>
          <cell r="R495" t="str">
            <v>ALEF</v>
          </cell>
        </row>
        <row r="496">
          <cell r="B496">
            <v>100033</v>
          </cell>
          <cell r="C496" t="str">
            <v>CORES</v>
          </cell>
          <cell r="D496" t="str">
            <v>ROLAN</v>
          </cell>
          <cell r="E496" t="str">
            <v>LAURA</v>
          </cell>
          <cell r="F496">
            <v>39246</v>
          </cell>
          <cell r="G496" t="str">
            <v>F</v>
          </cell>
          <cell r="H496" t="str">
            <v>RIBADUMIA T.M.</v>
          </cell>
          <cell r="I496" t="str">
            <v>LAURA</v>
          </cell>
          <cell r="J496" t="str">
            <v/>
          </cell>
          <cell r="K496" t="str">
            <v>CORES</v>
          </cell>
          <cell r="L496" t="str">
            <v>ROLAN</v>
          </cell>
          <cell r="M496" t="str">
            <v>LAURA CORES R.</v>
          </cell>
          <cell r="N496" t="str">
            <v>CORES ROLAN, LAURA</v>
          </cell>
          <cell r="O496" t="str">
            <v>RIBADUMIA T.M.</v>
          </cell>
          <cell r="P496">
            <v>2007</v>
          </cell>
          <cell r="Q496" t="str">
            <v>F</v>
          </cell>
          <cell r="R496" t="str">
            <v>INFF</v>
          </cell>
        </row>
        <row r="497">
          <cell r="B497">
            <v>33692</v>
          </cell>
          <cell r="C497" t="str">
            <v>VEIGA</v>
          </cell>
          <cell r="D497" t="str">
            <v>CURRAS</v>
          </cell>
          <cell r="E497" t="str">
            <v>ELENA</v>
          </cell>
          <cell r="F497">
            <v>40850</v>
          </cell>
          <cell r="G497" t="str">
            <v>F</v>
          </cell>
          <cell r="H497" t="str">
            <v>CTM GAM</v>
          </cell>
          <cell r="I497" t="str">
            <v>ELENA</v>
          </cell>
          <cell r="J497" t="str">
            <v/>
          </cell>
          <cell r="K497" t="str">
            <v>VEIGA</v>
          </cell>
          <cell r="L497" t="str">
            <v>CURRAS</v>
          </cell>
          <cell r="M497" t="str">
            <v>ELENA VEIGA C.</v>
          </cell>
          <cell r="N497" t="str">
            <v>VEIGA CURRAS, ELENA</v>
          </cell>
          <cell r="O497" t="str">
            <v>CTM GAM</v>
          </cell>
          <cell r="P497">
            <v>2011</v>
          </cell>
          <cell r="Q497" t="str">
            <v>F</v>
          </cell>
          <cell r="R497" t="str">
            <v>ALEF</v>
          </cell>
        </row>
        <row r="498">
          <cell r="B498">
            <v>39064</v>
          </cell>
          <cell r="C498" t="str">
            <v>RAMILO</v>
          </cell>
          <cell r="D498" t="str">
            <v>RODRIGUEZ</v>
          </cell>
          <cell r="E498" t="str">
            <v>JOSE LUIS</v>
          </cell>
          <cell r="F498">
            <v>26980</v>
          </cell>
          <cell r="G498" t="str">
            <v>M</v>
          </cell>
          <cell r="H498" t="str">
            <v>CTM MOS</v>
          </cell>
          <cell r="I498" t="str">
            <v>JOSE</v>
          </cell>
          <cell r="J498" t="str">
            <v>LUIS</v>
          </cell>
          <cell r="K498" t="str">
            <v>RAMILO</v>
          </cell>
          <cell r="L498" t="str">
            <v>RODRIGUEZ</v>
          </cell>
          <cell r="M498" t="str">
            <v>JOSE L. RAMILO R.</v>
          </cell>
          <cell r="N498" t="str">
            <v>RAMILO RODRIGUEZ, JOSE L.</v>
          </cell>
          <cell r="O498" t="str">
            <v>CTM Mos</v>
          </cell>
          <cell r="P498">
            <v>1973</v>
          </cell>
          <cell r="Q498" t="str">
            <v>M</v>
          </cell>
          <cell r="R498" t="str">
            <v>V50M</v>
          </cell>
        </row>
        <row r="499">
          <cell r="B499">
            <v>100506</v>
          </cell>
          <cell r="C499" t="str">
            <v>LORENZO</v>
          </cell>
          <cell r="D499" t="str">
            <v>CAÑIZO</v>
          </cell>
          <cell r="E499" t="str">
            <v>RUBEN</v>
          </cell>
          <cell r="F499">
            <v>40710</v>
          </cell>
          <cell r="G499" t="str">
            <v>M</v>
          </cell>
          <cell r="H499" t="str">
            <v>CTM GAM</v>
          </cell>
          <cell r="I499" t="str">
            <v>RUBEN</v>
          </cell>
          <cell r="J499" t="str">
            <v/>
          </cell>
          <cell r="K499" t="str">
            <v>LORENZO</v>
          </cell>
          <cell r="L499" t="str">
            <v>CAÑIZO</v>
          </cell>
          <cell r="M499" t="str">
            <v>RUBEN LORENZO C.</v>
          </cell>
          <cell r="N499" t="str">
            <v>LORENZO CAÑIZO, RUBEN</v>
          </cell>
          <cell r="O499" t="str">
            <v>CTM GAM</v>
          </cell>
          <cell r="P499">
            <v>2011</v>
          </cell>
          <cell r="Q499" t="str">
            <v>M</v>
          </cell>
          <cell r="R499" t="str">
            <v>ALEM</v>
          </cell>
        </row>
        <row r="500">
          <cell r="B500">
            <v>14594</v>
          </cell>
          <cell r="C500" t="str">
            <v>FERNÁNDEZ</v>
          </cell>
          <cell r="D500" t="str">
            <v>BURGO</v>
          </cell>
          <cell r="E500" t="str">
            <v>JACINTO</v>
          </cell>
          <cell r="F500">
            <v>21746</v>
          </cell>
          <cell r="G500" t="str">
            <v>M</v>
          </cell>
          <cell r="H500" t="str">
            <v>CD MONTE FERREIROS TM</v>
          </cell>
          <cell r="I500" t="str">
            <v>JACINTO</v>
          </cell>
          <cell r="J500" t="str">
            <v/>
          </cell>
          <cell r="K500" t="str">
            <v>FERNANDEZ</v>
          </cell>
          <cell r="L500" t="str">
            <v>BURGO</v>
          </cell>
          <cell r="M500" t="str">
            <v>JACINTO FERNANDEZ B.</v>
          </cell>
          <cell r="N500" t="str">
            <v>FERNANDEZ BURGO, JACINTO</v>
          </cell>
          <cell r="O500" t="str">
            <v>Monteferreiros TM</v>
          </cell>
          <cell r="P500">
            <v>1959</v>
          </cell>
          <cell r="Q500" t="str">
            <v>M</v>
          </cell>
          <cell r="R500" t="str">
            <v>V60M</v>
          </cell>
        </row>
        <row r="501">
          <cell r="B501">
            <v>18454</v>
          </cell>
          <cell r="C501" t="str">
            <v>CONDE</v>
          </cell>
          <cell r="D501" t="str">
            <v>CARRILLO</v>
          </cell>
          <cell r="E501" t="str">
            <v>JOSE LUIS</v>
          </cell>
          <cell r="F501">
            <v>20835</v>
          </cell>
          <cell r="G501" t="str">
            <v>M</v>
          </cell>
          <cell r="H501" t="str">
            <v>PING PONG VIGO</v>
          </cell>
          <cell r="I501" t="str">
            <v>JOSE</v>
          </cell>
          <cell r="J501" t="str">
            <v>LUIS</v>
          </cell>
          <cell r="K501" t="str">
            <v>CONDE</v>
          </cell>
          <cell r="L501" t="str">
            <v>CARRILLO</v>
          </cell>
          <cell r="M501" t="str">
            <v>JOSE L. CONDE C.</v>
          </cell>
          <cell r="N501" t="str">
            <v>CONDE CARRILLO, JOSE L.</v>
          </cell>
          <cell r="O501" t="str">
            <v>Redondela Sport Club</v>
          </cell>
          <cell r="P501">
            <v>1957</v>
          </cell>
          <cell r="Q501" t="str">
            <v>M</v>
          </cell>
          <cell r="R501" t="str">
            <v>V65M</v>
          </cell>
        </row>
        <row r="502">
          <cell r="B502">
            <v>22967</v>
          </cell>
          <cell r="C502" t="str">
            <v>ALVAREZ</v>
          </cell>
          <cell r="D502" t="str">
            <v>CORVAIA</v>
          </cell>
          <cell r="E502" t="str">
            <v>ARIEL</v>
          </cell>
          <cell r="F502">
            <v>15918</v>
          </cell>
          <cell r="G502" t="str">
            <v>M</v>
          </cell>
          <cell r="H502" t="str">
            <v>CAMBRE</v>
          </cell>
          <cell r="I502" t="str">
            <v>ARIEL</v>
          </cell>
          <cell r="J502" t="str">
            <v/>
          </cell>
          <cell r="K502" t="str">
            <v>ALVAREZ</v>
          </cell>
          <cell r="L502" t="str">
            <v>CORVAIA</v>
          </cell>
          <cell r="M502" t="str">
            <v>ARIEL ALVAREZ C.</v>
          </cell>
          <cell r="N502" t="str">
            <v>ALVAREZ CORVAIA, ARIEL</v>
          </cell>
          <cell r="O502" t="str">
            <v>Cambre TM</v>
          </cell>
          <cell r="P502">
            <v>1943</v>
          </cell>
          <cell r="Q502" t="str">
            <v>M</v>
          </cell>
          <cell r="R502" t="str">
            <v>V75M</v>
          </cell>
        </row>
        <row r="503">
          <cell r="B503">
            <v>33737</v>
          </cell>
          <cell r="C503" t="str">
            <v>SANTOS</v>
          </cell>
          <cell r="D503" t="str">
            <v>INSUA</v>
          </cell>
          <cell r="E503" t="str">
            <v>LEIRE</v>
          </cell>
          <cell r="F503">
            <v>38540</v>
          </cell>
          <cell r="G503" t="str">
            <v>F</v>
          </cell>
          <cell r="H503" t="str">
            <v>FINISTERRE TM</v>
          </cell>
          <cell r="I503" t="str">
            <v>LEIRE</v>
          </cell>
          <cell r="J503" t="str">
            <v/>
          </cell>
          <cell r="K503" t="str">
            <v>SANTOS</v>
          </cell>
          <cell r="L503" t="str">
            <v>INSUA</v>
          </cell>
          <cell r="M503" t="str">
            <v>LEIRE SANTOS I.</v>
          </cell>
          <cell r="N503" t="str">
            <v>SANTOS INSUA, LEIRE</v>
          </cell>
          <cell r="O503" t="str">
            <v>Finisterre TM</v>
          </cell>
          <cell r="P503">
            <v>2005</v>
          </cell>
          <cell r="Q503" t="str">
            <v>F</v>
          </cell>
          <cell r="R503" t="str">
            <v>JUVF</v>
          </cell>
        </row>
        <row r="504">
          <cell r="B504">
            <v>35052</v>
          </cell>
          <cell r="C504" t="str">
            <v>SOÑORA</v>
          </cell>
          <cell r="D504" t="str">
            <v>DOMINGUEZ</v>
          </cell>
          <cell r="E504" t="str">
            <v>JOSE MANUEL</v>
          </cell>
          <cell r="F504">
            <v>21339</v>
          </cell>
          <cell r="G504" t="str">
            <v>M</v>
          </cell>
          <cell r="H504" t="str">
            <v>CTM GAM</v>
          </cell>
          <cell r="I504" t="str">
            <v>JOSE</v>
          </cell>
          <cell r="J504" t="str">
            <v>MANUEL</v>
          </cell>
          <cell r="K504" t="str">
            <v>SOÑORA</v>
          </cell>
          <cell r="L504" t="str">
            <v>DOMINGUEZ</v>
          </cell>
          <cell r="M504" t="str">
            <v>JOSE M. SOÑORA D.</v>
          </cell>
          <cell r="N504" t="str">
            <v>SOÑORA DOMINGUEZ, JOSE M.</v>
          </cell>
          <cell r="O504" t="str">
            <v>CTM GAM</v>
          </cell>
          <cell r="P504">
            <v>1958</v>
          </cell>
          <cell r="Q504" t="str">
            <v>M</v>
          </cell>
          <cell r="R504" t="str">
            <v>V65M</v>
          </cell>
        </row>
        <row r="505">
          <cell r="B505">
            <v>100067</v>
          </cell>
          <cell r="C505" t="str">
            <v>SEIJAS</v>
          </cell>
          <cell r="D505" t="str">
            <v>ABEL</v>
          </cell>
          <cell r="E505" t="str">
            <v>IVÁN</v>
          </cell>
          <cell r="F505">
            <v>38869</v>
          </cell>
          <cell r="G505" t="str">
            <v>M</v>
          </cell>
          <cell r="H505" t="str">
            <v>Cambre TM</v>
          </cell>
          <cell r="I505" t="str">
            <v>IVAN</v>
          </cell>
          <cell r="J505" t="str">
            <v/>
          </cell>
          <cell r="K505" t="str">
            <v>SEIJAS</v>
          </cell>
          <cell r="L505" t="str">
            <v>ABEL</v>
          </cell>
          <cell r="M505" t="str">
            <v>IVAN SEIJAS A.</v>
          </cell>
          <cell r="N505" t="str">
            <v>SEIJAS ABEL, IVAN</v>
          </cell>
          <cell r="O505" t="str">
            <v>Cambre TM</v>
          </cell>
          <cell r="P505">
            <v>2006</v>
          </cell>
          <cell r="Q505" t="str">
            <v>M</v>
          </cell>
          <cell r="R505" t="str">
            <v>JUVM</v>
          </cell>
        </row>
        <row r="506">
          <cell r="B506">
            <v>100220</v>
          </cell>
          <cell r="C506" t="str">
            <v>GARCIA</v>
          </cell>
          <cell r="D506" t="str">
            <v>VEIGA</v>
          </cell>
          <cell r="E506" t="str">
            <v>ZELTIA</v>
          </cell>
          <cell r="F506">
            <v>41691</v>
          </cell>
          <cell r="G506" t="str">
            <v>F</v>
          </cell>
          <cell r="H506" t="str">
            <v>CIDADE NARON TM</v>
          </cell>
          <cell r="I506" t="str">
            <v>ZELTIA</v>
          </cell>
          <cell r="J506" t="str">
            <v/>
          </cell>
          <cell r="K506" t="str">
            <v>GARCIA</v>
          </cell>
          <cell r="L506" t="str">
            <v>VEIGA</v>
          </cell>
          <cell r="M506" t="str">
            <v>ZELTIA GARCIA V.</v>
          </cell>
          <cell r="N506" t="str">
            <v>GARCIA VEIGA, ZELTIA</v>
          </cell>
          <cell r="O506" t="str">
            <v>CTM Cidade de Narón</v>
          </cell>
          <cell r="P506">
            <v>2014</v>
          </cell>
          <cell r="Q506" t="str">
            <v>F</v>
          </cell>
          <cell r="R506" t="str">
            <v>PREF</v>
          </cell>
        </row>
        <row r="507">
          <cell r="B507">
            <v>15823</v>
          </cell>
          <cell r="C507" t="str">
            <v>VÁZQUEZ</v>
          </cell>
          <cell r="D507" t="str">
            <v>PÉREZ</v>
          </cell>
          <cell r="E507" t="str">
            <v>ANA MARÍA</v>
          </cell>
          <cell r="F507">
            <v>24865</v>
          </cell>
          <cell r="G507" t="str">
            <v>F</v>
          </cell>
          <cell r="H507" t="str">
            <v>CD MONTE FERREIROS TM</v>
          </cell>
          <cell r="I507" t="str">
            <v>ANA</v>
          </cell>
          <cell r="J507" t="str">
            <v>MARIA</v>
          </cell>
          <cell r="K507" t="str">
            <v>VAZQUEZ</v>
          </cell>
          <cell r="L507" t="str">
            <v>PEREZ</v>
          </cell>
          <cell r="M507" t="str">
            <v>ANA M. VAZQUEZ P.</v>
          </cell>
          <cell r="N507" t="str">
            <v>VAZQUEZ PEREZ, ANA M.</v>
          </cell>
          <cell r="O507" t="str">
            <v>Monteferreiros TM</v>
          </cell>
          <cell r="P507">
            <v>1968</v>
          </cell>
          <cell r="Q507" t="str">
            <v>F</v>
          </cell>
          <cell r="R507" t="str">
            <v>V50F</v>
          </cell>
        </row>
        <row r="508">
          <cell r="B508">
            <v>18784</v>
          </cell>
          <cell r="C508" t="str">
            <v>ALEJANDRO</v>
          </cell>
          <cell r="D508" t="str">
            <v>ARELLANO</v>
          </cell>
          <cell r="E508" t="str">
            <v>JOSE</v>
          </cell>
          <cell r="F508">
            <v>29351</v>
          </cell>
          <cell r="G508" t="str">
            <v>M</v>
          </cell>
          <cell r="H508" t="str">
            <v>CDTM TOP SPIN</v>
          </cell>
          <cell r="I508" t="str">
            <v>JOSE</v>
          </cell>
          <cell r="J508" t="str">
            <v/>
          </cell>
          <cell r="K508" t="str">
            <v>ALEJANDRO</v>
          </cell>
          <cell r="L508" t="str">
            <v>ARELLANO</v>
          </cell>
          <cell r="M508" t="str">
            <v>JOSE ALEJANDRO A.</v>
          </cell>
          <cell r="N508" t="str">
            <v>ALEJANDRO ARELLANO, JOSE</v>
          </cell>
          <cell r="O508" t="str">
            <v>CD TM Top Spin</v>
          </cell>
          <cell r="P508">
            <v>1980</v>
          </cell>
          <cell r="Q508" t="str">
            <v>M</v>
          </cell>
          <cell r="R508" t="str">
            <v>V40M</v>
          </cell>
        </row>
        <row r="509">
          <cell r="B509">
            <v>19694</v>
          </cell>
          <cell r="C509" t="str">
            <v>ANDRADE</v>
          </cell>
          <cell r="D509" t="str">
            <v>DÍAZ</v>
          </cell>
          <cell r="E509" t="str">
            <v>ELADIO</v>
          </cell>
          <cell r="F509">
            <v>26259</v>
          </cell>
          <cell r="G509" t="str">
            <v>M</v>
          </cell>
          <cell r="H509" t="str">
            <v>DUBRATAMBRE</v>
          </cell>
          <cell r="I509" t="str">
            <v>ELADIO</v>
          </cell>
          <cell r="J509" t="str">
            <v/>
          </cell>
          <cell r="K509" t="str">
            <v>ANDRADE</v>
          </cell>
          <cell r="L509" t="str">
            <v>DIAZ</v>
          </cell>
          <cell r="M509" t="str">
            <v>ELADIO ANDRADE D.</v>
          </cell>
          <cell r="N509" t="str">
            <v>ANDRADE DIAZ, ELADIO</v>
          </cell>
          <cell r="O509" t="str">
            <v>AD Dubratambre</v>
          </cell>
          <cell r="P509">
            <v>1971</v>
          </cell>
          <cell r="Q509" t="str">
            <v>M</v>
          </cell>
          <cell r="R509" t="str">
            <v>V50M</v>
          </cell>
        </row>
        <row r="510">
          <cell r="B510">
            <v>19946</v>
          </cell>
          <cell r="C510" t="str">
            <v>GONZALEZ</v>
          </cell>
          <cell r="D510" t="str">
            <v>MOREIRA</v>
          </cell>
          <cell r="E510" t="str">
            <v>CLAUDIO RUFINO</v>
          </cell>
          <cell r="F510">
            <v>18687</v>
          </cell>
          <cell r="G510" t="str">
            <v>M</v>
          </cell>
          <cell r="H510" t="str">
            <v>CD MONTE FERREIROS TM</v>
          </cell>
          <cell r="I510" t="str">
            <v>CLAUDIO</v>
          </cell>
          <cell r="J510" t="str">
            <v>RUFINO</v>
          </cell>
          <cell r="K510" t="str">
            <v>GONZALEZ</v>
          </cell>
          <cell r="L510" t="str">
            <v>MOREIRA</v>
          </cell>
          <cell r="M510" t="str">
            <v>CLAUDIO R. GONZALEZ M.</v>
          </cell>
          <cell r="N510" t="str">
            <v>GONZALEZ MOREIRA, CLAUDIO R.</v>
          </cell>
          <cell r="O510" t="str">
            <v>Monteferreiros TM</v>
          </cell>
          <cell r="P510">
            <v>1951</v>
          </cell>
          <cell r="Q510" t="str">
            <v>M</v>
          </cell>
          <cell r="R510" t="str">
            <v>V70M</v>
          </cell>
        </row>
        <row r="511">
          <cell r="B511">
            <v>27267</v>
          </cell>
          <cell r="C511" t="str">
            <v>EIRAS</v>
          </cell>
          <cell r="D511" t="str">
            <v>PENAS</v>
          </cell>
          <cell r="E511" t="str">
            <v>SONIA</v>
          </cell>
          <cell r="F511">
            <v>27414</v>
          </cell>
          <cell r="G511" t="str">
            <v>F</v>
          </cell>
          <cell r="H511" t="str">
            <v>ESPEDREGADA</v>
          </cell>
          <cell r="I511" t="str">
            <v>SONIA</v>
          </cell>
          <cell r="J511" t="str">
            <v/>
          </cell>
          <cell r="K511" t="str">
            <v>EIRAS</v>
          </cell>
          <cell r="L511" t="str">
            <v>PENAS</v>
          </cell>
          <cell r="M511" t="str">
            <v>SONIA EIRAS P.</v>
          </cell>
          <cell r="N511" t="str">
            <v>EIRAS PENAS, SONIA</v>
          </cell>
          <cell r="O511" t="str">
            <v>CTM Espedregada</v>
          </cell>
          <cell r="P511">
            <v>1975</v>
          </cell>
          <cell r="Q511" t="str">
            <v>F</v>
          </cell>
          <cell r="R511" t="str">
            <v>V40F</v>
          </cell>
        </row>
        <row r="512">
          <cell r="B512">
            <v>29909</v>
          </cell>
          <cell r="C512" t="str">
            <v>PEREZ</v>
          </cell>
          <cell r="D512" t="str">
            <v>CASTRO</v>
          </cell>
          <cell r="E512" t="str">
            <v>FRANCISCO JAVIER</v>
          </cell>
          <cell r="F512">
            <v>24462</v>
          </cell>
          <cell r="G512" t="str">
            <v>M</v>
          </cell>
          <cell r="H512" t="str">
            <v>CTM VIGO</v>
          </cell>
          <cell r="I512" t="str">
            <v>FRANCISCO</v>
          </cell>
          <cell r="J512" t="str">
            <v>JAVIER</v>
          </cell>
          <cell r="K512" t="str">
            <v>PEREZ</v>
          </cell>
          <cell r="L512" t="str">
            <v>CASTRO</v>
          </cell>
          <cell r="M512" t="str">
            <v>FRANCISCO J. PEREZ C.</v>
          </cell>
          <cell r="N512" t="str">
            <v>PEREZ CASTRO, FRANCISCO J.</v>
          </cell>
          <cell r="O512" t="str">
            <v>CTM Vigo</v>
          </cell>
          <cell r="P512">
            <v>1966</v>
          </cell>
          <cell r="Q512" t="str">
            <v>M</v>
          </cell>
          <cell r="R512" t="str">
            <v>V50M</v>
          </cell>
        </row>
        <row r="513">
          <cell r="B513">
            <v>31274</v>
          </cell>
          <cell r="C513" t="str">
            <v>LORENZO</v>
          </cell>
          <cell r="D513" t="str">
            <v>DOMINGUEZ</v>
          </cell>
          <cell r="E513" t="str">
            <v>RAMIRO</v>
          </cell>
          <cell r="F513">
            <v>40333</v>
          </cell>
          <cell r="G513" t="str">
            <v>M</v>
          </cell>
          <cell r="H513" t="str">
            <v>RIBADUMIA T.M.</v>
          </cell>
          <cell r="I513" t="str">
            <v>RAMIRO</v>
          </cell>
          <cell r="J513" t="str">
            <v/>
          </cell>
          <cell r="K513" t="str">
            <v>LORENZO</v>
          </cell>
          <cell r="L513" t="str">
            <v>DOMINGUEZ</v>
          </cell>
          <cell r="M513" t="str">
            <v>RAMIRO LORENZO D.</v>
          </cell>
          <cell r="N513" t="str">
            <v>LORENZO DOMINGUEZ, RAMIRO</v>
          </cell>
          <cell r="O513" t="str">
            <v>RIBADUMIA T.M.</v>
          </cell>
          <cell r="P513">
            <v>2010</v>
          </cell>
          <cell r="Q513" t="str">
            <v>M</v>
          </cell>
          <cell r="R513" t="str">
            <v>ALEM</v>
          </cell>
        </row>
        <row r="514">
          <cell r="B514">
            <v>32358</v>
          </cell>
          <cell r="C514" t="str">
            <v>ALONSO</v>
          </cell>
          <cell r="D514" t="str">
            <v>GARCIA</v>
          </cell>
          <cell r="E514" t="str">
            <v>ROBERTO</v>
          </cell>
          <cell r="F514">
            <v>16438</v>
          </cell>
          <cell r="G514" t="str">
            <v>M</v>
          </cell>
          <cell r="H514" t="str">
            <v>La Atalaya Gijón TM</v>
          </cell>
          <cell r="I514" t="str">
            <v>ROBERTO</v>
          </cell>
          <cell r="J514" t="str">
            <v/>
          </cell>
          <cell r="K514" t="str">
            <v>ALONSO</v>
          </cell>
          <cell r="L514" t="str">
            <v>GARCIA</v>
          </cell>
          <cell r="M514" t="str">
            <v>ROBERTO ALONSO G.</v>
          </cell>
          <cell r="N514" t="str">
            <v>ALONSO GARCIA, ROBERTO</v>
          </cell>
          <cell r="O514" t="str">
            <v>La Atalaya Gijón TM</v>
          </cell>
          <cell r="P514">
            <v>1945</v>
          </cell>
          <cell r="Q514" t="str">
            <v>M</v>
          </cell>
          <cell r="R514" t="str">
            <v>V75M</v>
          </cell>
        </row>
        <row r="515">
          <cell r="B515">
            <v>33724</v>
          </cell>
          <cell r="C515" t="str">
            <v>RODRIGUEZ</v>
          </cell>
          <cell r="D515" t="str">
            <v>BELTRAN</v>
          </cell>
          <cell r="E515" t="str">
            <v>RAFAEL</v>
          </cell>
          <cell r="F515">
            <v>41225</v>
          </cell>
          <cell r="G515" t="str">
            <v>M</v>
          </cell>
          <cell r="H515" t="str">
            <v>CTM MOS</v>
          </cell>
          <cell r="I515" t="str">
            <v>RAFAEL</v>
          </cell>
          <cell r="J515" t="str">
            <v/>
          </cell>
          <cell r="K515" t="str">
            <v>RODRIGUEZ</v>
          </cell>
          <cell r="L515" t="str">
            <v>BELTRAN</v>
          </cell>
          <cell r="M515" t="str">
            <v>RAFAEL RODRIGUEZ B.</v>
          </cell>
          <cell r="N515" t="str">
            <v>RODRIGUEZ BELTRAN, RAFAEL</v>
          </cell>
          <cell r="O515" t="str">
            <v>CTM Mos</v>
          </cell>
          <cell r="P515">
            <v>2012</v>
          </cell>
          <cell r="Q515" t="str">
            <v>M</v>
          </cell>
          <cell r="R515" t="str">
            <v>BENM</v>
          </cell>
        </row>
        <row r="516">
          <cell r="B516">
            <v>100210</v>
          </cell>
          <cell r="C516" t="str">
            <v>SAEZ</v>
          </cell>
          <cell r="D516" t="str">
            <v>CAO</v>
          </cell>
          <cell r="E516" t="str">
            <v>CARLOS</v>
          </cell>
          <cell r="F516">
            <v>40966</v>
          </cell>
          <cell r="G516" t="str">
            <v>M</v>
          </cell>
          <cell r="H516" t="str">
            <v>FINISTERRE TM</v>
          </cell>
          <cell r="I516" t="str">
            <v>CARLOS</v>
          </cell>
          <cell r="J516" t="str">
            <v/>
          </cell>
          <cell r="K516" t="str">
            <v>SAEZ</v>
          </cell>
          <cell r="L516" t="str">
            <v>CAO</v>
          </cell>
          <cell r="M516" t="str">
            <v>CARLOS SAEZ C.</v>
          </cell>
          <cell r="N516" t="str">
            <v>SAEZ CAO, CARLOS</v>
          </cell>
          <cell r="O516" t="str">
            <v>Finisterre TM</v>
          </cell>
          <cell r="P516">
            <v>2012</v>
          </cell>
          <cell r="Q516" t="str">
            <v>M</v>
          </cell>
          <cell r="R516" t="str">
            <v>BENM</v>
          </cell>
        </row>
        <row r="517">
          <cell r="B517">
            <v>26243</v>
          </cell>
          <cell r="C517" t="str">
            <v>ROMAN</v>
          </cell>
          <cell r="D517" t="str">
            <v>LEIROS</v>
          </cell>
          <cell r="E517" t="str">
            <v>SERGIO</v>
          </cell>
          <cell r="F517">
            <v>38608</v>
          </cell>
          <cell r="G517" t="str">
            <v>M</v>
          </cell>
          <cell r="H517" t="str">
            <v>BEMBRIVE</v>
          </cell>
          <cell r="I517" t="str">
            <v>SERGIO</v>
          </cell>
          <cell r="J517" t="str">
            <v/>
          </cell>
          <cell r="K517" t="str">
            <v>ROMAN</v>
          </cell>
          <cell r="L517" t="str">
            <v>LEIROS</v>
          </cell>
          <cell r="M517" t="str">
            <v>SERGIO ROMAN L.</v>
          </cell>
          <cell r="N517" t="str">
            <v>ROMAN LEIROS, SERGIO</v>
          </cell>
          <cell r="O517" t="str">
            <v>SCDR Helios-Bembrive</v>
          </cell>
          <cell r="P517">
            <v>2005</v>
          </cell>
          <cell r="Q517" t="str">
            <v>M</v>
          </cell>
          <cell r="R517" t="str">
            <v>JUVM</v>
          </cell>
        </row>
        <row r="518">
          <cell r="B518">
            <v>77538</v>
          </cell>
          <cell r="C518" t="str">
            <v>LOURENÇO</v>
          </cell>
          <cell r="D518">
            <v>0</v>
          </cell>
          <cell r="E518" t="str">
            <v>LEANDRO</v>
          </cell>
          <cell r="F518">
            <v>36270</v>
          </cell>
          <cell r="G518" t="str">
            <v>M</v>
          </cell>
          <cell r="H518" t="str">
            <v>Club Cerveira Futsal</v>
          </cell>
          <cell r="I518" t="str">
            <v>LEANDRO</v>
          </cell>
          <cell r="J518" t="str">
            <v/>
          </cell>
          <cell r="K518" t="str">
            <v>LOURENÇO</v>
          </cell>
          <cell r="L518" t="str">
            <v/>
          </cell>
          <cell r="M518" t="str">
            <v>LEANDRO LOURENÇO</v>
          </cell>
          <cell r="N518" t="str">
            <v>LOURENÇO, LEANDRO</v>
          </cell>
          <cell r="O518" t="str">
            <v>Club Cerveira Futsal</v>
          </cell>
          <cell r="P518">
            <v>1999</v>
          </cell>
          <cell r="Q518" t="str">
            <v>M</v>
          </cell>
          <cell r="R518" t="str">
            <v>SENM</v>
          </cell>
        </row>
        <row r="519">
          <cell r="B519">
            <v>8943</v>
          </cell>
          <cell r="C519" t="str">
            <v>CASAL</v>
          </cell>
          <cell r="D519" t="str">
            <v>FARIÑA</v>
          </cell>
          <cell r="E519" t="str">
            <v>ALICIA</v>
          </cell>
          <cell r="F519">
            <v>36419</v>
          </cell>
          <cell r="G519" t="str">
            <v>F</v>
          </cell>
          <cell r="H519" t="str">
            <v>MONTE PORREIRO</v>
          </cell>
          <cell r="I519" t="str">
            <v>ALICIA</v>
          </cell>
          <cell r="J519" t="str">
            <v/>
          </cell>
          <cell r="K519" t="str">
            <v>CASAL</v>
          </cell>
          <cell r="L519" t="str">
            <v>FARIÑA</v>
          </cell>
          <cell r="M519" t="str">
            <v>ALICIA CASAL F.</v>
          </cell>
          <cell r="N519" t="str">
            <v>CASAL FARIÑA, ALICIA</v>
          </cell>
          <cell r="O519" t="str">
            <v>Club Monte Porreiro</v>
          </cell>
          <cell r="P519">
            <v>1999</v>
          </cell>
          <cell r="Q519" t="str">
            <v>F</v>
          </cell>
          <cell r="R519" t="str">
            <v>SENF</v>
          </cell>
        </row>
        <row r="520">
          <cell r="B520">
            <v>15530</v>
          </cell>
          <cell r="C520" t="str">
            <v>RIAL</v>
          </cell>
          <cell r="D520" t="str">
            <v>GONZALEZ</v>
          </cell>
          <cell r="E520" t="str">
            <v>SARA</v>
          </cell>
          <cell r="F520">
            <v>36570</v>
          </cell>
          <cell r="G520" t="str">
            <v>F</v>
          </cell>
          <cell r="H520" t="str">
            <v>MONTE PORREIRO</v>
          </cell>
          <cell r="I520" t="str">
            <v>SARA</v>
          </cell>
          <cell r="J520" t="str">
            <v/>
          </cell>
          <cell r="K520" t="str">
            <v>RIAL</v>
          </cell>
          <cell r="L520" t="str">
            <v>GONZALEZ</v>
          </cell>
          <cell r="M520" t="str">
            <v>SARA RIAL G.</v>
          </cell>
          <cell r="N520" t="str">
            <v>RIAL GONZALEZ, SARA</v>
          </cell>
          <cell r="O520" t="str">
            <v>Club Monte Porreiro</v>
          </cell>
          <cell r="P520">
            <v>2000</v>
          </cell>
          <cell r="Q520" t="str">
            <v>F</v>
          </cell>
          <cell r="R520" t="str">
            <v>SENF</v>
          </cell>
        </row>
        <row r="521">
          <cell r="B521">
            <v>33565</v>
          </cell>
          <cell r="C521" t="str">
            <v>BERMUDEZ</v>
          </cell>
          <cell r="D521" t="str">
            <v>ARANGUDE</v>
          </cell>
          <cell r="E521" t="str">
            <v>ALEJANDRO</v>
          </cell>
          <cell r="F521">
            <v>39020</v>
          </cell>
          <cell r="G521" t="str">
            <v>M</v>
          </cell>
          <cell r="H521" t="str">
            <v>RIBADUMIA T.M.</v>
          </cell>
          <cell r="I521" t="str">
            <v>ALEJANDRO</v>
          </cell>
          <cell r="J521" t="str">
            <v/>
          </cell>
          <cell r="K521" t="str">
            <v>BERMUDEZ</v>
          </cell>
          <cell r="L521" t="str">
            <v>ARANGUDE</v>
          </cell>
          <cell r="M521" t="str">
            <v>ALEJANDRO BERMUDEZ A.</v>
          </cell>
          <cell r="N521" t="str">
            <v>BERMUDEZ ARANGUDE, ALEJANDRO</v>
          </cell>
          <cell r="O521" t="str">
            <v>RIBADUMIA T.M.</v>
          </cell>
          <cell r="P521">
            <v>2006</v>
          </cell>
          <cell r="Q521" t="str">
            <v>M</v>
          </cell>
          <cell r="R521" t="str">
            <v>JUVM</v>
          </cell>
        </row>
        <row r="522">
          <cell r="B522">
            <v>33723</v>
          </cell>
          <cell r="C522" t="str">
            <v>REGUEIRO</v>
          </cell>
          <cell r="D522" t="str">
            <v>VUELTA</v>
          </cell>
          <cell r="E522" t="str">
            <v>MIKEL</v>
          </cell>
          <cell r="F522">
            <v>39394</v>
          </cell>
          <cell r="G522" t="str">
            <v>M</v>
          </cell>
          <cell r="H522" t="str">
            <v>TM CRC PORRIÑO</v>
          </cell>
          <cell r="I522" t="str">
            <v>MIKEL</v>
          </cell>
          <cell r="J522" t="str">
            <v/>
          </cell>
          <cell r="K522" t="str">
            <v>REGUEIRO</v>
          </cell>
          <cell r="L522" t="str">
            <v>VUELTA</v>
          </cell>
          <cell r="M522" t="str">
            <v>MIKEL REGUEIRO V.</v>
          </cell>
          <cell r="N522" t="str">
            <v>REGUEIRO VUELTA, MIKEL</v>
          </cell>
          <cell r="O522" t="str">
            <v>CRC Porriño</v>
          </cell>
          <cell r="P522">
            <v>2007</v>
          </cell>
          <cell r="Q522" t="str">
            <v>M</v>
          </cell>
          <cell r="R522" t="str">
            <v>INFM</v>
          </cell>
        </row>
        <row r="523">
          <cell r="B523">
            <v>33756</v>
          </cell>
          <cell r="C523" t="str">
            <v>VEIGA</v>
          </cell>
          <cell r="D523" t="str">
            <v>GONZALVEZ</v>
          </cell>
          <cell r="E523" t="str">
            <v>PAULA</v>
          </cell>
          <cell r="F523">
            <v>39459</v>
          </cell>
          <cell r="G523" t="str">
            <v>F</v>
          </cell>
          <cell r="H523" t="str">
            <v>CTM MOS</v>
          </cell>
          <cell r="I523" t="str">
            <v>PAULA</v>
          </cell>
          <cell r="J523" t="str">
            <v/>
          </cell>
          <cell r="K523" t="str">
            <v>VEIGA</v>
          </cell>
          <cell r="L523" t="str">
            <v>GONZALVEZ</v>
          </cell>
          <cell r="M523" t="str">
            <v>PAULA VEIGA G.</v>
          </cell>
          <cell r="N523" t="str">
            <v>VEIGA GONZALVEZ, PAULA</v>
          </cell>
          <cell r="O523" t="str">
            <v>CTM Mos</v>
          </cell>
          <cell r="P523">
            <v>2008</v>
          </cell>
          <cell r="Q523" t="str">
            <v>F</v>
          </cell>
          <cell r="R523" t="str">
            <v>INFF</v>
          </cell>
        </row>
        <row r="524">
          <cell r="B524">
            <v>35912</v>
          </cell>
          <cell r="C524" t="str">
            <v>SUáREZ</v>
          </cell>
          <cell r="D524" t="str">
            <v>RODRíGUEZ</v>
          </cell>
          <cell r="E524" t="str">
            <v>MARTíN</v>
          </cell>
          <cell r="F524">
            <v>40262</v>
          </cell>
          <cell r="G524" t="str">
            <v>M</v>
          </cell>
          <cell r="H524" t="str">
            <v>CTM MOS</v>
          </cell>
          <cell r="I524" t="str">
            <v>MARTíN</v>
          </cell>
          <cell r="J524" t="str">
            <v/>
          </cell>
          <cell r="K524" t="str">
            <v>SUáREZ</v>
          </cell>
          <cell r="L524" t="str">
            <v>RODRíGUEZ</v>
          </cell>
          <cell r="M524" t="str">
            <v>MARTíN SUáREZ R.</v>
          </cell>
          <cell r="N524" t="str">
            <v>SUáREZ RODRíGUEZ, MARTíN</v>
          </cell>
          <cell r="O524" t="str">
            <v>CTM Mos</v>
          </cell>
          <cell r="P524">
            <v>2010</v>
          </cell>
          <cell r="Q524" t="str">
            <v>M</v>
          </cell>
          <cell r="R524" t="str">
            <v>ALEM</v>
          </cell>
        </row>
        <row r="525">
          <cell r="B525">
            <v>35931</v>
          </cell>
          <cell r="C525" t="str">
            <v>ESTéVEZ</v>
          </cell>
          <cell r="D525" t="str">
            <v>RODRíGUEZ</v>
          </cell>
          <cell r="E525" t="str">
            <v>ADáN</v>
          </cell>
          <cell r="F525">
            <v>40362</v>
          </cell>
          <cell r="G525" t="str">
            <v>M</v>
          </cell>
          <cell r="H525" t="str">
            <v>CTM MOS</v>
          </cell>
          <cell r="I525" t="str">
            <v>ADáN</v>
          </cell>
          <cell r="J525" t="str">
            <v/>
          </cell>
          <cell r="K525" t="str">
            <v>ESTéVEZ</v>
          </cell>
          <cell r="L525" t="str">
            <v>RODRíGUEZ</v>
          </cell>
          <cell r="M525" t="str">
            <v>ADáN ESTéVEZ R.</v>
          </cell>
          <cell r="N525" t="str">
            <v>ESTéVEZ RODRíGUEZ, ADáN</v>
          </cell>
          <cell r="O525" t="str">
            <v>CTM Mos</v>
          </cell>
          <cell r="P525">
            <v>2010</v>
          </cell>
          <cell r="Q525" t="str">
            <v>M</v>
          </cell>
          <cell r="R525" t="str">
            <v>ALEM</v>
          </cell>
        </row>
        <row r="526">
          <cell r="B526">
            <v>75587</v>
          </cell>
          <cell r="C526" t="str">
            <v>SILVA</v>
          </cell>
          <cell r="D526">
            <v>0</v>
          </cell>
          <cell r="E526" t="str">
            <v>CAROLINA</v>
          </cell>
          <cell r="F526">
            <v>39519</v>
          </cell>
          <cell r="G526" t="str">
            <v>F</v>
          </cell>
          <cell r="H526" t="str">
            <v>Associaçao Recreativa Canidelense</v>
          </cell>
          <cell r="I526" t="str">
            <v>CAROLINA</v>
          </cell>
          <cell r="J526" t="str">
            <v/>
          </cell>
          <cell r="K526" t="str">
            <v>SILVA</v>
          </cell>
          <cell r="L526" t="str">
            <v/>
          </cell>
          <cell r="M526" t="str">
            <v>CAROLINA SILVA</v>
          </cell>
          <cell r="N526" t="str">
            <v>SILVA, CAROLINA</v>
          </cell>
          <cell r="O526" t="str">
            <v>Associaçao Recreativa Canidelense</v>
          </cell>
          <cell r="P526">
            <v>2008</v>
          </cell>
          <cell r="Q526" t="str">
            <v>F</v>
          </cell>
          <cell r="R526" t="str">
            <v>INFF</v>
          </cell>
        </row>
        <row r="527">
          <cell r="B527">
            <v>27416</v>
          </cell>
          <cell r="C527" t="str">
            <v>VILAR</v>
          </cell>
          <cell r="D527" t="str">
            <v>HERRERA</v>
          </cell>
          <cell r="E527" t="str">
            <v>CRISTIAN</v>
          </cell>
          <cell r="F527">
            <v>37080</v>
          </cell>
          <cell r="G527" t="str">
            <v>M</v>
          </cell>
          <cell r="H527" t="str">
            <v>ADCP ZAS</v>
          </cell>
          <cell r="I527" t="str">
            <v>CRISTIAN</v>
          </cell>
          <cell r="J527" t="str">
            <v/>
          </cell>
          <cell r="K527" t="str">
            <v>VILAR</v>
          </cell>
          <cell r="L527" t="str">
            <v>HERRERA</v>
          </cell>
          <cell r="M527" t="str">
            <v>CRISTIAN VILAR H.</v>
          </cell>
          <cell r="N527" t="str">
            <v>VILAR HERRERA, CRISTIAN</v>
          </cell>
          <cell r="O527" t="str">
            <v>AD CP Zas</v>
          </cell>
          <cell r="P527">
            <v>2001</v>
          </cell>
          <cell r="Q527" t="str">
            <v>M</v>
          </cell>
          <cell r="R527" t="str">
            <v>S23M</v>
          </cell>
        </row>
        <row r="528">
          <cell r="B528">
            <v>27871</v>
          </cell>
          <cell r="C528" t="str">
            <v>LOPEZ</v>
          </cell>
          <cell r="D528" t="str">
            <v>RAMIREZ</v>
          </cell>
          <cell r="E528" t="str">
            <v>MARIA</v>
          </cell>
          <cell r="F528">
            <v>32961</v>
          </cell>
          <cell r="G528" t="str">
            <v>F</v>
          </cell>
          <cell r="H528" t="str">
            <v>CTM MOS</v>
          </cell>
          <cell r="I528" t="str">
            <v>MARIA</v>
          </cell>
          <cell r="J528" t="str">
            <v/>
          </cell>
          <cell r="K528" t="str">
            <v>LOPEZ</v>
          </cell>
          <cell r="L528" t="str">
            <v>RAMIREZ</v>
          </cell>
          <cell r="M528" t="str">
            <v>MARIA LOPEZ R.</v>
          </cell>
          <cell r="N528" t="str">
            <v>LOPEZ RAMIREZ, MARIA</v>
          </cell>
          <cell r="O528" t="str">
            <v>CTM Mos</v>
          </cell>
          <cell r="P528">
            <v>1990</v>
          </cell>
          <cell r="Q528" t="str">
            <v>F</v>
          </cell>
          <cell r="R528" t="str">
            <v>SENF</v>
          </cell>
        </row>
        <row r="529">
          <cell r="B529">
            <v>30934</v>
          </cell>
          <cell r="C529" t="str">
            <v>DIZ</v>
          </cell>
          <cell r="D529" t="str">
            <v>LOPEZ</v>
          </cell>
          <cell r="E529" t="str">
            <v>IKER</v>
          </cell>
          <cell r="F529">
            <v>38789</v>
          </cell>
          <cell r="G529" t="str">
            <v>M</v>
          </cell>
          <cell r="H529" t="str">
            <v>TM CRC PORRIÑO</v>
          </cell>
          <cell r="I529" t="str">
            <v>IKER</v>
          </cell>
          <cell r="J529" t="str">
            <v/>
          </cell>
          <cell r="K529" t="str">
            <v>DIZ</v>
          </cell>
          <cell r="L529" t="str">
            <v>LOPEZ</v>
          </cell>
          <cell r="M529" t="str">
            <v>IKER DIZ L.</v>
          </cell>
          <cell r="N529" t="str">
            <v>DIZ LOPEZ, IKER</v>
          </cell>
          <cell r="O529" t="str">
            <v>CRC Porriño</v>
          </cell>
          <cell r="P529">
            <v>2006</v>
          </cell>
          <cell r="Q529" t="str">
            <v>M</v>
          </cell>
          <cell r="R529" t="str">
            <v>JUVM</v>
          </cell>
        </row>
        <row r="530">
          <cell r="B530">
            <v>35585</v>
          </cell>
          <cell r="C530" t="str">
            <v>RODRÍGUEZ</v>
          </cell>
          <cell r="D530" t="str">
            <v>MARTÍN</v>
          </cell>
          <cell r="E530" t="str">
            <v>LAURA</v>
          </cell>
          <cell r="F530">
            <v>37093</v>
          </cell>
          <cell r="G530" t="str">
            <v>F</v>
          </cell>
          <cell r="H530" t="str">
            <v>ARTEAL TM</v>
          </cell>
          <cell r="I530" t="str">
            <v>LAURA</v>
          </cell>
          <cell r="J530" t="str">
            <v/>
          </cell>
          <cell r="K530" t="str">
            <v>RODRIGUEZ</v>
          </cell>
          <cell r="L530" t="str">
            <v>MARTIN</v>
          </cell>
          <cell r="M530" t="str">
            <v>LAURA RODRIGUEZ M.</v>
          </cell>
          <cell r="N530" t="str">
            <v>RODRIGUEZ MARTIN, LAURA</v>
          </cell>
          <cell r="O530" t="str">
            <v>Arteal TM</v>
          </cell>
          <cell r="P530">
            <v>2001</v>
          </cell>
          <cell r="Q530" t="str">
            <v>F</v>
          </cell>
          <cell r="R530" t="str">
            <v>S23F</v>
          </cell>
        </row>
        <row r="531">
          <cell r="B531">
            <v>35654</v>
          </cell>
          <cell r="C531" t="str">
            <v>PEREZ</v>
          </cell>
          <cell r="D531" t="str">
            <v>RODRIGUEZ</v>
          </cell>
          <cell r="E531" t="str">
            <v>HERMINIO</v>
          </cell>
          <cell r="F531">
            <v>22582</v>
          </cell>
          <cell r="G531" t="str">
            <v>M</v>
          </cell>
          <cell r="H531" t="str">
            <v>CTM Berciano Toralense</v>
          </cell>
          <cell r="I531" t="str">
            <v>HERMINIO</v>
          </cell>
          <cell r="J531" t="str">
            <v/>
          </cell>
          <cell r="K531" t="str">
            <v>PEREZ</v>
          </cell>
          <cell r="L531" t="str">
            <v>RODRIGUEZ</v>
          </cell>
          <cell r="M531" t="str">
            <v>HERMINIO PEREZ R.</v>
          </cell>
          <cell r="N531" t="str">
            <v>PEREZ RODRIGUEZ, HERMINIO</v>
          </cell>
          <cell r="O531" t="str">
            <v>CTM Berciano Toralense</v>
          </cell>
          <cell r="P531">
            <v>1961</v>
          </cell>
          <cell r="Q531" t="str">
            <v>M</v>
          </cell>
          <cell r="R531" t="str">
            <v>V60M</v>
          </cell>
        </row>
        <row r="532">
          <cell r="B532">
            <v>100398</v>
          </cell>
          <cell r="C532" t="str">
            <v>MARTINEZ</v>
          </cell>
          <cell r="D532" t="str">
            <v>ARENAS</v>
          </cell>
          <cell r="E532" t="str">
            <v>ROI ALEJANDRO</v>
          </cell>
          <cell r="F532">
            <v>41512</v>
          </cell>
          <cell r="G532" t="str">
            <v>M</v>
          </cell>
          <cell r="H532" t="str">
            <v>CTM Cidade de Narón</v>
          </cell>
          <cell r="I532" t="str">
            <v>ROI</v>
          </cell>
          <cell r="J532" t="str">
            <v>ALEJANDRO</v>
          </cell>
          <cell r="K532" t="str">
            <v>MARTINEZ</v>
          </cell>
          <cell r="L532" t="str">
            <v>ARENAS</v>
          </cell>
          <cell r="M532" t="str">
            <v>ROI A. MARTINEZ A.</v>
          </cell>
          <cell r="N532" t="str">
            <v>MARTINEZ ARENAS, ROI A.</v>
          </cell>
          <cell r="O532" t="str">
            <v>CTM Cidade de Narón</v>
          </cell>
          <cell r="P532">
            <v>2013</v>
          </cell>
          <cell r="Q532" t="str">
            <v>M</v>
          </cell>
          <cell r="R532" t="str">
            <v>BENM</v>
          </cell>
        </row>
        <row r="533">
          <cell r="B533">
            <v>376</v>
          </cell>
          <cell r="C533" t="str">
            <v>FERNANDEZ</v>
          </cell>
          <cell r="D533" t="str">
            <v>LOPEZ</v>
          </cell>
          <cell r="E533" t="str">
            <v>FRANCISCO</v>
          </cell>
          <cell r="F533">
            <v>20232</v>
          </cell>
          <cell r="G533" t="str">
            <v>M</v>
          </cell>
          <cell r="H533" t="str">
            <v>CORUÑA</v>
          </cell>
          <cell r="I533" t="str">
            <v>FRANCISCO</v>
          </cell>
          <cell r="J533" t="str">
            <v/>
          </cell>
          <cell r="K533" t="str">
            <v>FERNANDEZ</v>
          </cell>
          <cell r="L533" t="str">
            <v>LOPEZ</v>
          </cell>
          <cell r="M533" t="str">
            <v>FRANCISCO FERNANDEZ L.</v>
          </cell>
          <cell r="N533" t="str">
            <v>FERNANDEZ LOPEZ, FRANCISCO</v>
          </cell>
          <cell r="O533" t="str">
            <v>CTM Coruña</v>
          </cell>
          <cell r="P533">
            <v>1955</v>
          </cell>
          <cell r="Q533" t="str">
            <v>M</v>
          </cell>
          <cell r="R533" t="str">
            <v>V65M</v>
          </cell>
        </row>
        <row r="534">
          <cell r="B534">
            <v>5689</v>
          </cell>
          <cell r="C534" t="str">
            <v>SEOANE</v>
          </cell>
          <cell r="D534" t="str">
            <v>ALCARAZ</v>
          </cell>
          <cell r="E534" t="str">
            <v>ALBERTO</v>
          </cell>
          <cell r="F534">
            <v>31957</v>
          </cell>
          <cell r="G534" t="str">
            <v>M</v>
          </cell>
          <cell r="H534" t="str">
            <v>CLUB DEL MAR</v>
          </cell>
          <cell r="I534" t="str">
            <v>ALBERTO</v>
          </cell>
          <cell r="J534" t="str">
            <v/>
          </cell>
          <cell r="K534" t="str">
            <v>SEOANE</v>
          </cell>
          <cell r="L534" t="str">
            <v>ALCARAZ</v>
          </cell>
          <cell r="M534" t="str">
            <v>ALBERTO SEOANE A.</v>
          </cell>
          <cell r="N534" t="str">
            <v>SEOANE ALCARAZ, ALBERTO</v>
          </cell>
          <cell r="O534" t="str">
            <v>Club del Mar de San Amaro</v>
          </cell>
          <cell r="P534">
            <v>1987</v>
          </cell>
          <cell r="Q534" t="str">
            <v>M</v>
          </cell>
          <cell r="R534" t="str">
            <v>SENM</v>
          </cell>
        </row>
        <row r="535">
          <cell r="B535">
            <v>6166</v>
          </cell>
          <cell r="C535" t="str">
            <v>TUÑEZ DE LA</v>
          </cell>
          <cell r="D535" t="str">
            <v>BARRERA</v>
          </cell>
          <cell r="E535" t="str">
            <v>MARCELINO</v>
          </cell>
          <cell r="F535">
            <v>24611</v>
          </cell>
          <cell r="G535" t="str">
            <v>M</v>
          </cell>
          <cell r="H535" t="str">
            <v>LALIN</v>
          </cell>
          <cell r="I535" t="str">
            <v>MARCELINO</v>
          </cell>
          <cell r="J535" t="str">
            <v/>
          </cell>
          <cell r="K535" t="str">
            <v>TUÑEZ DE LA</v>
          </cell>
          <cell r="L535" t="str">
            <v>BARRERA</v>
          </cell>
          <cell r="M535" t="str">
            <v>MARCELINO TUÑEZ DE LA B.</v>
          </cell>
          <cell r="N535" t="str">
            <v>TUÑEZ DE LA BARRERA, MARCELINO</v>
          </cell>
          <cell r="O535" t="str">
            <v>CTM Lalín</v>
          </cell>
          <cell r="P535">
            <v>1967</v>
          </cell>
          <cell r="Q535" t="str">
            <v>M</v>
          </cell>
          <cell r="R535" t="str">
            <v>V50M</v>
          </cell>
        </row>
        <row r="536">
          <cell r="B536">
            <v>7949</v>
          </cell>
          <cell r="C536" t="str">
            <v>RECUNA</v>
          </cell>
          <cell r="D536" t="str">
            <v>CUIÑA</v>
          </cell>
          <cell r="E536" t="str">
            <v>GONZALO</v>
          </cell>
          <cell r="F536">
            <v>22472</v>
          </cell>
          <cell r="G536" t="str">
            <v>M</v>
          </cell>
          <cell r="H536" t="str">
            <v>VILAGARCIA TM</v>
          </cell>
          <cell r="I536" t="str">
            <v>GONZALO</v>
          </cell>
          <cell r="J536" t="str">
            <v/>
          </cell>
          <cell r="K536" t="str">
            <v>RECUNA</v>
          </cell>
          <cell r="L536" t="str">
            <v>CUIÑA</v>
          </cell>
          <cell r="M536" t="str">
            <v>GONZALO RECUNA C.</v>
          </cell>
          <cell r="N536" t="str">
            <v>RECUNA CUIÑA, GONZALO</v>
          </cell>
          <cell r="O536" t="str">
            <v>Vilagarcía TM</v>
          </cell>
          <cell r="P536">
            <v>1961</v>
          </cell>
          <cell r="Q536" t="str">
            <v>M</v>
          </cell>
          <cell r="R536" t="str">
            <v>V60M</v>
          </cell>
        </row>
        <row r="537">
          <cell r="B537">
            <v>10007</v>
          </cell>
          <cell r="C537" t="str">
            <v>MOURIÑO</v>
          </cell>
          <cell r="D537" t="str">
            <v>GRANDIO</v>
          </cell>
          <cell r="E537" t="str">
            <v>FRANCISCO JAVIER</v>
          </cell>
          <cell r="F537">
            <v>29489</v>
          </cell>
          <cell r="G537" t="str">
            <v>M</v>
          </cell>
          <cell r="H537" t="str">
            <v>GRUMICO S.D.</v>
          </cell>
          <cell r="I537" t="str">
            <v>FRANCISCO</v>
          </cell>
          <cell r="J537" t="str">
            <v>JAVIER</v>
          </cell>
          <cell r="K537" t="str">
            <v>MOURIÑO</v>
          </cell>
          <cell r="L537" t="str">
            <v>GRANDIO</v>
          </cell>
          <cell r="M537" t="str">
            <v>FRANCISCO J. MOURIÑO G.</v>
          </cell>
          <cell r="N537" t="str">
            <v>MOURIÑO GRANDIO, FRANCISCO J.</v>
          </cell>
          <cell r="O537" t="str">
            <v>Grumico SD</v>
          </cell>
          <cell r="P537">
            <v>1980</v>
          </cell>
          <cell r="Q537" t="str">
            <v>M</v>
          </cell>
          <cell r="R537" t="str">
            <v>V40M</v>
          </cell>
        </row>
        <row r="538">
          <cell r="B538">
            <v>11983</v>
          </cell>
          <cell r="C538" t="str">
            <v>SANCHEZ</v>
          </cell>
          <cell r="D538" t="str">
            <v>CARMONA</v>
          </cell>
          <cell r="E538" t="str">
            <v>ANA</v>
          </cell>
          <cell r="F538">
            <v>39810</v>
          </cell>
          <cell r="G538" t="str">
            <v>F</v>
          </cell>
          <cell r="H538" t="str">
            <v>CTT Ateneu Poble Nou</v>
          </cell>
          <cell r="I538" t="str">
            <v>ANA</v>
          </cell>
          <cell r="J538" t="str">
            <v/>
          </cell>
          <cell r="K538" t="str">
            <v>SANCHEZ</v>
          </cell>
          <cell r="L538" t="str">
            <v>CARMONA</v>
          </cell>
          <cell r="M538" t="str">
            <v>ANA SANCHEZ C.</v>
          </cell>
          <cell r="N538" t="str">
            <v>SANCHEZ CARMONA, ANA</v>
          </cell>
          <cell r="O538" t="str">
            <v>CTT Ateneu Poble Nou</v>
          </cell>
          <cell r="P538">
            <v>2008</v>
          </cell>
          <cell r="Q538" t="str">
            <v>F</v>
          </cell>
          <cell r="R538" t="str">
            <v>INFF</v>
          </cell>
        </row>
        <row r="539">
          <cell r="B539">
            <v>22400</v>
          </cell>
          <cell r="C539" t="str">
            <v>BLANCO</v>
          </cell>
          <cell r="D539" t="str">
            <v>IGLESIAS</v>
          </cell>
          <cell r="E539" t="str">
            <v>ALEJANDRO</v>
          </cell>
          <cell r="F539">
            <v>37586</v>
          </cell>
          <cell r="G539" t="str">
            <v>M</v>
          </cell>
          <cell r="H539" t="str">
            <v>ADCP ZAS</v>
          </cell>
          <cell r="I539" t="str">
            <v>ALEJANDRO</v>
          </cell>
          <cell r="J539" t="str">
            <v/>
          </cell>
          <cell r="K539" t="str">
            <v>BLANCO</v>
          </cell>
          <cell r="L539" t="str">
            <v>IGLESIAS</v>
          </cell>
          <cell r="M539" t="str">
            <v>ALEJANDRO BLANCO I.</v>
          </cell>
          <cell r="N539" t="str">
            <v>BLANCO IGLESIAS, ALEJANDRO</v>
          </cell>
          <cell r="O539" t="str">
            <v>AD CP Zas</v>
          </cell>
          <cell r="P539">
            <v>2002</v>
          </cell>
          <cell r="Q539" t="str">
            <v>M</v>
          </cell>
          <cell r="R539" t="str">
            <v>S23M</v>
          </cell>
        </row>
        <row r="540">
          <cell r="B540">
            <v>27435</v>
          </cell>
          <cell r="C540" t="str">
            <v>BARREIRO</v>
          </cell>
          <cell r="D540" t="str">
            <v>SANTAMARIA</v>
          </cell>
          <cell r="E540" t="str">
            <v>PABLO</v>
          </cell>
          <cell r="F540">
            <v>37381</v>
          </cell>
          <cell r="G540" t="str">
            <v>M</v>
          </cell>
          <cell r="H540" t="str">
            <v>CTM GAM</v>
          </cell>
          <cell r="I540" t="str">
            <v>PABLO</v>
          </cell>
          <cell r="J540" t="str">
            <v/>
          </cell>
          <cell r="K540" t="str">
            <v>BARREIRO</v>
          </cell>
          <cell r="L540" t="str">
            <v>SANTAMARIA</v>
          </cell>
          <cell r="M540" t="str">
            <v>PABLO BARREIRO S.</v>
          </cell>
          <cell r="N540" t="str">
            <v>BARREIRO SANTAMARIA, PABLO</v>
          </cell>
          <cell r="O540" t="str">
            <v>CTM GAM</v>
          </cell>
          <cell r="P540">
            <v>2002</v>
          </cell>
          <cell r="Q540" t="str">
            <v>M</v>
          </cell>
          <cell r="R540" t="str">
            <v>S23M</v>
          </cell>
        </row>
        <row r="541">
          <cell r="B541">
            <v>34508</v>
          </cell>
          <cell r="C541" t="str">
            <v>LORENZO</v>
          </cell>
          <cell r="D541" t="str">
            <v>PARENTE</v>
          </cell>
          <cell r="E541" t="str">
            <v>SARA</v>
          </cell>
          <cell r="F541">
            <v>40505</v>
          </cell>
          <cell r="G541" t="str">
            <v>F</v>
          </cell>
          <cell r="H541" t="str">
            <v>CTM MOS</v>
          </cell>
          <cell r="I541" t="str">
            <v>SARA</v>
          </cell>
          <cell r="J541" t="str">
            <v/>
          </cell>
          <cell r="K541" t="str">
            <v>LORENZO</v>
          </cell>
          <cell r="L541" t="str">
            <v>PARENTE</v>
          </cell>
          <cell r="M541" t="str">
            <v>SARA LORENZO P.</v>
          </cell>
          <cell r="N541" t="str">
            <v>LORENZO PARENTE, SARA</v>
          </cell>
          <cell r="O541" t="str">
            <v>CTM Mos</v>
          </cell>
          <cell r="P541">
            <v>2010</v>
          </cell>
          <cell r="Q541" t="str">
            <v>F</v>
          </cell>
          <cell r="R541" t="str">
            <v>ALEF</v>
          </cell>
        </row>
        <row r="542">
          <cell r="B542">
            <v>35616</v>
          </cell>
          <cell r="C542" t="str">
            <v>ROBLES</v>
          </cell>
          <cell r="D542" t="str">
            <v>DE LEÓN</v>
          </cell>
          <cell r="E542" t="str">
            <v>LUCERO NATALY</v>
          </cell>
          <cell r="F542">
            <v>33180</v>
          </cell>
          <cell r="G542" t="str">
            <v>F</v>
          </cell>
          <cell r="H542" t="str">
            <v>C.E DEPORTIVO DEZPORTAS LUGO T.M.</v>
          </cell>
          <cell r="I542" t="str">
            <v>LUCERO</v>
          </cell>
          <cell r="J542" t="str">
            <v>NATALY</v>
          </cell>
          <cell r="K542" t="str">
            <v>ROBLES</v>
          </cell>
          <cell r="L542" t="str">
            <v>DE LEON</v>
          </cell>
          <cell r="M542" t="str">
            <v>LUCERO N. ROBLES D.</v>
          </cell>
          <cell r="N542" t="str">
            <v>ROBLES DE LEON, LUCERO N.</v>
          </cell>
          <cell r="O542" t="str">
            <v>CD Dezportas Lugo TM</v>
          </cell>
          <cell r="P542">
            <v>1990</v>
          </cell>
          <cell r="Q542" t="str">
            <v>F</v>
          </cell>
          <cell r="R542" t="str">
            <v>SENF</v>
          </cell>
        </row>
        <row r="543">
          <cell r="B543">
            <v>38674</v>
          </cell>
          <cell r="C543" t="str">
            <v>QUINTEIRO</v>
          </cell>
          <cell r="D543" t="str">
            <v>PIAY</v>
          </cell>
          <cell r="E543" t="str">
            <v>EMMA</v>
          </cell>
          <cell r="F543">
            <v>41783</v>
          </cell>
          <cell r="G543" t="str">
            <v>F</v>
          </cell>
          <cell r="H543" t="str">
            <v>MONTE PORREIRO</v>
          </cell>
          <cell r="I543" t="str">
            <v>EMMA</v>
          </cell>
          <cell r="J543" t="str">
            <v/>
          </cell>
          <cell r="K543" t="str">
            <v>QUINTEIRO</v>
          </cell>
          <cell r="L543" t="str">
            <v>PIAY</v>
          </cell>
          <cell r="M543" t="str">
            <v>EMMA QUINTEIRO P.</v>
          </cell>
          <cell r="N543" t="str">
            <v>QUINTEIRO PIAY, EMMA</v>
          </cell>
          <cell r="O543" t="str">
            <v>Club Monte Porreiro</v>
          </cell>
          <cell r="P543">
            <v>2014</v>
          </cell>
          <cell r="Q543" t="str">
            <v>F</v>
          </cell>
          <cell r="R543" t="str">
            <v>PREF</v>
          </cell>
        </row>
        <row r="544">
          <cell r="B544">
            <v>38675</v>
          </cell>
          <cell r="C544" t="str">
            <v>QUINTEIRO</v>
          </cell>
          <cell r="D544" t="str">
            <v>PIAY</v>
          </cell>
          <cell r="E544" t="str">
            <v>ANDRE</v>
          </cell>
          <cell r="F544">
            <v>42392</v>
          </cell>
          <cell r="G544" t="str">
            <v>M</v>
          </cell>
          <cell r="H544" t="str">
            <v>MONTE PORREIRO</v>
          </cell>
          <cell r="I544" t="str">
            <v>ANDRE</v>
          </cell>
          <cell r="J544" t="str">
            <v/>
          </cell>
          <cell r="K544" t="str">
            <v>QUINTEIRO</v>
          </cell>
          <cell r="L544" t="str">
            <v>PIAY</v>
          </cell>
          <cell r="M544" t="str">
            <v>ANDRE QUINTEIRO P.</v>
          </cell>
          <cell r="N544" t="str">
            <v>QUINTEIRO PIAY, ANDRE</v>
          </cell>
          <cell r="O544" t="str">
            <v>Club Monte Porreiro</v>
          </cell>
          <cell r="P544">
            <v>2016</v>
          </cell>
          <cell r="Q544" t="str">
            <v>M</v>
          </cell>
          <cell r="R544" t="str">
            <v>PREM</v>
          </cell>
        </row>
        <row r="545">
          <cell r="B545">
            <v>38959</v>
          </cell>
          <cell r="C545" t="str">
            <v>DELGADO</v>
          </cell>
          <cell r="D545" t="str">
            <v>MIGUEL</v>
          </cell>
          <cell r="E545" t="str">
            <v>VIOLETTA</v>
          </cell>
          <cell r="F545">
            <v>42202</v>
          </cell>
          <cell r="G545" t="str">
            <v>F</v>
          </cell>
          <cell r="H545" t="str">
            <v>MONTE PORREIRO</v>
          </cell>
          <cell r="I545" t="str">
            <v>VIOLETTA</v>
          </cell>
          <cell r="J545" t="str">
            <v/>
          </cell>
          <cell r="K545" t="str">
            <v>DELGADO</v>
          </cell>
          <cell r="L545" t="str">
            <v>MIGUEL</v>
          </cell>
          <cell r="M545" t="str">
            <v>VIOLETTA DELGADO M.</v>
          </cell>
          <cell r="N545" t="str">
            <v>DELGADO MIGUEL, VIOLETTA</v>
          </cell>
          <cell r="O545" t="str">
            <v>Club Monte Porreiro</v>
          </cell>
          <cell r="P545">
            <v>2015</v>
          </cell>
          <cell r="Q545" t="str">
            <v>F</v>
          </cell>
          <cell r="R545" t="str">
            <v>PREF</v>
          </cell>
        </row>
        <row r="546">
          <cell r="B546">
            <v>100011</v>
          </cell>
          <cell r="C546" t="str">
            <v>COSTA</v>
          </cell>
          <cell r="D546" t="str">
            <v>RIAL</v>
          </cell>
          <cell r="E546" t="str">
            <v>ALMA</v>
          </cell>
          <cell r="F546">
            <v>41479</v>
          </cell>
          <cell r="G546" t="str">
            <v>F</v>
          </cell>
          <cell r="H546" t="str">
            <v>Ribadumia TM</v>
          </cell>
          <cell r="I546" t="str">
            <v>ALMA</v>
          </cell>
          <cell r="J546" t="str">
            <v/>
          </cell>
          <cell r="K546" t="str">
            <v>COSTA</v>
          </cell>
          <cell r="L546" t="str">
            <v>RIAL</v>
          </cell>
          <cell r="M546" t="str">
            <v>ALMA COSTA R.</v>
          </cell>
          <cell r="N546" t="str">
            <v>COSTA RIAL, ALMA</v>
          </cell>
          <cell r="O546" t="str">
            <v>Ribadumia TM</v>
          </cell>
          <cell r="P546">
            <v>2013</v>
          </cell>
          <cell r="Q546" t="str">
            <v>F</v>
          </cell>
          <cell r="R546" t="str">
            <v>BENF</v>
          </cell>
        </row>
        <row r="547">
          <cell r="B547">
            <v>100408</v>
          </cell>
          <cell r="C547" t="str">
            <v>MATO</v>
          </cell>
          <cell r="D547" t="str">
            <v>DEL RIO</v>
          </cell>
          <cell r="E547" t="str">
            <v>ENZO</v>
          </cell>
          <cell r="F547">
            <v>40681</v>
          </cell>
          <cell r="G547" t="str">
            <v>M</v>
          </cell>
          <cell r="H547" t="str">
            <v>AD CP Zas</v>
          </cell>
          <cell r="I547" t="str">
            <v>ENZO</v>
          </cell>
          <cell r="J547" t="str">
            <v/>
          </cell>
          <cell r="K547" t="str">
            <v>MATO</v>
          </cell>
          <cell r="L547" t="str">
            <v>DEL RIO</v>
          </cell>
          <cell r="M547" t="str">
            <v>ENZO MATO D.</v>
          </cell>
          <cell r="N547" t="str">
            <v>MATO DEL RIO, ENZO</v>
          </cell>
          <cell r="O547" t="str">
            <v>AD CP Zas</v>
          </cell>
          <cell r="P547">
            <v>2011</v>
          </cell>
          <cell r="Q547" t="str">
            <v>M</v>
          </cell>
          <cell r="R547" t="str">
            <v>ALEM</v>
          </cell>
        </row>
        <row r="548">
          <cell r="B548">
            <v>100416</v>
          </cell>
          <cell r="C548" t="str">
            <v>OLIVEIRA</v>
          </cell>
          <cell r="D548" t="str">
            <v>PASANTES</v>
          </cell>
          <cell r="E548" t="str">
            <v>JACOBO</v>
          </cell>
          <cell r="F548">
            <v>41726</v>
          </cell>
          <cell r="G548" t="str">
            <v>M</v>
          </cell>
          <cell r="H548" t="str">
            <v>AD CP Zas</v>
          </cell>
          <cell r="I548" t="str">
            <v>JACOBO</v>
          </cell>
          <cell r="J548" t="str">
            <v/>
          </cell>
          <cell r="K548" t="str">
            <v>OLIVEIRA</v>
          </cell>
          <cell r="L548" t="str">
            <v>PASANTES</v>
          </cell>
          <cell r="M548" t="str">
            <v>JACOBO OLIVEIRA P.</v>
          </cell>
          <cell r="N548" t="str">
            <v>OLIVEIRA PASANTES, JACOBO</v>
          </cell>
          <cell r="O548" t="str">
            <v>AD CP Zas</v>
          </cell>
          <cell r="P548">
            <v>2014</v>
          </cell>
          <cell r="Q548" t="str">
            <v>M</v>
          </cell>
          <cell r="R548" t="str">
            <v>PREM</v>
          </cell>
        </row>
        <row r="549">
          <cell r="B549">
            <v>100417</v>
          </cell>
          <cell r="C549" t="str">
            <v>MIÑONES</v>
          </cell>
          <cell r="D549" t="str">
            <v>MARÍA</v>
          </cell>
          <cell r="E549" t="str">
            <v>YOEL</v>
          </cell>
          <cell r="F549">
            <v>41682</v>
          </cell>
          <cell r="G549" t="str">
            <v>M</v>
          </cell>
          <cell r="H549" t="str">
            <v>AD CP Zas</v>
          </cell>
          <cell r="I549" t="str">
            <v>YOEL</v>
          </cell>
          <cell r="J549" t="str">
            <v/>
          </cell>
          <cell r="K549" t="str">
            <v>MIÑONES</v>
          </cell>
          <cell r="L549" t="str">
            <v>MARIA</v>
          </cell>
          <cell r="M549" t="str">
            <v>YOEL MIÑONES M.</v>
          </cell>
          <cell r="N549" t="str">
            <v>MIÑONES MARIA, YOEL</v>
          </cell>
          <cell r="O549" t="str">
            <v>AD CP Zas</v>
          </cell>
          <cell r="P549">
            <v>2014</v>
          </cell>
          <cell r="Q549" t="str">
            <v>M</v>
          </cell>
          <cell r="R549" t="str">
            <v>PREM</v>
          </cell>
        </row>
        <row r="550">
          <cell r="B550">
            <v>100427</v>
          </cell>
          <cell r="C550" t="str">
            <v>ROMERO</v>
          </cell>
          <cell r="D550" t="str">
            <v>VIGO</v>
          </cell>
          <cell r="E550" t="str">
            <v>HUGO</v>
          </cell>
          <cell r="F550">
            <v>41287</v>
          </cell>
          <cell r="G550" t="str">
            <v>M</v>
          </cell>
          <cell r="H550" t="str">
            <v>AD CP Zas</v>
          </cell>
          <cell r="I550" t="str">
            <v>HUGO</v>
          </cell>
          <cell r="J550" t="str">
            <v/>
          </cell>
          <cell r="K550" t="str">
            <v>ROMERO</v>
          </cell>
          <cell r="L550" t="str">
            <v>VIGO</v>
          </cell>
          <cell r="M550" t="str">
            <v>HUGO ROMERO V.</v>
          </cell>
          <cell r="N550" t="str">
            <v>ROMERO VIGO, HUGO</v>
          </cell>
          <cell r="O550" t="str">
            <v>AD CP Zas</v>
          </cell>
          <cell r="P550">
            <v>2013</v>
          </cell>
          <cell r="Q550" t="str">
            <v>M</v>
          </cell>
          <cell r="R550" t="str">
            <v>BENM</v>
          </cell>
        </row>
        <row r="551">
          <cell r="B551">
            <v>100471</v>
          </cell>
          <cell r="C551" t="str">
            <v>MARTINEZ</v>
          </cell>
          <cell r="D551" t="str">
            <v>CARRIL</v>
          </cell>
          <cell r="E551" t="str">
            <v>MARTIN</v>
          </cell>
          <cell r="F551">
            <v>41969</v>
          </cell>
          <cell r="G551" t="str">
            <v>M</v>
          </cell>
          <cell r="H551" t="str">
            <v>AD CP Zas</v>
          </cell>
          <cell r="I551" t="str">
            <v>MARTIN</v>
          </cell>
          <cell r="J551" t="str">
            <v/>
          </cell>
          <cell r="K551" t="str">
            <v>MARTINEZ</v>
          </cell>
          <cell r="L551" t="str">
            <v>CARRIL</v>
          </cell>
          <cell r="M551" t="str">
            <v>MARTIN MARTINEZ C.</v>
          </cell>
          <cell r="N551" t="str">
            <v>MARTINEZ CARRIL, MARTIN</v>
          </cell>
          <cell r="O551" t="str">
            <v>AD CP Zas</v>
          </cell>
          <cell r="P551">
            <v>2014</v>
          </cell>
          <cell r="Q551" t="str">
            <v>M</v>
          </cell>
          <cell r="R551" t="str">
            <v>PREM</v>
          </cell>
        </row>
        <row r="552">
          <cell r="B552">
            <v>100486</v>
          </cell>
          <cell r="C552" t="str">
            <v>LÓPEZ</v>
          </cell>
          <cell r="D552" t="str">
            <v>JAIMES</v>
          </cell>
          <cell r="E552" t="str">
            <v>GUILLERMO</v>
          </cell>
          <cell r="F552">
            <v>41322</v>
          </cell>
          <cell r="G552" t="str">
            <v>M</v>
          </cell>
          <cell r="H552" t="str">
            <v>ADX Milagrosa</v>
          </cell>
          <cell r="I552" t="str">
            <v>GUILLERMO</v>
          </cell>
          <cell r="J552" t="str">
            <v/>
          </cell>
          <cell r="K552" t="str">
            <v>LOPEZ</v>
          </cell>
          <cell r="L552" t="str">
            <v>JAIMES</v>
          </cell>
          <cell r="M552" t="str">
            <v>GUILLERMO LOPEZ J.</v>
          </cell>
          <cell r="N552" t="str">
            <v>LOPEZ JAIMES, GUILLERMO</v>
          </cell>
          <cell r="O552" t="str">
            <v>ADX Milagrosa</v>
          </cell>
          <cell r="P552">
            <v>2013</v>
          </cell>
          <cell r="Q552" t="str">
            <v>M</v>
          </cell>
          <cell r="R552" t="str">
            <v>BENM</v>
          </cell>
        </row>
        <row r="553">
          <cell r="B553">
            <v>100520</v>
          </cell>
          <cell r="C553" t="str">
            <v>CORRAL</v>
          </cell>
          <cell r="D553" t="str">
            <v>RODRIGUEZ</v>
          </cell>
          <cell r="E553" t="str">
            <v>LOLA</v>
          </cell>
          <cell r="F553">
            <v>42237</v>
          </cell>
          <cell r="G553" t="str">
            <v>F</v>
          </cell>
          <cell r="H553" t="str">
            <v>Club del Mar de San Amaro</v>
          </cell>
          <cell r="I553" t="str">
            <v>LOLA</v>
          </cell>
          <cell r="J553" t="str">
            <v/>
          </cell>
          <cell r="K553" t="str">
            <v>CORRAL</v>
          </cell>
          <cell r="L553" t="str">
            <v>RODRIGUEZ</v>
          </cell>
          <cell r="M553" t="str">
            <v>LOLA CORRAL R.</v>
          </cell>
          <cell r="N553" t="str">
            <v>CORRAL RODRIGUEZ, LOLA</v>
          </cell>
          <cell r="O553" t="str">
            <v>Club del Mar de San Amaro</v>
          </cell>
          <cell r="P553">
            <v>2015</v>
          </cell>
          <cell r="Q553" t="str">
            <v>F</v>
          </cell>
          <cell r="R553" t="str">
            <v>PREF</v>
          </cell>
        </row>
        <row r="554">
          <cell r="B554">
            <v>10554</v>
          </cell>
          <cell r="C554" t="str">
            <v>MALVAR</v>
          </cell>
          <cell r="D554" t="str">
            <v>TORRES</v>
          </cell>
          <cell r="E554" t="str">
            <v>XAN</v>
          </cell>
          <cell r="F554">
            <v>35619</v>
          </cell>
          <cell r="G554" t="str">
            <v>M</v>
          </cell>
          <cell r="H554" t="str">
            <v>MONTE PORREIRO</v>
          </cell>
          <cell r="I554" t="str">
            <v>XAN</v>
          </cell>
          <cell r="J554" t="str">
            <v/>
          </cell>
          <cell r="K554" t="str">
            <v>MALVAR</v>
          </cell>
          <cell r="L554" t="str">
            <v>TORRES</v>
          </cell>
          <cell r="M554" t="str">
            <v>XAN MALVAR T.</v>
          </cell>
          <cell r="N554" t="str">
            <v>MALVAR TORRES, XAN</v>
          </cell>
          <cell r="O554" t="str">
            <v>Club Monte Porreiro</v>
          </cell>
          <cell r="P554">
            <v>1997</v>
          </cell>
          <cell r="Q554" t="str">
            <v>M</v>
          </cell>
          <cell r="R554" t="str">
            <v>SENM</v>
          </cell>
        </row>
        <row r="555">
          <cell r="B555">
            <v>6854</v>
          </cell>
          <cell r="C555" t="str">
            <v>BREGUA</v>
          </cell>
          <cell r="D555" t="str">
            <v>GRIMALT</v>
          </cell>
          <cell r="E555" t="str">
            <v>DUARTE</v>
          </cell>
          <cell r="F555">
            <v>35853</v>
          </cell>
          <cell r="G555" t="str">
            <v>M</v>
          </cell>
          <cell r="H555" t="str">
            <v>CLUB DEL MAR</v>
          </cell>
          <cell r="I555" t="str">
            <v>DUARTE</v>
          </cell>
          <cell r="J555" t="str">
            <v/>
          </cell>
          <cell r="K555" t="str">
            <v>BREGUA</v>
          </cell>
          <cell r="L555" t="str">
            <v>GRIMALT</v>
          </cell>
          <cell r="M555" t="str">
            <v>DUARTE BREGUA G.</v>
          </cell>
          <cell r="N555" t="str">
            <v>BREGUA GRIMALT, DUARTE</v>
          </cell>
          <cell r="O555" t="str">
            <v>Club del Mar de San Amaro</v>
          </cell>
          <cell r="P555">
            <v>1998</v>
          </cell>
          <cell r="Q555" t="str">
            <v>M</v>
          </cell>
          <cell r="R555" t="str">
            <v>SENM</v>
          </cell>
        </row>
        <row r="556">
          <cell r="B556">
            <v>1290</v>
          </cell>
          <cell r="C556" t="str">
            <v>LOIS</v>
          </cell>
          <cell r="D556" t="str">
            <v>GONZÁLEZ</v>
          </cell>
          <cell r="E556" t="str">
            <v>PABLO</v>
          </cell>
          <cell r="F556">
            <v>25967</v>
          </cell>
          <cell r="G556" t="str">
            <v>M</v>
          </cell>
          <cell r="H556" t="str">
            <v>ARTEAL TM</v>
          </cell>
          <cell r="I556" t="str">
            <v>PABLO</v>
          </cell>
          <cell r="J556" t="str">
            <v/>
          </cell>
          <cell r="K556" t="str">
            <v>LOIS</v>
          </cell>
          <cell r="L556" t="str">
            <v>GONZALEZ</v>
          </cell>
          <cell r="M556" t="str">
            <v>PABLO LOIS G.</v>
          </cell>
          <cell r="N556" t="str">
            <v>LOIS GONZALEZ, PABLO</v>
          </cell>
          <cell r="O556" t="str">
            <v>Arteal TM</v>
          </cell>
          <cell r="P556">
            <v>1971</v>
          </cell>
          <cell r="Q556" t="str">
            <v>M</v>
          </cell>
          <cell r="R556" t="str">
            <v>V50M</v>
          </cell>
        </row>
        <row r="557">
          <cell r="B557">
            <v>37543</v>
          </cell>
          <cell r="C557" t="str">
            <v>VAZQUEZ</v>
          </cell>
          <cell r="D557" t="str">
            <v>GAGO</v>
          </cell>
          <cell r="E557" t="str">
            <v>FRANCISCO JAVIER</v>
          </cell>
          <cell r="F557">
            <v>25403</v>
          </cell>
          <cell r="G557" t="str">
            <v>M</v>
          </cell>
          <cell r="H557" t="str">
            <v>CTM MOS</v>
          </cell>
          <cell r="I557" t="str">
            <v>FRANCISCO</v>
          </cell>
          <cell r="J557" t="str">
            <v>JAVIER</v>
          </cell>
          <cell r="K557" t="str">
            <v>VAZQUEZ</v>
          </cell>
          <cell r="L557" t="str">
            <v>GAGO</v>
          </cell>
          <cell r="M557" t="str">
            <v>FRANCISCO J. VAZQUEZ G.</v>
          </cell>
          <cell r="N557" t="str">
            <v>VAZQUEZ GAGO, FRANCISCO J.</v>
          </cell>
          <cell r="O557" t="str">
            <v>CTM Mos</v>
          </cell>
          <cell r="P557">
            <v>1969</v>
          </cell>
          <cell r="Q557" t="str">
            <v>M</v>
          </cell>
          <cell r="R557" t="str">
            <v>V50M</v>
          </cell>
        </row>
        <row r="558">
          <cell r="B558">
            <v>35475</v>
          </cell>
          <cell r="C558" t="str">
            <v>VILLALBA</v>
          </cell>
          <cell r="D558" t="str">
            <v>GONZALEZ</v>
          </cell>
          <cell r="E558" t="str">
            <v>JUAN IGNACIO</v>
          </cell>
          <cell r="F558">
            <v>39334</v>
          </cell>
          <cell r="G558" t="str">
            <v>M</v>
          </cell>
          <cell r="H558" t="str">
            <v>CD MONTE FERREIROS TM</v>
          </cell>
          <cell r="I558" t="str">
            <v>JUAN</v>
          </cell>
          <cell r="J558" t="str">
            <v>IGNACIO</v>
          </cell>
          <cell r="K558" t="str">
            <v>VILLALBA</v>
          </cell>
          <cell r="L558" t="str">
            <v>GONZALEZ</v>
          </cell>
          <cell r="M558" t="str">
            <v>JUAN I. VILLALBA G.</v>
          </cell>
          <cell r="N558" t="str">
            <v>VILLALBA GONZALEZ, JUAN I.</v>
          </cell>
          <cell r="O558" t="str">
            <v>Monteferreiros TM</v>
          </cell>
          <cell r="P558">
            <v>2007</v>
          </cell>
          <cell r="Q558" t="str">
            <v>M</v>
          </cell>
          <cell r="R558" t="str">
            <v>INFM</v>
          </cell>
        </row>
        <row r="559">
          <cell r="B559">
            <v>33693</v>
          </cell>
          <cell r="C559" t="str">
            <v>CASTRO</v>
          </cell>
          <cell r="D559" t="str">
            <v>GARCIA</v>
          </cell>
          <cell r="E559" t="str">
            <v>LARA</v>
          </cell>
          <cell r="F559">
            <v>39315</v>
          </cell>
          <cell r="G559" t="str">
            <v>F</v>
          </cell>
          <cell r="H559" t="str">
            <v>CTM GAM</v>
          </cell>
          <cell r="I559" t="str">
            <v>LARA</v>
          </cell>
          <cell r="J559" t="str">
            <v/>
          </cell>
          <cell r="K559" t="str">
            <v>CASTRO</v>
          </cell>
          <cell r="L559" t="str">
            <v>GARCIA</v>
          </cell>
          <cell r="M559" t="str">
            <v>LARA CASTRO G.</v>
          </cell>
          <cell r="N559" t="str">
            <v>CASTRO GARCIA, LARA</v>
          </cell>
          <cell r="O559" t="str">
            <v>CTM GAM</v>
          </cell>
          <cell r="P559">
            <v>2007</v>
          </cell>
          <cell r="Q559" t="str">
            <v>F</v>
          </cell>
          <cell r="R559" t="str">
            <v>INFF</v>
          </cell>
        </row>
        <row r="560">
          <cell r="B560">
            <v>38100</v>
          </cell>
          <cell r="C560" t="str">
            <v>MEDRANDA</v>
          </cell>
          <cell r="D560" t="str">
            <v>DELGADO</v>
          </cell>
          <cell r="E560" t="str">
            <v>HECTOR LEONARDO</v>
          </cell>
          <cell r="F560">
            <v>39780</v>
          </cell>
          <cell r="G560" t="str">
            <v>M</v>
          </cell>
          <cell r="H560" t="str">
            <v>MONTE PORREIRO</v>
          </cell>
          <cell r="I560" t="str">
            <v>HECTOR</v>
          </cell>
          <cell r="J560" t="str">
            <v>LEONARDO</v>
          </cell>
          <cell r="K560" t="str">
            <v>MEDRANDA</v>
          </cell>
          <cell r="L560" t="str">
            <v>DELGADO</v>
          </cell>
          <cell r="M560" t="str">
            <v>HECTOR L. MEDRANDA D.</v>
          </cell>
          <cell r="N560" t="str">
            <v>MEDRANDA DELGADO, HECTOR L.</v>
          </cell>
          <cell r="O560" t="str">
            <v>Club Monte Porreiro</v>
          </cell>
          <cell r="P560">
            <v>2008</v>
          </cell>
          <cell r="Q560" t="str">
            <v>M</v>
          </cell>
          <cell r="R560" t="str">
            <v>INFM</v>
          </cell>
        </row>
        <row r="561">
          <cell r="B561">
            <v>38107</v>
          </cell>
          <cell r="C561" t="str">
            <v>FANDIÑO</v>
          </cell>
          <cell r="D561" t="str">
            <v>BERTOLO</v>
          </cell>
          <cell r="E561" t="str">
            <v>MANUEL</v>
          </cell>
          <cell r="F561">
            <v>39755</v>
          </cell>
          <cell r="G561" t="str">
            <v>M</v>
          </cell>
          <cell r="H561" t="str">
            <v>MONTE PORREIRO</v>
          </cell>
          <cell r="I561" t="str">
            <v>MANUEL</v>
          </cell>
          <cell r="J561" t="str">
            <v/>
          </cell>
          <cell r="K561" t="str">
            <v>FANDIÑO</v>
          </cell>
          <cell r="L561" t="str">
            <v>BERTOLO</v>
          </cell>
          <cell r="M561" t="str">
            <v>MANUEL FANDIÑO B.</v>
          </cell>
          <cell r="N561" t="str">
            <v>FANDIÑO BERTOLO, MANUEL</v>
          </cell>
          <cell r="O561" t="str">
            <v>Club Monte Porreiro</v>
          </cell>
          <cell r="P561">
            <v>2008</v>
          </cell>
          <cell r="Q561" t="str">
            <v>M</v>
          </cell>
          <cell r="R561" t="str">
            <v>INFM</v>
          </cell>
        </row>
        <row r="562">
          <cell r="B562">
            <v>38661</v>
          </cell>
          <cell r="C562" t="str">
            <v>ARIAS</v>
          </cell>
          <cell r="D562" t="str">
            <v>RIAL</v>
          </cell>
          <cell r="E562" t="str">
            <v>JORGE</v>
          </cell>
          <cell r="F562">
            <v>29370</v>
          </cell>
          <cell r="G562" t="str">
            <v>M</v>
          </cell>
          <cell r="H562" t="str">
            <v>MONTE PORREIRO</v>
          </cell>
          <cell r="I562" t="str">
            <v>JORGE</v>
          </cell>
          <cell r="J562" t="str">
            <v/>
          </cell>
          <cell r="K562" t="str">
            <v>ARIAS</v>
          </cell>
          <cell r="L562" t="str">
            <v>RIAL</v>
          </cell>
          <cell r="M562" t="str">
            <v>JORGE ARIAS R.</v>
          </cell>
          <cell r="N562" t="str">
            <v>ARIAS RIAL, JORGE</v>
          </cell>
          <cell r="O562" t="str">
            <v>Club Monte Porreiro</v>
          </cell>
          <cell r="P562">
            <v>1980</v>
          </cell>
          <cell r="Q562" t="str">
            <v>M</v>
          </cell>
          <cell r="R562" t="str">
            <v>V40M</v>
          </cell>
        </row>
        <row r="563">
          <cell r="B563">
            <v>6626</v>
          </cell>
          <cell r="C563" t="str">
            <v>GOMEZ</v>
          </cell>
          <cell r="D563" t="str">
            <v>GONZALEZ</v>
          </cell>
          <cell r="E563" t="str">
            <v>ANTONIO</v>
          </cell>
          <cell r="F563">
            <v>20755</v>
          </cell>
          <cell r="G563" t="str">
            <v>M</v>
          </cell>
          <cell r="H563" t="str">
            <v>SAN MAMED</v>
          </cell>
          <cell r="I563" t="str">
            <v>ANTONIO</v>
          </cell>
          <cell r="J563" t="str">
            <v/>
          </cell>
          <cell r="K563" t="str">
            <v>GOMEZ</v>
          </cell>
          <cell r="L563" t="str">
            <v>GONZALEZ</v>
          </cell>
          <cell r="M563" t="str">
            <v>ANTONIO GOMEZ G.</v>
          </cell>
          <cell r="N563" t="str">
            <v>GOMEZ GONZALEZ, ANTONIO</v>
          </cell>
          <cell r="O563" t="str">
            <v>Academia San Mamed Orense TM</v>
          </cell>
          <cell r="P563">
            <v>1956</v>
          </cell>
          <cell r="Q563" t="str">
            <v>M</v>
          </cell>
          <cell r="R563" t="str">
            <v>V65M</v>
          </cell>
        </row>
        <row r="564">
          <cell r="B564">
            <v>31346</v>
          </cell>
          <cell r="C564" t="str">
            <v>ABALO</v>
          </cell>
          <cell r="D564" t="str">
            <v>MAQUIEIRA</v>
          </cell>
          <cell r="E564" t="str">
            <v>CRISTINA</v>
          </cell>
          <cell r="F564">
            <v>30843</v>
          </cell>
          <cell r="G564" t="str">
            <v>F</v>
          </cell>
          <cell r="H564" t="str">
            <v>EXODUS TM</v>
          </cell>
          <cell r="I564" t="str">
            <v>CRISTINA</v>
          </cell>
          <cell r="J564" t="str">
            <v/>
          </cell>
          <cell r="K564" t="str">
            <v>ABALO</v>
          </cell>
          <cell r="L564" t="str">
            <v>MAQUIEIRA</v>
          </cell>
          <cell r="M564" t="str">
            <v>CRISTINA ABALO M.</v>
          </cell>
          <cell r="N564" t="str">
            <v>ABALO MAQUIEIRA, CRISTINA</v>
          </cell>
          <cell r="O564" t="str">
            <v>Exodus TM</v>
          </cell>
          <cell r="P564">
            <v>1984</v>
          </cell>
          <cell r="Q564" t="str">
            <v>F</v>
          </cell>
          <cell r="R564" t="str">
            <v>SENF</v>
          </cell>
        </row>
        <row r="565">
          <cell r="B565">
            <v>37347</v>
          </cell>
          <cell r="C565" t="str">
            <v>RICHARDS</v>
          </cell>
          <cell r="D565">
            <v>0</v>
          </cell>
          <cell r="E565" t="str">
            <v>WILLIAM</v>
          </cell>
          <cell r="F565">
            <v>40660</v>
          </cell>
          <cell r="G565" t="str">
            <v>M</v>
          </cell>
          <cell r="H565" t="str">
            <v>ARTEAL TM</v>
          </cell>
          <cell r="I565" t="str">
            <v>WILLIAM</v>
          </cell>
          <cell r="J565" t="str">
            <v/>
          </cell>
          <cell r="K565" t="str">
            <v>RICHARDS</v>
          </cell>
          <cell r="L565" t="str">
            <v/>
          </cell>
          <cell r="M565" t="str">
            <v>WILLIAM RICHARDS</v>
          </cell>
          <cell r="N565" t="str">
            <v>RICHARDS, WILLIAM</v>
          </cell>
          <cell r="O565" t="str">
            <v>Arteal TM</v>
          </cell>
          <cell r="P565">
            <v>2011</v>
          </cell>
          <cell r="Q565" t="str">
            <v>M</v>
          </cell>
          <cell r="R565" t="str">
            <v>ALEM</v>
          </cell>
        </row>
        <row r="566">
          <cell r="B566">
            <v>39036</v>
          </cell>
          <cell r="C566" t="str">
            <v>BLANCO</v>
          </cell>
          <cell r="D566" t="str">
            <v>REñONES</v>
          </cell>
          <cell r="E566" t="str">
            <v>JULIO</v>
          </cell>
          <cell r="F566">
            <v>40790</v>
          </cell>
          <cell r="G566" t="str">
            <v>M</v>
          </cell>
          <cell r="H566" t="str">
            <v>CLUB BE ONE OURENSE</v>
          </cell>
          <cell r="I566" t="str">
            <v>JULIO</v>
          </cell>
          <cell r="J566" t="str">
            <v/>
          </cell>
          <cell r="K566" t="str">
            <v>BLANCO</v>
          </cell>
          <cell r="L566" t="str">
            <v>REñONES</v>
          </cell>
          <cell r="M566" t="str">
            <v>JULIO BLANCO R.</v>
          </cell>
          <cell r="N566" t="str">
            <v>BLANCO REñONES, JULIO</v>
          </cell>
          <cell r="O566" t="str">
            <v>Club Be One Orense</v>
          </cell>
          <cell r="P566">
            <v>2011</v>
          </cell>
          <cell r="Q566" t="str">
            <v>M</v>
          </cell>
          <cell r="R566" t="str">
            <v>ALEM</v>
          </cell>
        </row>
        <row r="567">
          <cell r="B567">
            <v>9189</v>
          </cell>
          <cell r="C567" t="str">
            <v>CANZOBRE</v>
          </cell>
          <cell r="D567" t="str">
            <v>PEREIRA</v>
          </cell>
          <cell r="E567" t="str">
            <v>JAVIER</v>
          </cell>
          <cell r="F567">
            <v>33669</v>
          </cell>
          <cell r="G567" t="str">
            <v>M</v>
          </cell>
          <cell r="H567" t="str">
            <v>BREOGAN - OLEIROS</v>
          </cell>
          <cell r="I567" t="str">
            <v>JAVIER</v>
          </cell>
          <cell r="J567" t="str">
            <v/>
          </cell>
          <cell r="K567" t="str">
            <v>CANZOBRE</v>
          </cell>
          <cell r="L567" t="str">
            <v>PEREIRA</v>
          </cell>
          <cell r="M567" t="str">
            <v>JAVIER CANZOBRE P.</v>
          </cell>
          <cell r="N567" t="str">
            <v>CANZOBRE PEREIRA, JAVIER</v>
          </cell>
          <cell r="O567" t="str">
            <v>CTM Breogán - Oleiros</v>
          </cell>
          <cell r="P567">
            <v>1992</v>
          </cell>
          <cell r="Q567" t="str">
            <v>M</v>
          </cell>
          <cell r="R567" t="str">
            <v>SENM</v>
          </cell>
        </row>
        <row r="568">
          <cell r="B568">
            <v>15613</v>
          </cell>
          <cell r="C568" t="str">
            <v>SIMÓN</v>
          </cell>
          <cell r="D568" t="str">
            <v>SIMÓN</v>
          </cell>
          <cell r="E568" t="str">
            <v>MANUEL</v>
          </cell>
          <cell r="F568">
            <v>22776</v>
          </cell>
          <cell r="G568" t="str">
            <v>M</v>
          </cell>
          <cell r="H568" t="str">
            <v>CTM VIGO</v>
          </cell>
          <cell r="I568" t="str">
            <v>MANUEL</v>
          </cell>
          <cell r="J568" t="str">
            <v/>
          </cell>
          <cell r="K568" t="str">
            <v>SIMON</v>
          </cell>
          <cell r="L568" t="str">
            <v>SIMON</v>
          </cell>
          <cell r="M568" t="str">
            <v>MANUEL SIMON S.</v>
          </cell>
          <cell r="N568" t="str">
            <v>SIMON SIMON, MANUEL</v>
          </cell>
          <cell r="O568" t="str">
            <v>CTM Vigo</v>
          </cell>
          <cell r="P568">
            <v>1962</v>
          </cell>
          <cell r="Q568" t="str">
            <v>M</v>
          </cell>
          <cell r="R568" t="str">
            <v>V60M</v>
          </cell>
        </row>
        <row r="569">
          <cell r="B569">
            <v>72422</v>
          </cell>
          <cell r="C569" t="str">
            <v>RAMOS</v>
          </cell>
          <cell r="D569" t="str">
            <v>COSTAS</v>
          </cell>
          <cell r="E569" t="str">
            <v>MARIANA</v>
          </cell>
          <cell r="F569">
            <v>39209</v>
          </cell>
          <cell r="G569" t="str">
            <v>F</v>
          </cell>
          <cell r="H569" t="str">
            <v>AR Canidelo</v>
          </cell>
          <cell r="I569" t="str">
            <v>MARIANA</v>
          </cell>
          <cell r="J569" t="str">
            <v/>
          </cell>
          <cell r="K569" t="str">
            <v>RAMOS</v>
          </cell>
          <cell r="L569" t="str">
            <v>COSTAS</v>
          </cell>
          <cell r="M569" t="str">
            <v>MARIANA RAMOS C.</v>
          </cell>
          <cell r="N569" t="str">
            <v>RAMOS COSTAS, MARIANA</v>
          </cell>
          <cell r="O569" t="str">
            <v>AR Canidelo</v>
          </cell>
          <cell r="P569">
            <v>2007</v>
          </cell>
          <cell r="Q569" t="str">
            <v>F</v>
          </cell>
          <cell r="R569" t="str">
            <v>INFF</v>
          </cell>
        </row>
        <row r="570">
          <cell r="B570">
            <v>50017</v>
          </cell>
          <cell r="C570" t="str">
            <v>OLIVEIRA</v>
          </cell>
          <cell r="D570" t="str">
            <v/>
          </cell>
          <cell r="E570" t="str">
            <v>JOAO</v>
          </cell>
          <cell r="F570">
            <v>17904</v>
          </cell>
          <cell r="G570" t="str">
            <v>M</v>
          </cell>
          <cell r="H570" t="str">
            <v>Sporting CP</v>
          </cell>
          <cell r="I570" t="str">
            <v>JOAO</v>
          </cell>
          <cell r="J570" t="str">
            <v/>
          </cell>
          <cell r="K570" t="str">
            <v>OLIVEIRA</v>
          </cell>
          <cell r="L570" t="str">
            <v/>
          </cell>
          <cell r="M570" t="str">
            <v>JOAO OLIVEIRA</v>
          </cell>
          <cell r="N570" t="str">
            <v>OLIVEIRA, JOAO</v>
          </cell>
          <cell r="O570" t="str">
            <v>Sporting CP</v>
          </cell>
          <cell r="P570">
            <v>1949</v>
          </cell>
          <cell r="Q570" t="str">
            <v>M</v>
          </cell>
          <cell r="R570" t="str">
            <v>V70M</v>
          </cell>
        </row>
        <row r="571">
          <cell r="B571">
            <v>100346</v>
          </cell>
          <cell r="C571" t="str">
            <v>ULLA</v>
          </cell>
          <cell r="D571" t="str">
            <v>YAÑEZ</v>
          </cell>
          <cell r="E571" t="str">
            <v>ALBA</v>
          </cell>
          <cell r="F571">
            <v>42036</v>
          </cell>
          <cell r="G571" t="str">
            <v>F</v>
          </cell>
          <cell r="H571" t="str">
            <v>Club Oroso TM</v>
          </cell>
          <cell r="I571" t="str">
            <v>ALBA</v>
          </cell>
          <cell r="J571" t="str">
            <v/>
          </cell>
          <cell r="K571" t="str">
            <v>ULLA</v>
          </cell>
          <cell r="L571" t="str">
            <v>YAÑEZ</v>
          </cell>
          <cell r="M571" t="str">
            <v>ALBA ULLA Y.</v>
          </cell>
          <cell r="N571" t="str">
            <v>ULLA YAÑEZ, ALBA</v>
          </cell>
          <cell r="O571" t="str">
            <v>Club Oroso TM</v>
          </cell>
          <cell r="P571">
            <v>2015</v>
          </cell>
          <cell r="Q571" t="str">
            <v>F</v>
          </cell>
          <cell r="R571" t="str">
            <v>PREF</v>
          </cell>
        </row>
        <row r="572">
          <cell r="B572">
            <v>100104</v>
          </cell>
          <cell r="C572" t="str">
            <v>OTERO</v>
          </cell>
          <cell r="D572" t="str">
            <v>CARBALLIDO</v>
          </cell>
          <cell r="E572" t="str">
            <v>NAIARA</v>
          </cell>
          <cell r="F572">
            <v>40120</v>
          </cell>
          <cell r="G572" t="str">
            <v>F</v>
          </cell>
          <cell r="H572" t="str">
            <v>Club Oroso TM</v>
          </cell>
          <cell r="I572" t="str">
            <v>NAIARA</v>
          </cell>
          <cell r="J572" t="str">
            <v/>
          </cell>
          <cell r="K572" t="str">
            <v>OTERO</v>
          </cell>
          <cell r="L572" t="str">
            <v>CARBALLIDO</v>
          </cell>
          <cell r="M572" t="str">
            <v>NAIARA OTERO C.</v>
          </cell>
          <cell r="N572" t="str">
            <v>OTERO CARBALLIDO, NAIARA</v>
          </cell>
          <cell r="O572" t="str">
            <v>Club Oroso TM</v>
          </cell>
          <cell r="P572">
            <v>2009</v>
          </cell>
          <cell r="Q572" t="str">
            <v>F</v>
          </cell>
          <cell r="R572" t="str">
            <v>INFF</v>
          </cell>
        </row>
        <row r="573">
          <cell r="B573">
            <v>100561</v>
          </cell>
          <cell r="C573" t="str">
            <v>ALFONSO</v>
          </cell>
          <cell r="D573" t="str">
            <v>RIESGO</v>
          </cell>
          <cell r="E573" t="str">
            <v>ROBERTO</v>
          </cell>
          <cell r="F573">
            <v>40711</v>
          </cell>
          <cell r="G573" t="str">
            <v>M</v>
          </cell>
          <cell r="H573" t="str">
            <v>Club Monte Porreiro</v>
          </cell>
          <cell r="I573" t="str">
            <v>ROBERTO</v>
          </cell>
          <cell r="J573" t="str">
            <v/>
          </cell>
          <cell r="K573" t="str">
            <v>ALFONSO</v>
          </cell>
          <cell r="L573" t="str">
            <v>RIESGO</v>
          </cell>
          <cell r="M573" t="str">
            <v>ROBERTO ALFONSO R.</v>
          </cell>
          <cell r="N573" t="str">
            <v>ALFONSO RIESGO, ROBERTO</v>
          </cell>
          <cell r="O573" t="str">
            <v>Club Monte Porreiro</v>
          </cell>
          <cell r="P573">
            <v>2011</v>
          </cell>
          <cell r="Q573" t="str">
            <v>M</v>
          </cell>
          <cell r="R573" t="str">
            <v>ALEM</v>
          </cell>
        </row>
        <row r="574">
          <cell r="B574">
            <v>100562</v>
          </cell>
          <cell r="C574" t="str">
            <v>FERNANDEZ</v>
          </cell>
          <cell r="D574" t="str">
            <v>GONZALEZ</v>
          </cell>
          <cell r="E574" t="str">
            <v>SIRA</v>
          </cell>
          <cell r="F574">
            <v>42093</v>
          </cell>
          <cell r="G574" t="str">
            <v>F</v>
          </cell>
          <cell r="H574" t="str">
            <v>Club Monte Porreiro</v>
          </cell>
          <cell r="I574" t="str">
            <v>SIRA</v>
          </cell>
          <cell r="J574" t="str">
            <v/>
          </cell>
          <cell r="K574" t="str">
            <v>FERNANDEZ</v>
          </cell>
          <cell r="L574" t="str">
            <v>GONZALEZ</v>
          </cell>
          <cell r="M574" t="str">
            <v>SIRA FERNANDEZ G.</v>
          </cell>
          <cell r="N574" t="str">
            <v>FERNANDEZ GONZALEZ, SIRA</v>
          </cell>
          <cell r="O574" t="str">
            <v>Club Monte Porreiro</v>
          </cell>
          <cell r="P574">
            <v>2015</v>
          </cell>
          <cell r="Q574" t="str">
            <v>F</v>
          </cell>
          <cell r="R574" t="str">
            <v>PREF</v>
          </cell>
        </row>
        <row r="575">
          <cell r="B575">
            <v>73606</v>
          </cell>
          <cell r="C575" t="str">
            <v>FERREIRA</v>
          </cell>
          <cell r="D575" t="str">
            <v/>
          </cell>
          <cell r="E575" t="str">
            <v>DUARTE</v>
          </cell>
          <cell r="F575">
            <v>40287</v>
          </cell>
          <cell r="G575" t="str">
            <v>M</v>
          </cell>
          <cell r="H575" t="str">
            <v>Montamora SC</v>
          </cell>
          <cell r="I575" t="str">
            <v>DUARTE</v>
          </cell>
          <cell r="J575" t="str">
            <v/>
          </cell>
          <cell r="K575" t="str">
            <v>FERREIRA</v>
          </cell>
          <cell r="L575" t="str">
            <v/>
          </cell>
          <cell r="M575" t="str">
            <v>DUARTE FERREIRA</v>
          </cell>
          <cell r="N575" t="str">
            <v>FERREIRA, DUARTE</v>
          </cell>
          <cell r="O575" t="str">
            <v>Montamora SC</v>
          </cell>
          <cell r="P575">
            <v>2010</v>
          </cell>
          <cell r="Q575" t="str">
            <v>M</v>
          </cell>
          <cell r="R575" t="str">
            <v>ALEM</v>
          </cell>
        </row>
        <row r="576">
          <cell r="B576">
            <v>73605</v>
          </cell>
          <cell r="C576" t="str">
            <v>FERREIRA</v>
          </cell>
          <cell r="D576" t="str">
            <v/>
          </cell>
          <cell r="E576" t="str">
            <v>JOAO</v>
          </cell>
          <cell r="F576">
            <v>39388</v>
          </cell>
          <cell r="G576" t="str">
            <v>M</v>
          </cell>
          <cell r="H576" t="str">
            <v>Montamora SC</v>
          </cell>
          <cell r="I576" t="str">
            <v>JOAO</v>
          </cell>
          <cell r="J576" t="str">
            <v/>
          </cell>
          <cell r="K576" t="str">
            <v>FERREIRA</v>
          </cell>
          <cell r="L576" t="str">
            <v/>
          </cell>
          <cell r="M576" t="str">
            <v>JOAO FERREIRA</v>
          </cell>
          <cell r="N576" t="str">
            <v>FERREIRA, JOAO</v>
          </cell>
          <cell r="O576" t="str">
            <v>Montamora SC</v>
          </cell>
          <cell r="P576">
            <v>2007</v>
          </cell>
          <cell r="Q576" t="str">
            <v>M</v>
          </cell>
          <cell r="R576" t="str">
            <v>INFM</v>
          </cell>
        </row>
        <row r="577">
          <cell r="B577">
            <v>75686</v>
          </cell>
          <cell r="C577" t="str">
            <v>GONÇALVES</v>
          </cell>
          <cell r="D577" t="str">
            <v/>
          </cell>
          <cell r="E577" t="str">
            <v>ALICE</v>
          </cell>
          <cell r="F577">
            <v>41164</v>
          </cell>
          <cell r="G577" t="str">
            <v>F</v>
          </cell>
          <cell r="H577" t="str">
            <v>AR Canidelo</v>
          </cell>
          <cell r="I577" t="str">
            <v>ALICE</v>
          </cell>
          <cell r="J577" t="str">
            <v/>
          </cell>
          <cell r="K577" t="str">
            <v>GONÇALVES</v>
          </cell>
          <cell r="L577" t="str">
            <v/>
          </cell>
          <cell r="M577" t="str">
            <v>ALICE GONÇALVES</v>
          </cell>
          <cell r="N577" t="str">
            <v>GONÇALVES, ALICE</v>
          </cell>
          <cell r="O577" t="str">
            <v>AR Canidelo</v>
          </cell>
          <cell r="P577">
            <v>2012</v>
          </cell>
          <cell r="Q577" t="str">
            <v>F</v>
          </cell>
          <cell r="R577" t="str">
            <v>BENF</v>
          </cell>
        </row>
        <row r="578">
          <cell r="B578">
            <v>76191</v>
          </cell>
          <cell r="C578" t="str">
            <v>PINTO</v>
          </cell>
          <cell r="D578" t="str">
            <v/>
          </cell>
          <cell r="E578" t="str">
            <v>MARIANA</v>
          </cell>
          <cell r="F578">
            <v>40934</v>
          </cell>
          <cell r="G578" t="str">
            <v>F</v>
          </cell>
          <cell r="H578" t="str">
            <v>AR Canidelo</v>
          </cell>
          <cell r="I578" t="str">
            <v>MARIANA</v>
          </cell>
          <cell r="J578" t="str">
            <v/>
          </cell>
          <cell r="K578" t="str">
            <v>PINTO</v>
          </cell>
          <cell r="L578" t="str">
            <v/>
          </cell>
          <cell r="M578" t="str">
            <v>MARIANA PINTO</v>
          </cell>
          <cell r="N578" t="str">
            <v>PINTO, MARIANA</v>
          </cell>
          <cell r="O578" t="str">
            <v>AR Canidelo</v>
          </cell>
          <cell r="P578">
            <v>2012</v>
          </cell>
          <cell r="Q578" t="str">
            <v>F</v>
          </cell>
          <cell r="R578" t="str">
            <v>BENF</v>
          </cell>
        </row>
        <row r="579">
          <cell r="B579">
            <v>72394</v>
          </cell>
          <cell r="C579" t="str">
            <v>GONÇALVES</v>
          </cell>
          <cell r="D579" t="str">
            <v/>
          </cell>
          <cell r="E579" t="str">
            <v>IRIS</v>
          </cell>
          <cell r="F579">
            <v>39203</v>
          </cell>
          <cell r="G579" t="str">
            <v>F</v>
          </cell>
          <cell r="H579" t="str">
            <v>AR Canidelo</v>
          </cell>
          <cell r="I579" t="str">
            <v>IRIS</v>
          </cell>
          <cell r="J579" t="str">
            <v/>
          </cell>
          <cell r="K579" t="str">
            <v>GONÇALVES</v>
          </cell>
          <cell r="L579" t="str">
            <v/>
          </cell>
          <cell r="M579" t="str">
            <v>IRIS GONÇALVES</v>
          </cell>
          <cell r="N579" t="str">
            <v>GONÇALVES, IRIS</v>
          </cell>
          <cell r="O579" t="str">
            <v>AR Canidelo</v>
          </cell>
          <cell r="P579">
            <v>2007</v>
          </cell>
          <cell r="Q579" t="str">
            <v>F</v>
          </cell>
          <cell r="R579" t="str">
            <v>INFF</v>
          </cell>
        </row>
        <row r="580">
          <cell r="B580">
            <v>55282</v>
          </cell>
          <cell r="C580" t="str">
            <v>MOTA</v>
          </cell>
          <cell r="D580">
            <v>0</v>
          </cell>
          <cell r="E580" t="str">
            <v>PEDRO</v>
          </cell>
          <cell r="F580">
            <v>30764</v>
          </cell>
          <cell r="G580" t="str">
            <v>M</v>
          </cell>
          <cell r="H580" t="str">
            <v>NCR Valongo</v>
          </cell>
          <cell r="I580" t="str">
            <v>PEDRO</v>
          </cell>
          <cell r="J580" t="str">
            <v/>
          </cell>
          <cell r="K580" t="str">
            <v>MOTA</v>
          </cell>
          <cell r="L580" t="str">
            <v/>
          </cell>
          <cell r="M580" t="str">
            <v>PEDRO MOTA</v>
          </cell>
          <cell r="N580" t="str">
            <v>MOTA, PEDRO</v>
          </cell>
          <cell r="O580" t="str">
            <v>NCR Valongo</v>
          </cell>
          <cell r="P580">
            <v>1984</v>
          </cell>
          <cell r="Q580" t="str">
            <v>M</v>
          </cell>
          <cell r="R580" t="str">
            <v>SENM</v>
          </cell>
        </row>
        <row r="581">
          <cell r="B581">
            <v>63144</v>
          </cell>
          <cell r="C581" t="str">
            <v>BRANCO</v>
          </cell>
          <cell r="D581" t="str">
            <v/>
          </cell>
          <cell r="E581" t="str">
            <v>MIGUEL</v>
          </cell>
          <cell r="F581">
            <v>35802</v>
          </cell>
          <cell r="G581" t="str">
            <v>M</v>
          </cell>
          <cell r="H581" t="str">
            <v>AR Canidelo</v>
          </cell>
          <cell r="I581" t="str">
            <v>MIGUEL</v>
          </cell>
          <cell r="J581" t="str">
            <v/>
          </cell>
          <cell r="K581" t="str">
            <v>BRANCO</v>
          </cell>
          <cell r="L581" t="str">
            <v/>
          </cell>
          <cell r="M581" t="str">
            <v>MIGUEL BRANCO</v>
          </cell>
          <cell r="N581" t="str">
            <v>BRANCO, MIGUEL</v>
          </cell>
          <cell r="O581" t="str">
            <v>AR Canidelo</v>
          </cell>
          <cell r="P581">
            <v>1998</v>
          </cell>
          <cell r="Q581" t="str">
            <v>M</v>
          </cell>
          <cell r="R581" t="str">
            <v>SENM</v>
          </cell>
        </row>
        <row r="582">
          <cell r="B582">
            <v>77602</v>
          </cell>
          <cell r="C582" t="str">
            <v>CARNEIRO</v>
          </cell>
          <cell r="D582" t="str">
            <v/>
          </cell>
          <cell r="E582" t="str">
            <v>JOAO</v>
          </cell>
          <cell r="F582">
            <v>42055</v>
          </cell>
          <cell r="G582" t="str">
            <v>M</v>
          </cell>
          <cell r="H582" t="str">
            <v>NCR Valongo</v>
          </cell>
          <cell r="I582" t="str">
            <v>JOAO</v>
          </cell>
          <cell r="J582" t="str">
            <v/>
          </cell>
          <cell r="K582" t="str">
            <v>CARNEIRO</v>
          </cell>
          <cell r="L582" t="str">
            <v/>
          </cell>
          <cell r="M582" t="str">
            <v>JOAO CARNEIRO</v>
          </cell>
          <cell r="N582" t="str">
            <v>CARNEIRO, JOAO</v>
          </cell>
          <cell r="O582" t="str">
            <v>NCR Valongo</v>
          </cell>
          <cell r="P582">
            <v>2015</v>
          </cell>
          <cell r="Q582" t="str">
            <v>M</v>
          </cell>
          <cell r="R582" t="str">
            <v>PREM</v>
          </cell>
        </row>
        <row r="583">
          <cell r="B583">
            <v>50583</v>
          </cell>
          <cell r="C583" t="str">
            <v>CARNEIRO</v>
          </cell>
          <cell r="D583" t="str">
            <v/>
          </cell>
          <cell r="E583" t="str">
            <v>MANUEL</v>
          </cell>
          <cell r="F583">
            <v>28389</v>
          </cell>
          <cell r="G583" t="str">
            <v>M</v>
          </cell>
          <cell r="H583" t="str">
            <v>NCR Valongo</v>
          </cell>
          <cell r="I583" t="str">
            <v>MANUEL</v>
          </cell>
          <cell r="J583" t="str">
            <v/>
          </cell>
          <cell r="K583" t="str">
            <v>CARNEIRO</v>
          </cell>
          <cell r="L583" t="str">
            <v/>
          </cell>
          <cell r="M583" t="str">
            <v>MANUEL CARNEIRO</v>
          </cell>
          <cell r="N583" t="str">
            <v>CARNEIRO, MANUEL</v>
          </cell>
          <cell r="O583" t="str">
            <v>NCR Valongo</v>
          </cell>
          <cell r="P583">
            <v>1977</v>
          </cell>
          <cell r="Q583" t="str">
            <v>M</v>
          </cell>
          <cell r="R583" t="str">
            <v>V40M</v>
          </cell>
        </row>
        <row r="584">
          <cell r="B584">
            <v>100246</v>
          </cell>
          <cell r="C584" t="str">
            <v>LORENZO</v>
          </cell>
          <cell r="D584" t="str">
            <v>MARTINEZ</v>
          </cell>
          <cell r="E584" t="str">
            <v>MARIO</v>
          </cell>
          <cell r="F584">
            <v>40241</v>
          </cell>
          <cell r="G584" t="str">
            <v>M</v>
          </cell>
          <cell r="H584" t="str">
            <v>CRC Porriño</v>
          </cell>
          <cell r="I584" t="str">
            <v>MARIO</v>
          </cell>
          <cell r="J584" t="str">
            <v/>
          </cell>
          <cell r="K584" t="str">
            <v>LORENZO</v>
          </cell>
          <cell r="L584" t="str">
            <v>MARTINEZ</v>
          </cell>
          <cell r="M584" t="str">
            <v>MARIO LORENZO M.</v>
          </cell>
          <cell r="N584" t="str">
            <v>LORENZO MARTINEZ, MARIO</v>
          </cell>
          <cell r="O584" t="str">
            <v>CRC Porriño</v>
          </cell>
          <cell r="P584">
            <v>2010</v>
          </cell>
          <cell r="Q584" t="str">
            <v>M</v>
          </cell>
          <cell r="R584" t="str">
            <v>ALEM</v>
          </cell>
        </row>
        <row r="585">
          <cell r="B585">
            <v>100564</v>
          </cell>
          <cell r="C585" t="str">
            <v>UCHA</v>
          </cell>
          <cell r="D585" t="str">
            <v>VARGAS</v>
          </cell>
          <cell r="E585" t="str">
            <v>MARTINA</v>
          </cell>
          <cell r="F585">
            <v>41640</v>
          </cell>
          <cell r="G585" t="str">
            <v>F</v>
          </cell>
          <cell r="H585" t="str">
            <v>CRC Porriño</v>
          </cell>
          <cell r="I585" t="str">
            <v>MARTINA</v>
          </cell>
          <cell r="J585" t="str">
            <v/>
          </cell>
          <cell r="K585" t="str">
            <v>UCHA</v>
          </cell>
          <cell r="L585" t="str">
            <v>VARGAS</v>
          </cell>
          <cell r="M585" t="str">
            <v>MARTINA UCHA V.</v>
          </cell>
          <cell r="N585" t="str">
            <v>UCHA VARGAS, MARTINA</v>
          </cell>
          <cell r="O585" t="str">
            <v>CRC Porriño</v>
          </cell>
          <cell r="P585">
            <v>2014</v>
          </cell>
          <cell r="Q585" t="str">
            <v>F</v>
          </cell>
          <cell r="R585" t="str">
            <v>PREF</v>
          </cell>
        </row>
        <row r="586">
          <cell r="B586">
            <v>100563</v>
          </cell>
          <cell r="C586" t="str">
            <v>PEREZ</v>
          </cell>
          <cell r="D586" t="str">
            <v>ARIAS</v>
          </cell>
          <cell r="E586" t="str">
            <v>PABLO</v>
          </cell>
          <cell r="F586">
            <v>40179</v>
          </cell>
          <cell r="G586" t="str">
            <v>M</v>
          </cell>
          <cell r="H586" t="str">
            <v>CRC Porriño</v>
          </cell>
          <cell r="I586" t="str">
            <v>PABLO</v>
          </cell>
          <cell r="J586" t="str">
            <v/>
          </cell>
          <cell r="K586" t="str">
            <v>PEREZ</v>
          </cell>
          <cell r="L586" t="str">
            <v>ARIAS</v>
          </cell>
          <cell r="M586" t="str">
            <v>PABLO PEREZ A.</v>
          </cell>
          <cell r="N586" t="str">
            <v>PEREZ ARIAS, PABLO</v>
          </cell>
          <cell r="O586" t="str">
            <v>CRC Porriño</v>
          </cell>
          <cell r="P586">
            <v>2010</v>
          </cell>
          <cell r="Q586" t="str">
            <v>M</v>
          </cell>
          <cell r="R586" t="str">
            <v>ALEM</v>
          </cell>
        </row>
        <row r="587">
          <cell r="B587">
            <v>100519</v>
          </cell>
          <cell r="C587" t="str">
            <v>FOGLIA</v>
          </cell>
          <cell r="D587" t="str">
            <v>ROMERO</v>
          </cell>
          <cell r="E587" t="str">
            <v>AROA</v>
          </cell>
          <cell r="F587">
            <v>40912</v>
          </cell>
          <cell r="G587" t="str">
            <v>F</v>
          </cell>
          <cell r="H587" t="str">
            <v>Cinania TM</v>
          </cell>
          <cell r="I587" t="str">
            <v>AROA</v>
          </cell>
          <cell r="J587" t="str">
            <v/>
          </cell>
          <cell r="K587" t="str">
            <v>FOGLIA</v>
          </cell>
          <cell r="L587" t="str">
            <v>ROMERO</v>
          </cell>
          <cell r="M587" t="str">
            <v>AROA FOGLIA R.</v>
          </cell>
          <cell r="N587" t="str">
            <v>FOGLIA ROMERO, AROA</v>
          </cell>
          <cell r="O587" t="str">
            <v>Cinania TM</v>
          </cell>
          <cell r="P587">
            <v>2012</v>
          </cell>
          <cell r="Q587" t="str">
            <v>F</v>
          </cell>
          <cell r="R587" t="str">
            <v>BENF</v>
          </cell>
        </row>
        <row r="588">
          <cell r="B588">
            <v>35640</v>
          </cell>
          <cell r="C588" t="str">
            <v>ZAKHAROVA</v>
          </cell>
          <cell r="D588">
            <v>0</v>
          </cell>
          <cell r="E588" t="str">
            <v>DARIIA</v>
          </cell>
          <cell r="F588">
            <v>34628</v>
          </cell>
          <cell r="G588" t="str">
            <v>F</v>
          </cell>
          <cell r="H588" t="str">
            <v>CINANIA TM</v>
          </cell>
          <cell r="I588" t="str">
            <v>DARIIA</v>
          </cell>
          <cell r="J588" t="str">
            <v/>
          </cell>
          <cell r="K588" t="str">
            <v>ZAKHAROVA</v>
          </cell>
          <cell r="L588" t="str">
            <v/>
          </cell>
          <cell r="M588" t="str">
            <v>DARIIA ZAKHAROVA</v>
          </cell>
          <cell r="N588" t="str">
            <v>ZAKHAROVA, DARIIA</v>
          </cell>
          <cell r="O588" t="str">
            <v>Cinania TM</v>
          </cell>
          <cell r="P588">
            <v>1994</v>
          </cell>
          <cell r="Q588" t="str">
            <v>F</v>
          </cell>
          <cell r="R588" t="str">
            <v>SENF</v>
          </cell>
        </row>
        <row r="589">
          <cell r="B589">
            <v>31302</v>
          </cell>
          <cell r="C589" t="str">
            <v>GONZALEZ</v>
          </cell>
          <cell r="D589" t="str">
            <v>ALVAREZ</v>
          </cell>
          <cell r="E589" t="str">
            <v>MANUEL</v>
          </cell>
          <cell r="F589">
            <v>39664</v>
          </cell>
          <cell r="G589" t="str">
            <v>M</v>
          </cell>
          <cell r="H589" t="str">
            <v>CINANIA TM</v>
          </cell>
          <cell r="I589" t="str">
            <v>MANUEL</v>
          </cell>
          <cell r="J589" t="str">
            <v/>
          </cell>
          <cell r="K589" t="str">
            <v>GONZALEZ</v>
          </cell>
          <cell r="L589" t="str">
            <v>ALVAREZ</v>
          </cell>
          <cell r="M589" t="str">
            <v>MANUEL GONZALEZ A.</v>
          </cell>
          <cell r="N589" t="str">
            <v>GONZALEZ ALVAREZ, MANUEL</v>
          </cell>
          <cell r="O589" t="str">
            <v>Cinania TM</v>
          </cell>
          <cell r="P589">
            <v>2008</v>
          </cell>
          <cell r="Q589" t="str">
            <v>M</v>
          </cell>
          <cell r="R589" t="str">
            <v>INFM</v>
          </cell>
        </row>
        <row r="590">
          <cell r="B590">
            <v>29489</v>
          </cell>
          <cell r="C590" t="str">
            <v>PIEDRAS</v>
          </cell>
          <cell r="D590" t="str">
            <v>SANTOME</v>
          </cell>
          <cell r="E590" t="str">
            <v>MIGUEL</v>
          </cell>
          <cell r="F590">
            <v>37470</v>
          </cell>
          <cell r="G590" t="str">
            <v>M</v>
          </cell>
          <cell r="H590" t="str">
            <v>CINANIA TM</v>
          </cell>
          <cell r="I590" t="str">
            <v>MIGUEL</v>
          </cell>
          <cell r="J590" t="str">
            <v/>
          </cell>
          <cell r="K590" t="str">
            <v>PIEDRAS</v>
          </cell>
          <cell r="L590" t="str">
            <v>SANTOME</v>
          </cell>
          <cell r="M590" t="str">
            <v>MIGUEL PIEDRAS S.</v>
          </cell>
          <cell r="N590" t="str">
            <v>PIEDRAS SANTOME, MIGUEL</v>
          </cell>
          <cell r="O590" t="str">
            <v>Cinania TM</v>
          </cell>
          <cell r="P590">
            <v>2002</v>
          </cell>
          <cell r="Q590" t="str">
            <v>M</v>
          </cell>
          <cell r="R590" t="str">
            <v>S23M</v>
          </cell>
        </row>
        <row r="591">
          <cell r="B591">
            <v>15295</v>
          </cell>
          <cell r="C591" t="str">
            <v>VIDAL</v>
          </cell>
          <cell r="D591" t="str">
            <v>GARCÍA</v>
          </cell>
          <cell r="E591" t="str">
            <v>ILDEFONSO</v>
          </cell>
          <cell r="F591">
            <v>25171</v>
          </cell>
          <cell r="G591" t="str">
            <v>M</v>
          </cell>
          <cell r="H591" t="str">
            <v>EXODUS TM</v>
          </cell>
          <cell r="I591" t="str">
            <v>ILDEFONSO</v>
          </cell>
          <cell r="J591" t="str">
            <v/>
          </cell>
          <cell r="K591" t="str">
            <v>VIDAL</v>
          </cell>
          <cell r="L591" t="str">
            <v>GARCIA</v>
          </cell>
          <cell r="M591" t="str">
            <v>ILDEFONSO VIDAL G.</v>
          </cell>
          <cell r="N591" t="str">
            <v>VIDAL GARCIA, ILDEFONSO</v>
          </cell>
          <cell r="O591" t="str">
            <v>Exodus TM</v>
          </cell>
          <cell r="P591">
            <v>1968</v>
          </cell>
          <cell r="Q591" t="str">
            <v>M</v>
          </cell>
          <cell r="R591" t="str">
            <v>V50M</v>
          </cell>
        </row>
        <row r="592">
          <cell r="B592">
            <v>30062</v>
          </cell>
          <cell r="C592" t="str">
            <v>PEREZ</v>
          </cell>
          <cell r="D592" t="str">
            <v>RODAL</v>
          </cell>
          <cell r="E592" t="str">
            <v>HUGO</v>
          </cell>
          <cell r="F592">
            <v>33880</v>
          </cell>
          <cell r="G592" t="str">
            <v>M</v>
          </cell>
          <cell r="H592" t="str">
            <v>EXODUS TM</v>
          </cell>
          <cell r="I592" t="str">
            <v>HUGO</v>
          </cell>
          <cell r="J592" t="str">
            <v/>
          </cell>
          <cell r="K592" t="str">
            <v>PEREZ</v>
          </cell>
          <cell r="L592" t="str">
            <v>RODAL</v>
          </cell>
          <cell r="M592" t="str">
            <v>HUGO PEREZ R.</v>
          </cell>
          <cell r="N592" t="str">
            <v>PEREZ RODAL, HUGO</v>
          </cell>
          <cell r="O592" t="str">
            <v>Exodus TM</v>
          </cell>
          <cell r="P592">
            <v>1992</v>
          </cell>
          <cell r="Q592" t="str">
            <v>M</v>
          </cell>
          <cell r="R592" t="str">
            <v>SENM</v>
          </cell>
        </row>
        <row r="593">
          <cell r="B593">
            <v>31245</v>
          </cell>
          <cell r="C593" t="str">
            <v>SOLLA</v>
          </cell>
          <cell r="D593" t="str">
            <v>FERNANDEZ</v>
          </cell>
          <cell r="E593" t="str">
            <v>BRUNO</v>
          </cell>
          <cell r="F593">
            <v>32549</v>
          </cell>
          <cell r="G593" t="str">
            <v>M</v>
          </cell>
          <cell r="H593" t="str">
            <v>EXODUS TM</v>
          </cell>
          <cell r="I593" t="str">
            <v>BRUNO</v>
          </cell>
          <cell r="J593" t="str">
            <v/>
          </cell>
          <cell r="K593" t="str">
            <v>SOLLA</v>
          </cell>
          <cell r="L593" t="str">
            <v>FERNANDEZ</v>
          </cell>
          <cell r="M593" t="str">
            <v>BRUNO SOLLA F.</v>
          </cell>
          <cell r="N593" t="str">
            <v>SOLLA FERNANDEZ, BRUNO</v>
          </cell>
          <cell r="O593" t="str">
            <v>Exodus TM</v>
          </cell>
          <cell r="P593">
            <v>1989</v>
          </cell>
          <cell r="Q593" t="str">
            <v>M</v>
          </cell>
          <cell r="R593" t="str">
            <v>SENM</v>
          </cell>
        </row>
        <row r="594">
          <cell r="B594">
            <v>39045</v>
          </cell>
          <cell r="C594" t="str">
            <v>KUBILIUS</v>
          </cell>
          <cell r="D594">
            <v>0</v>
          </cell>
          <cell r="E594" t="str">
            <v>KIRILAS</v>
          </cell>
          <cell r="F594">
            <v>31216</v>
          </cell>
          <cell r="G594" t="str">
            <v>M</v>
          </cell>
          <cell r="H594" t="str">
            <v>FINISTERRE TM</v>
          </cell>
          <cell r="I594" t="str">
            <v>KIRILAS</v>
          </cell>
          <cell r="J594" t="str">
            <v/>
          </cell>
          <cell r="K594" t="str">
            <v>KUBILIUS</v>
          </cell>
          <cell r="L594" t="str">
            <v/>
          </cell>
          <cell r="M594" t="str">
            <v>KIRILAS KUBILIUS</v>
          </cell>
          <cell r="N594" t="str">
            <v>KUBILIUS, KIRILAS</v>
          </cell>
          <cell r="O594" t="str">
            <v>Finisterre TM</v>
          </cell>
          <cell r="P594">
            <v>1985</v>
          </cell>
          <cell r="Q594" t="str">
            <v>M</v>
          </cell>
          <cell r="R594" t="str">
            <v>SENM</v>
          </cell>
        </row>
        <row r="595">
          <cell r="B595">
            <v>37455</v>
          </cell>
          <cell r="C595" t="str">
            <v>BERMUDEZ</v>
          </cell>
          <cell r="D595" t="str">
            <v>FERNANDEZ</v>
          </cell>
          <cell r="E595" t="str">
            <v>CRISTIAN</v>
          </cell>
          <cell r="F595">
            <v>33041</v>
          </cell>
          <cell r="G595" t="str">
            <v>M</v>
          </cell>
          <cell r="H595" t="str">
            <v>FINISTERRE TM</v>
          </cell>
          <cell r="I595" t="str">
            <v>CRISTIAN</v>
          </cell>
          <cell r="J595" t="str">
            <v/>
          </cell>
          <cell r="K595" t="str">
            <v>BERMUDEZ</v>
          </cell>
          <cell r="L595" t="str">
            <v>FERNANDEZ</v>
          </cell>
          <cell r="M595" t="str">
            <v>CRISTIAN BERMUDEZ F.</v>
          </cell>
          <cell r="N595" t="str">
            <v>BERMUDEZ FERNANDEZ, CRISTIAN</v>
          </cell>
          <cell r="O595" t="str">
            <v>Finisterre TM</v>
          </cell>
          <cell r="P595">
            <v>1990</v>
          </cell>
          <cell r="Q595" t="str">
            <v>M</v>
          </cell>
          <cell r="R595" t="str">
            <v>SENM</v>
          </cell>
        </row>
        <row r="596">
          <cell r="B596">
            <v>100229</v>
          </cell>
          <cell r="C596" t="str">
            <v>CARBALLO</v>
          </cell>
          <cell r="D596" t="str">
            <v>RODRÍGUEZ</v>
          </cell>
          <cell r="E596" t="str">
            <v>ESTRELLA</v>
          </cell>
          <cell r="F596">
            <v>39177</v>
          </cell>
          <cell r="G596" t="str">
            <v>F</v>
          </cell>
          <cell r="H596" t="str">
            <v>CTM GAM</v>
          </cell>
          <cell r="I596" t="str">
            <v>ESTRELLA</v>
          </cell>
          <cell r="J596" t="str">
            <v/>
          </cell>
          <cell r="K596" t="str">
            <v>CARBALLO</v>
          </cell>
          <cell r="L596" t="str">
            <v>RODRIGUEZ</v>
          </cell>
          <cell r="M596" t="str">
            <v>ESTRELLA CARBALLO R.</v>
          </cell>
          <cell r="N596" t="str">
            <v>CARBALLO RODRIGUEZ, ESTRELLA</v>
          </cell>
          <cell r="O596" t="str">
            <v>CTM GAM</v>
          </cell>
          <cell r="P596">
            <v>2007</v>
          </cell>
          <cell r="Q596" t="str">
            <v>F</v>
          </cell>
          <cell r="R596" t="str">
            <v>INFF</v>
          </cell>
        </row>
        <row r="597">
          <cell r="B597">
            <v>697</v>
          </cell>
          <cell r="C597" t="str">
            <v>PEREIRO</v>
          </cell>
          <cell r="D597" t="str">
            <v>PEREZ</v>
          </cell>
          <cell r="E597" t="str">
            <v>MANUEL</v>
          </cell>
          <cell r="F597">
            <v>22255</v>
          </cell>
          <cell r="G597" t="str">
            <v>M</v>
          </cell>
          <cell r="H597" t="str">
            <v>CTM MOS</v>
          </cell>
          <cell r="I597" t="str">
            <v>MANUEL</v>
          </cell>
          <cell r="J597" t="str">
            <v/>
          </cell>
          <cell r="K597" t="str">
            <v>PEREIRO</v>
          </cell>
          <cell r="L597" t="str">
            <v>PEREZ</v>
          </cell>
          <cell r="M597" t="str">
            <v>MANUEL PEREIRO P.</v>
          </cell>
          <cell r="N597" t="str">
            <v>PEREIRO PEREZ, MANUEL</v>
          </cell>
          <cell r="O597" t="str">
            <v>CTM Mos</v>
          </cell>
          <cell r="P597">
            <v>1960</v>
          </cell>
          <cell r="Q597" t="str">
            <v>M</v>
          </cell>
          <cell r="R597" t="str">
            <v>V60M</v>
          </cell>
        </row>
        <row r="598">
          <cell r="B598">
            <v>35559</v>
          </cell>
          <cell r="C598" t="str">
            <v>VAZQUEZ</v>
          </cell>
          <cell r="D598" t="str">
            <v>GAGO</v>
          </cell>
          <cell r="E598" t="str">
            <v>AMANDO</v>
          </cell>
          <cell r="F598">
            <v>24381</v>
          </cell>
          <cell r="G598" t="str">
            <v>M</v>
          </cell>
          <cell r="H598" t="str">
            <v>CTM MOS</v>
          </cell>
          <cell r="I598" t="str">
            <v>AMANDO</v>
          </cell>
          <cell r="J598" t="str">
            <v/>
          </cell>
          <cell r="K598" t="str">
            <v>VAZQUEZ</v>
          </cell>
          <cell r="L598" t="str">
            <v>GAGO</v>
          </cell>
          <cell r="M598" t="str">
            <v>AMANDO VAZQUEZ G.</v>
          </cell>
          <cell r="N598" t="str">
            <v>VAZQUEZ GAGO, AMANDO</v>
          </cell>
          <cell r="O598" t="str">
            <v>CTM Mos</v>
          </cell>
          <cell r="P598">
            <v>1966</v>
          </cell>
          <cell r="Q598" t="str">
            <v>M</v>
          </cell>
          <cell r="R598" t="str">
            <v>V50M</v>
          </cell>
        </row>
        <row r="599">
          <cell r="B599">
            <v>35899</v>
          </cell>
          <cell r="C599" t="str">
            <v>GARCíA</v>
          </cell>
          <cell r="D599" t="str">
            <v>AMOEDO</v>
          </cell>
          <cell r="E599" t="str">
            <v>MARTINA</v>
          </cell>
          <cell r="F599">
            <v>41950</v>
          </cell>
          <cell r="G599" t="str">
            <v>F</v>
          </cell>
          <cell r="H599" t="str">
            <v>CTM MOS</v>
          </cell>
          <cell r="I599" t="str">
            <v>MARTINA</v>
          </cell>
          <cell r="J599" t="str">
            <v/>
          </cell>
          <cell r="K599" t="str">
            <v>GARCíA</v>
          </cell>
          <cell r="L599" t="str">
            <v>AMOEDO</v>
          </cell>
          <cell r="M599" t="str">
            <v>MARTINA GARCíA A.</v>
          </cell>
          <cell r="N599" t="str">
            <v>GARCíA AMOEDO, MARTINA</v>
          </cell>
          <cell r="O599" t="str">
            <v>CTM Mos</v>
          </cell>
          <cell r="P599">
            <v>2014</v>
          </cell>
          <cell r="Q599" t="str">
            <v>F</v>
          </cell>
          <cell r="R599" t="str">
            <v>PREF</v>
          </cell>
        </row>
        <row r="600">
          <cell r="B600">
            <v>36013</v>
          </cell>
          <cell r="C600" t="str">
            <v>FERNANDEZ</v>
          </cell>
          <cell r="D600" t="str">
            <v>GARCIA</v>
          </cell>
          <cell r="E600" t="str">
            <v>FRANCISCO JOSE</v>
          </cell>
          <cell r="F600">
            <v>24221</v>
          </cell>
          <cell r="G600" t="str">
            <v>M</v>
          </cell>
          <cell r="H600" t="str">
            <v>CTM MOS</v>
          </cell>
          <cell r="I600" t="str">
            <v>FRANCISCO</v>
          </cell>
          <cell r="J600" t="str">
            <v>JOSE</v>
          </cell>
          <cell r="K600" t="str">
            <v>FERNANDEZ</v>
          </cell>
          <cell r="L600" t="str">
            <v>GARCIA</v>
          </cell>
          <cell r="M600" t="str">
            <v>FRANCISCO J. FERNANDEZ G.</v>
          </cell>
          <cell r="N600" t="str">
            <v>FERNANDEZ GARCIA, FRANCISCO J.</v>
          </cell>
          <cell r="O600" t="str">
            <v>CTM Mos</v>
          </cell>
          <cell r="P600">
            <v>1966</v>
          </cell>
          <cell r="Q600" t="str">
            <v>M</v>
          </cell>
          <cell r="R600" t="str">
            <v>V50M</v>
          </cell>
        </row>
        <row r="601">
          <cell r="B601">
            <v>5725</v>
          </cell>
          <cell r="C601" t="str">
            <v>CAMPO</v>
          </cell>
          <cell r="D601" t="str">
            <v>TABOAS</v>
          </cell>
          <cell r="E601" t="str">
            <v>JACOBO</v>
          </cell>
          <cell r="F601">
            <v>27833</v>
          </cell>
          <cell r="G601" t="str">
            <v>M</v>
          </cell>
          <cell r="H601" t="str">
            <v>CTM MOS</v>
          </cell>
          <cell r="I601" t="str">
            <v>JACOBO</v>
          </cell>
          <cell r="J601" t="str">
            <v/>
          </cell>
          <cell r="K601" t="str">
            <v>CAMPO</v>
          </cell>
          <cell r="L601" t="str">
            <v>TABOAS</v>
          </cell>
          <cell r="M601" t="str">
            <v>JACOBO CAMPO T.</v>
          </cell>
          <cell r="N601" t="str">
            <v>CAMPO TABOAS, JACOBO</v>
          </cell>
          <cell r="O601" t="str">
            <v>CTM Mos</v>
          </cell>
          <cell r="P601">
            <v>1976</v>
          </cell>
          <cell r="Q601" t="str">
            <v>M</v>
          </cell>
          <cell r="R601" t="str">
            <v>V40M</v>
          </cell>
        </row>
        <row r="602">
          <cell r="B602">
            <v>38609</v>
          </cell>
          <cell r="C602" t="str">
            <v>CABAL</v>
          </cell>
          <cell r="D602" t="str">
            <v>ALONSO</v>
          </cell>
          <cell r="E602" t="str">
            <v>HECTOR</v>
          </cell>
          <cell r="F602">
            <v>40034</v>
          </cell>
          <cell r="G602" t="str">
            <v>M</v>
          </cell>
          <cell r="H602" t="str">
            <v>CIDADE NARON TM</v>
          </cell>
          <cell r="I602" t="str">
            <v>HECTOR</v>
          </cell>
          <cell r="J602" t="str">
            <v/>
          </cell>
          <cell r="K602" t="str">
            <v>CABAL</v>
          </cell>
          <cell r="L602" t="str">
            <v>ALONSO</v>
          </cell>
          <cell r="M602" t="str">
            <v>HECTOR CABAL A.</v>
          </cell>
          <cell r="N602" t="str">
            <v>CABAL ALONSO, HECTOR</v>
          </cell>
          <cell r="O602" t="str">
            <v>CTM Cidade de Narón</v>
          </cell>
          <cell r="P602">
            <v>2009</v>
          </cell>
          <cell r="Q602" t="str">
            <v>M</v>
          </cell>
          <cell r="R602" t="str">
            <v>INFM</v>
          </cell>
        </row>
        <row r="603">
          <cell r="B603">
            <v>8287</v>
          </cell>
          <cell r="C603" t="str">
            <v>GARCIA</v>
          </cell>
          <cell r="D603" t="str">
            <v>RODRIGUEZ</v>
          </cell>
          <cell r="E603" t="str">
            <v>RUBEN</v>
          </cell>
          <cell r="F603">
            <v>35202</v>
          </cell>
          <cell r="G603" t="str">
            <v>M</v>
          </cell>
          <cell r="H603" t="str">
            <v>CIDADE NARON TM</v>
          </cell>
          <cell r="I603" t="str">
            <v>RUBEN</v>
          </cell>
          <cell r="J603" t="str">
            <v/>
          </cell>
          <cell r="K603" t="str">
            <v>GARCIA</v>
          </cell>
          <cell r="L603" t="str">
            <v>RODRIGUEZ</v>
          </cell>
          <cell r="M603" t="str">
            <v>RUBEN GARCIA R.</v>
          </cell>
          <cell r="N603" t="str">
            <v>GARCIA RODRIGUEZ, RUBEN</v>
          </cell>
          <cell r="O603" t="str">
            <v>CTM Cidade de Narón</v>
          </cell>
          <cell r="P603">
            <v>1996</v>
          </cell>
          <cell r="Q603" t="str">
            <v>M</v>
          </cell>
          <cell r="R603" t="str">
            <v>SENM</v>
          </cell>
        </row>
        <row r="604">
          <cell r="B604">
            <v>38870</v>
          </cell>
          <cell r="C604" t="str">
            <v>GODOY</v>
          </cell>
          <cell r="D604" t="str">
            <v>FRAGA</v>
          </cell>
          <cell r="E604" t="str">
            <v>ADRIAN</v>
          </cell>
          <cell r="F604">
            <v>41151</v>
          </cell>
          <cell r="G604" t="str">
            <v>M</v>
          </cell>
          <cell r="H604" t="str">
            <v>TM CRC PORRIÑO</v>
          </cell>
          <cell r="I604" t="str">
            <v>ADRIAN</v>
          </cell>
          <cell r="J604" t="str">
            <v/>
          </cell>
          <cell r="K604" t="str">
            <v>GODOY</v>
          </cell>
          <cell r="L604" t="str">
            <v>FRAGA</v>
          </cell>
          <cell r="M604" t="str">
            <v>ADRIAN GODOY F.</v>
          </cell>
          <cell r="N604" t="str">
            <v>GODOY FRAGA, ADRIAN</v>
          </cell>
          <cell r="O604" t="str">
            <v>CRC Porriño</v>
          </cell>
          <cell r="P604">
            <v>2012</v>
          </cell>
          <cell r="Q604" t="str">
            <v>M</v>
          </cell>
          <cell r="R604" t="str">
            <v>BENM</v>
          </cell>
        </row>
        <row r="605">
          <cell r="B605">
            <v>38871</v>
          </cell>
          <cell r="C605" t="str">
            <v>LOPEZ</v>
          </cell>
          <cell r="D605" t="str">
            <v>RODRIGUEZ</v>
          </cell>
          <cell r="E605" t="str">
            <v>MARIO</v>
          </cell>
          <cell r="F605">
            <v>41126</v>
          </cell>
          <cell r="G605" t="str">
            <v>M</v>
          </cell>
          <cell r="H605" t="str">
            <v>TM CRC PORRIÑO</v>
          </cell>
          <cell r="I605" t="str">
            <v>MARIO</v>
          </cell>
          <cell r="J605" t="str">
            <v/>
          </cell>
          <cell r="K605" t="str">
            <v>LOPEZ</v>
          </cell>
          <cell r="L605" t="str">
            <v>RODRIGUEZ</v>
          </cell>
          <cell r="M605" t="str">
            <v>MARIO LOPEZ R.</v>
          </cell>
          <cell r="N605" t="str">
            <v>LOPEZ RODRIGUEZ, MARIO</v>
          </cell>
          <cell r="O605" t="str">
            <v>CRC Porriño</v>
          </cell>
          <cell r="P605">
            <v>2012</v>
          </cell>
          <cell r="Q605" t="str">
            <v>M</v>
          </cell>
          <cell r="R605" t="str">
            <v>BENM</v>
          </cell>
        </row>
        <row r="606">
          <cell r="B606">
            <v>38874</v>
          </cell>
          <cell r="C606" t="str">
            <v>SOTELINO</v>
          </cell>
          <cell r="D606" t="str">
            <v>FOLGAR</v>
          </cell>
          <cell r="E606" t="str">
            <v>HUGO</v>
          </cell>
          <cell r="F606">
            <v>41030</v>
          </cell>
          <cell r="G606" t="str">
            <v>M</v>
          </cell>
          <cell r="H606" t="str">
            <v>TM CRC PORRIÑO</v>
          </cell>
          <cell r="I606" t="str">
            <v>HUGO</v>
          </cell>
          <cell r="J606" t="str">
            <v/>
          </cell>
          <cell r="K606" t="str">
            <v>SOTELINO</v>
          </cell>
          <cell r="L606" t="str">
            <v>FOLGAR</v>
          </cell>
          <cell r="M606" t="str">
            <v>HUGO SOTELINO F.</v>
          </cell>
          <cell r="N606" t="str">
            <v>SOTELINO FOLGAR, HUGO</v>
          </cell>
          <cell r="O606" t="str">
            <v>CRC Porriño</v>
          </cell>
          <cell r="P606">
            <v>2012</v>
          </cell>
          <cell r="Q606" t="str">
            <v>M</v>
          </cell>
          <cell r="R606" t="str">
            <v>BENM</v>
          </cell>
        </row>
        <row r="607">
          <cell r="B607">
            <v>37853</v>
          </cell>
          <cell r="C607" t="str">
            <v>ALVAREZ</v>
          </cell>
          <cell r="D607" t="str">
            <v>ACUÑA</v>
          </cell>
          <cell r="E607" t="str">
            <v>RODRIGO</v>
          </cell>
          <cell r="F607">
            <v>39444</v>
          </cell>
          <cell r="G607" t="str">
            <v>M</v>
          </cell>
          <cell r="H607" t="str">
            <v>TM CRC PORRIÑO</v>
          </cell>
          <cell r="I607" t="str">
            <v>RODRIGO</v>
          </cell>
          <cell r="J607" t="str">
            <v/>
          </cell>
          <cell r="K607" t="str">
            <v>ALVAREZ</v>
          </cell>
          <cell r="L607" t="str">
            <v>ACUÑA</v>
          </cell>
          <cell r="M607" t="str">
            <v>RODRIGO ALVAREZ A.</v>
          </cell>
          <cell r="N607" t="str">
            <v>ALVAREZ ACUÑA, RODRIGO</v>
          </cell>
          <cell r="O607" t="str">
            <v>CRC Porriño</v>
          </cell>
          <cell r="P607">
            <v>2007</v>
          </cell>
          <cell r="Q607" t="str">
            <v>M</v>
          </cell>
          <cell r="R607" t="str">
            <v>INFM</v>
          </cell>
        </row>
        <row r="608">
          <cell r="B608">
            <v>38976</v>
          </cell>
          <cell r="C608" t="str">
            <v>SOLODKYI</v>
          </cell>
          <cell r="D608">
            <v>0</v>
          </cell>
          <cell r="E608" t="str">
            <v>NAZARII</v>
          </cell>
          <cell r="F608">
            <v>39646</v>
          </cell>
          <cell r="G608" t="str">
            <v>M</v>
          </cell>
          <cell r="H608" t="str">
            <v>VILAGARCIA TM</v>
          </cell>
          <cell r="I608" t="str">
            <v>NAZARII</v>
          </cell>
          <cell r="J608" t="str">
            <v/>
          </cell>
          <cell r="K608" t="str">
            <v>SOLODKYI</v>
          </cell>
          <cell r="L608" t="str">
            <v/>
          </cell>
          <cell r="M608" t="str">
            <v>NAZARII SOLODKYI</v>
          </cell>
          <cell r="N608" t="str">
            <v>SOLODKYI, NAZARII</v>
          </cell>
          <cell r="O608" t="str">
            <v>Vilagarcía TM</v>
          </cell>
          <cell r="P608">
            <v>2008</v>
          </cell>
          <cell r="Q608" t="str">
            <v>M</v>
          </cell>
          <cell r="R608" t="str">
            <v>INFM</v>
          </cell>
        </row>
        <row r="609">
          <cell r="B609"/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 xml:space="preserve"> </v>
          </cell>
          <cell r="N609" t="str">
            <v xml:space="preserve">, </v>
          </cell>
          <cell r="O609" t="str">
            <v/>
          </cell>
          <cell r="P609">
            <v>0</v>
          </cell>
          <cell r="Q609" t="str">
            <v/>
          </cell>
          <cell r="R609" t="str">
            <v>-</v>
          </cell>
        </row>
        <row r="610">
          <cell r="B610">
            <v>32762</v>
          </cell>
          <cell r="C610" t="str">
            <v>LEVOSO</v>
          </cell>
          <cell r="D610" t="str">
            <v>FERNANDEZ</v>
          </cell>
          <cell r="E610" t="str">
            <v>ADRIAN</v>
          </cell>
          <cell r="F610">
            <v>32347</v>
          </cell>
          <cell r="G610" t="str">
            <v>M</v>
          </cell>
          <cell r="H610" t="str">
            <v>ADCP ZAS</v>
          </cell>
          <cell r="I610" t="str">
            <v>ADRIAN</v>
          </cell>
          <cell r="J610" t="str">
            <v/>
          </cell>
          <cell r="K610" t="str">
            <v>LEVOSO</v>
          </cell>
          <cell r="L610" t="str">
            <v>FERNANDEZ</v>
          </cell>
          <cell r="M610" t="str">
            <v>ADRIAN LEVOSO F.</v>
          </cell>
          <cell r="N610" t="str">
            <v>LEVOSO FERNANDEZ, ADRIAN</v>
          </cell>
          <cell r="O610" t="str">
            <v>AD CP Zas</v>
          </cell>
          <cell r="P610">
            <v>1988</v>
          </cell>
          <cell r="Q610" t="str">
            <v>M</v>
          </cell>
          <cell r="R610" t="str">
            <v>SENM</v>
          </cell>
        </row>
        <row r="611">
          <cell r="B611">
            <v>77537</v>
          </cell>
          <cell r="C611" t="str">
            <v>AFONSO</v>
          </cell>
          <cell r="D611">
            <v>0</v>
          </cell>
          <cell r="E611" t="str">
            <v>LUCAS</v>
          </cell>
          <cell r="F611">
            <v>39249</v>
          </cell>
          <cell r="G611" t="str">
            <v>M</v>
          </cell>
          <cell r="H611" t="str">
            <v>Club Cerveira Futsal</v>
          </cell>
          <cell r="I611" t="str">
            <v>LUCAS</v>
          </cell>
          <cell r="J611" t="str">
            <v/>
          </cell>
          <cell r="K611" t="str">
            <v>AFONSO</v>
          </cell>
          <cell r="L611" t="str">
            <v/>
          </cell>
          <cell r="M611" t="str">
            <v>LUCAS AFONSO</v>
          </cell>
          <cell r="N611" t="str">
            <v>AFONSO, LUCAS</v>
          </cell>
          <cell r="O611" t="str">
            <v>Club Cerveira Futsal</v>
          </cell>
          <cell r="P611">
            <v>2007</v>
          </cell>
          <cell r="Q611" t="str">
            <v>M</v>
          </cell>
          <cell r="R611" t="str">
            <v>INFM</v>
          </cell>
        </row>
        <row r="612">
          <cell r="B612">
            <v>38550</v>
          </cell>
          <cell r="C612" t="str">
            <v>BALADO</v>
          </cell>
          <cell r="D612" t="str">
            <v>LóPEZ</v>
          </cell>
          <cell r="E612" t="str">
            <v>MATEO</v>
          </cell>
          <cell r="F612">
            <v>38475</v>
          </cell>
          <cell r="G612" t="str">
            <v>M</v>
          </cell>
          <cell r="H612" t="str">
            <v>CAMBRE</v>
          </cell>
          <cell r="I612" t="str">
            <v>MATEO</v>
          </cell>
          <cell r="J612" t="str">
            <v/>
          </cell>
          <cell r="K612" t="str">
            <v>BALADO</v>
          </cell>
          <cell r="L612" t="str">
            <v>LóPEZ</v>
          </cell>
          <cell r="M612" t="str">
            <v>MATEO BALADO L.</v>
          </cell>
          <cell r="N612" t="str">
            <v>BALADO LóPEZ, MATEO</v>
          </cell>
          <cell r="O612" t="str">
            <v>Cambre TM</v>
          </cell>
          <cell r="P612">
            <v>2005</v>
          </cell>
          <cell r="Q612" t="str">
            <v>M</v>
          </cell>
          <cell r="R612" t="str">
            <v>JUVM</v>
          </cell>
        </row>
        <row r="613">
          <cell r="B613">
            <v>8006</v>
          </cell>
          <cell r="C613" t="str">
            <v>LOIS</v>
          </cell>
          <cell r="D613" t="str">
            <v>FUENTES</v>
          </cell>
          <cell r="E613" t="str">
            <v xml:space="preserve">JUAN </v>
          </cell>
          <cell r="F613">
            <v>35165</v>
          </cell>
          <cell r="G613" t="str">
            <v>M</v>
          </cell>
          <cell r="H613" t="str">
            <v>BEMBRIVE</v>
          </cell>
          <cell r="I613" t="str">
            <v>JUAN</v>
          </cell>
          <cell r="J613" t="str">
            <v/>
          </cell>
          <cell r="K613" t="str">
            <v>LOIS</v>
          </cell>
          <cell r="L613" t="str">
            <v>FUENTES</v>
          </cell>
          <cell r="M613" t="str">
            <v>JUAN LOIS F.</v>
          </cell>
          <cell r="N613" t="str">
            <v>LOIS FUENTES, JUAN</v>
          </cell>
          <cell r="O613" t="str">
            <v>SCDR Helios-Bembrive</v>
          </cell>
          <cell r="P613">
            <v>1996</v>
          </cell>
          <cell r="Q613" t="str">
            <v>M</v>
          </cell>
          <cell r="R613" t="str">
            <v>SENM</v>
          </cell>
        </row>
        <row r="614">
          <cell r="B614">
            <v>15304</v>
          </cell>
          <cell r="C614" t="str">
            <v>OCAMPO</v>
          </cell>
          <cell r="D614" t="str">
            <v>ÁLVAREZ</v>
          </cell>
          <cell r="E614" t="str">
            <v>ANTÓN</v>
          </cell>
          <cell r="F614">
            <v>32593</v>
          </cell>
          <cell r="G614" t="str">
            <v>M</v>
          </cell>
          <cell r="H614" t="str">
            <v>CTM VIGO</v>
          </cell>
          <cell r="I614" t="str">
            <v>ANTON</v>
          </cell>
          <cell r="J614" t="str">
            <v/>
          </cell>
          <cell r="K614" t="str">
            <v>OCAMPO</v>
          </cell>
          <cell r="L614" t="str">
            <v>ALVAREZ</v>
          </cell>
          <cell r="M614" t="str">
            <v>ANTON OCAMPO A.</v>
          </cell>
          <cell r="N614" t="str">
            <v>OCAMPO ALVAREZ, ANTON</v>
          </cell>
          <cell r="O614" t="str">
            <v>CTM Vigo</v>
          </cell>
          <cell r="P614">
            <v>1989</v>
          </cell>
          <cell r="Q614" t="str">
            <v>M</v>
          </cell>
          <cell r="R614" t="str">
            <v>SENM</v>
          </cell>
        </row>
        <row r="615">
          <cell r="B615">
            <v>15755</v>
          </cell>
          <cell r="C615" t="str">
            <v>DIEGUEZ</v>
          </cell>
          <cell r="D615" t="str">
            <v>ESTEVEZ</v>
          </cell>
          <cell r="E615" t="str">
            <v>CARLOS</v>
          </cell>
          <cell r="F615">
            <v>35812</v>
          </cell>
          <cell r="G615" t="str">
            <v>M</v>
          </cell>
          <cell r="H615" t="str">
            <v>BEMBRIVE</v>
          </cell>
          <cell r="I615" t="str">
            <v>CARLOS</v>
          </cell>
          <cell r="J615" t="str">
            <v/>
          </cell>
          <cell r="K615" t="str">
            <v>DIEGUEZ</v>
          </cell>
          <cell r="L615" t="str">
            <v>ESTEVEZ</v>
          </cell>
          <cell r="M615" t="str">
            <v>CARLOS DIEGUEZ E.</v>
          </cell>
          <cell r="N615" t="str">
            <v>DIEGUEZ ESTEVEZ, CARLOS</v>
          </cell>
          <cell r="O615" t="str">
            <v>SCDR Helios-Bembrive</v>
          </cell>
          <cell r="P615">
            <v>1998</v>
          </cell>
          <cell r="Q615" t="str">
            <v>M</v>
          </cell>
          <cell r="R615" t="str">
            <v>SENM</v>
          </cell>
        </row>
        <row r="616">
          <cell r="B616">
            <v>21825</v>
          </cell>
          <cell r="C616" t="str">
            <v>BAYONA</v>
          </cell>
          <cell r="D616">
            <v>0</v>
          </cell>
          <cell r="E616" t="str">
            <v>LUCAS EDUARDO</v>
          </cell>
          <cell r="F616">
            <v>34559</v>
          </cell>
          <cell r="G616" t="str">
            <v>M</v>
          </cell>
          <cell r="H616" t="str">
            <v>CAMBADOS</v>
          </cell>
          <cell r="I616" t="str">
            <v>LUCAS</v>
          </cell>
          <cell r="J616" t="str">
            <v>EDUARDO</v>
          </cell>
          <cell r="K616" t="str">
            <v>BAYONA</v>
          </cell>
          <cell r="L616" t="str">
            <v/>
          </cell>
          <cell r="M616" t="str">
            <v>LUCAS E. BAYONA</v>
          </cell>
          <cell r="N616" t="str">
            <v>BAYONA, LUCAS E.</v>
          </cell>
          <cell r="O616" t="str">
            <v>Cambados TM</v>
          </cell>
          <cell r="P616">
            <v>1994</v>
          </cell>
          <cell r="Q616" t="str">
            <v>M</v>
          </cell>
          <cell r="R616" t="str">
            <v>SENM</v>
          </cell>
        </row>
        <row r="617">
          <cell r="B617">
            <v>6625</v>
          </cell>
          <cell r="C617" t="str">
            <v>RODRIGUEZ</v>
          </cell>
          <cell r="D617" t="str">
            <v>CHAO</v>
          </cell>
          <cell r="E617" t="str">
            <v>LUCAS</v>
          </cell>
          <cell r="F617">
            <v>33344</v>
          </cell>
          <cell r="G617" t="str">
            <v>M</v>
          </cell>
          <cell r="H617" t="str">
            <v>BEMBRIVE</v>
          </cell>
          <cell r="I617" t="str">
            <v>LUCAS</v>
          </cell>
          <cell r="J617" t="str">
            <v/>
          </cell>
          <cell r="K617" t="str">
            <v>RODRIGUEZ</v>
          </cell>
          <cell r="L617" t="str">
            <v>CHAO</v>
          </cell>
          <cell r="M617" t="str">
            <v>LUCAS RODRIGUEZ C.</v>
          </cell>
          <cell r="N617" t="str">
            <v>RODRIGUEZ CHAO, LUCAS</v>
          </cell>
          <cell r="O617" t="str">
            <v>SCDR Helios-Bembrive</v>
          </cell>
          <cell r="P617">
            <v>1991</v>
          </cell>
          <cell r="Q617" t="str">
            <v>M</v>
          </cell>
          <cell r="R617" t="str">
            <v>SENM</v>
          </cell>
        </row>
        <row r="618">
          <cell r="B618">
            <v>4037</v>
          </cell>
          <cell r="C618" t="str">
            <v>NIGERUK</v>
          </cell>
          <cell r="D618" t="str">
            <v>NIGERUK</v>
          </cell>
          <cell r="E618" t="str">
            <v>SERGIY</v>
          </cell>
          <cell r="F618">
            <v>27480</v>
          </cell>
          <cell r="G618" t="str">
            <v>M</v>
          </cell>
          <cell r="H618" t="str">
            <v>VILAGARCIA TM</v>
          </cell>
          <cell r="I618" t="str">
            <v>SERGIY</v>
          </cell>
          <cell r="J618" t="str">
            <v/>
          </cell>
          <cell r="K618" t="str">
            <v>NIGERUK</v>
          </cell>
          <cell r="L618" t="str">
            <v>NIGERUK</v>
          </cell>
          <cell r="M618" t="str">
            <v>SERGIY NIGERUK N.</v>
          </cell>
          <cell r="N618" t="str">
            <v>NIGERUK NIGERUK, SERGIY</v>
          </cell>
          <cell r="O618" t="str">
            <v>Vilagarcía TM</v>
          </cell>
          <cell r="P618">
            <v>1975</v>
          </cell>
          <cell r="Q618" t="str">
            <v>M</v>
          </cell>
          <cell r="R618" t="str">
            <v>V40M</v>
          </cell>
        </row>
        <row r="619">
          <cell r="B619">
            <v>10001</v>
          </cell>
          <cell r="C619" t="str">
            <v>REGUEIRO</v>
          </cell>
          <cell r="D619" t="str">
            <v>NUÑEZ</v>
          </cell>
          <cell r="E619" t="str">
            <v>PABLO UXIO</v>
          </cell>
          <cell r="F619">
            <v>36264</v>
          </cell>
          <cell r="G619" t="str">
            <v>M</v>
          </cell>
          <cell r="H619" t="str">
            <v>AD VINCIOS</v>
          </cell>
          <cell r="I619" t="str">
            <v>PABLO</v>
          </cell>
          <cell r="J619" t="str">
            <v>UXIO</v>
          </cell>
          <cell r="K619" t="str">
            <v>REGUEIRO</v>
          </cell>
          <cell r="L619" t="str">
            <v>NUÑEZ</v>
          </cell>
          <cell r="M619" t="str">
            <v>PABLO U. REGUEIRO N.</v>
          </cell>
          <cell r="N619" t="str">
            <v>REGUEIRO NUÑEZ, PABLO U.</v>
          </cell>
          <cell r="O619" t="str">
            <v>AD Vincios</v>
          </cell>
          <cell r="P619">
            <v>1999</v>
          </cell>
          <cell r="Q619" t="str">
            <v>M</v>
          </cell>
          <cell r="R619" t="str">
            <v>SENM</v>
          </cell>
        </row>
        <row r="620">
          <cell r="B620">
            <v>31171</v>
          </cell>
          <cell r="C620" t="str">
            <v>PLACER</v>
          </cell>
          <cell r="D620" t="str">
            <v>LEMA</v>
          </cell>
          <cell r="E620" t="str">
            <v>CARLOS</v>
          </cell>
          <cell r="F620">
            <v>38142</v>
          </cell>
          <cell r="G620" t="str">
            <v>M</v>
          </cell>
          <cell r="H620" t="str">
            <v>FINISTERRE TM</v>
          </cell>
          <cell r="I620" t="str">
            <v>CARLOS</v>
          </cell>
          <cell r="J620" t="str">
            <v/>
          </cell>
          <cell r="K620" t="str">
            <v>PLACER</v>
          </cell>
          <cell r="L620" t="str">
            <v>LEMA</v>
          </cell>
          <cell r="M620" t="str">
            <v>CARLOS PLACER L.</v>
          </cell>
          <cell r="N620" t="str">
            <v>PLACER LEMA, CARLOS</v>
          </cell>
          <cell r="O620" t="str">
            <v>Finisterre TM</v>
          </cell>
          <cell r="P620">
            <v>2004</v>
          </cell>
          <cell r="Q620" t="str">
            <v>M</v>
          </cell>
          <cell r="R620" t="str">
            <v>JUVM</v>
          </cell>
        </row>
        <row r="621">
          <cell r="B621">
            <v>24148</v>
          </cell>
          <cell r="C621" t="str">
            <v>ABIODUM</v>
          </cell>
          <cell r="D621" t="str">
            <v>GANIU</v>
          </cell>
          <cell r="E621" t="str">
            <v>LAWAL</v>
          </cell>
          <cell r="F621">
            <v>34523</v>
          </cell>
          <cell r="G621" t="str">
            <v>M</v>
          </cell>
          <cell r="H621" t="str">
            <v>CLUB DEL MAR</v>
          </cell>
          <cell r="I621" t="str">
            <v>LAWAL</v>
          </cell>
          <cell r="J621" t="str">
            <v/>
          </cell>
          <cell r="K621" t="str">
            <v>ABIODUM</v>
          </cell>
          <cell r="L621" t="str">
            <v>GANIU</v>
          </cell>
          <cell r="M621" t="str">
            <v>LAWAL ABIODUM G.</v>
          </cell>
          <cell r="N621" t="str">
            <v>ABIODUM GANIU, LAWAL</v>
          </cell>
          <cell r="O621" t="str">
            <v>Club del Mar de San Amaro</v>
          </cell>
          <cell r="P621">
            <v>1994</v>
          </cell>
          <cell r="Q621" t="str">
            <v>M</v>
          </cell>
          <cell r="R621" t="str">
            <v>SENM</v>
          </cell>
        </row>
        <row r="622">
          <cell r="B622">
            <v>3245</v>
          </cell>
          <cell r="C622" t="str">
            <v>TOJAL</v>
          </cell>
          <cell r="D622" t="str">
            <v>SIERRA</v>
          </cell>
          <cell r="E622" t="str">
            <v>LUCAS</v>
          </cell>
          <cell r="F622">
            <v>32431</v>
          </cell>
          <cell r="G622" t="str">
            <v>M</v>
          </cell>
          <cell r="H622" t="str">
            <v>AD VINCIOS</v>
          </cell>
          <cell r="I622" t="str">
            <v>LUCAS</v>
          </cell>
          <cell r="J622" t="str">
            <v/>
          </cell>
          <cell r="K622" t="str">
            <v>TOJAL</v>
          </cell>
          <cell r="L622" t="str">
            <v>SIERRA</v>
          </cell>
          <cell r="M622" t="str">
            <v>LUCAS TOJAL S.</v>
          </cell>
          <cell r="N622" t="str">
            <v>TOJAL SIERRA, LUCAS</v>
          </cell>
          <cell r="O622" t="str">
            <v>AD Vincios</v>
          </cell>
          <cell r="P622">
            <v>1988</v>
          </cell>
          <cell r="Q622" t="str">
            <v>M</v>
          </cell>
          <cell r="R622" t="str">
            <v>SENM</v>
          </cell>
        </row>
        <row r="623">
          <cell r="B623">
            <v>29284</v>
          </cell>
          <cell r="C623" t="str">
            <v>FERREIRA</v>
          </cell>
          <cell r="D623" t="str">
            <v>AZEVEDO</v>
          </cell>
          <cell r="E623" t="str">
            <v>LUIS CARLOS</v>
          </cell>
          <cell r="F623">
            <v>31971</v>
          </cell>
          <cell r="G623" t="str">
            <v>M</v>
          </cell>
          <cell r="H623" t="str">
            <v>BREOGAN - OLEIROS</v>
          </cell>
          <cell r="I623" t="str">
            <v>LUIS</v>
          </cell>
          <cell r="J623" t="str">
            <v>CARLOS</v>
          </cell>
          <cell r="K623" t="str">
            <v>FERREIRA</v>
          </cell>
          <cell r="L623" t="str">
            <v>AZEVEDO</v>
          </cell>
          <cell r="M623" t="str">
            <v>LUIS C. FERREIRA A.</v>
          </cell>
          <cell r="N623" t="str">
            <v>FERREIRA AZEVEDO, LUIS C.</v>
          </cell>
          <cell r="O623" t="str">
            <v>CTM Breogán - Oleiros</v>
          </cell>
          <cell r="P623">
            <v>1987</v>
          </cell>
          <cell r="Q623" t="str">
            <v>M</v>
          </cell>
          <cell r="R623" t="str">
            <v>SENM</v>
          </cell>
        </row>
        <row r="624">
          <cell r="B624">
            <v>27854</v>
          </cell>
          <cell r="C624" t="str">
            <v>DIAZ</v>
          </cell>
          <cell r="D624" t="str">
            <v>FERNANDEZ</v>
          </cell>
          <cell r="E624" t="str">
            <v>HECTOR</v>
          </cell>
          <cell r="F624">
            <v>27123</v>
          </cell>
          <cell r="G624" t="str">
            <v>M</v>
          </cell>
          <cell r="H624" t="str">
            <v>TM CRC PORRIÑO</v>
          </cell>
          <cell r="I624" t="str">
            <v>HECTOR</v>
          </cell>
          <cell r="J624" t="str">
            <v/>
          </cell>
          <cell r="K624" t="str">
            <v>DIAZ</v>
          </cell>
          <cell r="L624" t="str">
            <v>FERNANDEZ</v>
          </cell>
          <cell r="M624" t="str">
            <v>HECTOR DIAZ F.</v>
          </cell>
          <cell r="N624" t="str">
            <v>DIAZ FERNANDEZ, HECTOR</v>
          </cell>
          <cell r="O624" t="str">
            <v>CRC Porriño</v>
          </cell>
          <cell r="P624">
            <v>1974</v>
          </cell>
          <cell r="Q624" t="str">
            <v>M</v>
          </cell>
          <cell r="R624" t="str">
            <v>V40M</v>
          </cell>
        </row>
        <row r="625">
          <cell r="B625">
            <v>27558</v>
          </cell>
          <cell r="C625" t="str">
            <v>COSTA</v>
          </cell>
          <cell r="D625" t="str">
            <v>POMBO</v>
          </cell>
          <cell r="E625" t="str">
            <v>JOAQUIN CARLOS</v>
          </cell>
          <cell r="F625">
            <v>24332</v>
          </cell>
          <cell r="G625" t="str">
            <v>M</v>
          </cell>
          <cell r="H625" t="str">
            <v>VILAGARCIA TM</v>
          </cell>
          <cell r="I625" t="str">
            <v>JOAQUIN</v>
          </cell>
          <cell r="J625" t="str">
            <v>CARLOS</v>
          </cell>
          <cell r="K625" t="str">
            <v>COSTA</v>
          </cell>
          <cell r="L625" t="str">
            <v>POMBO</v>
          </cell>
          <cell r="M625" t="str">
            <v>JOAQUIN C. COSTA P.</v>
          </cell>
          <cell r="N625" t="str">
            <v>COSTA POMBO, JOAQUIN C.</v>
          </cell>
          <cell r="O625" t="str">
            <v>Vilagarcía TM</v>
          </cell>
          <cell r="P625">
            <v>1966</v>
          </cell>
          <cell r="Q625" t="str">
            <v>M</v>
          </cell>
          <cell r="R625" t="str">
            <v>V50M</v>
          </cell>
        </row>
        <row r="626">
          <cell r="B626">
            <v>3414</v>
          </cell>
          <cell r="C626" t="str">
            <v>CADILLA</v>
          </cell>
          <cell r="D626" t="str">
            <v>VEIGA</v>
          </cell>
          <cell r="E626" t="str">
            <v>ELISABET</v>
          </cell>
          <cell r="F626">
            <v>32766</v>
          </cell>
          <cell r="G626" t="str">
            <v>F</v>
          </cell>
          <cell r="H626" t="str">
            <v>TM PONTEVEDRA</v>
          </cell>
          <cell r="I626" t="str">
            <v>ELISABET</v>
          </cell>
          <cell r="J626" t="str">
            <v/>
          </cell>
          <cell r="K626" t="str">
            <v>CADILLA</v>
          </cell>
          <cell r="L626" t="str">
            <v>VEIGA</v>
          </cell>
          <cell r="M626" t="str">
            <v>ELISABET CADILLA V.</v>
          </cell>
          <cell r="N626" t="str">
            <v>CADILLA VEIGA, ELISABET</v>
          </cell>
          <cell r="O626" t="str">
            <v>TM Pontevedra</v>
          </cell>
          <cell r="P626">
            <v>1989</v>
          </cell>
          <cell r="Q626" t="str">
            <v>F</v>
          </cell>
          <cell r="R626" t="str">
            <v>SENF</v>
          </cell>
        </row>
        <row r="627">
          <cell r="B627">
            <v>29709</v>
          </cell>
          <cell r="C627" t="str">
            <v>SANJURJO</v>
          </cell>
          <cell r="D627" t="str">
            <v>RODRIGUEZ</v>
          </cell>
          <cell r="E627" t="str">
            <v>ANTONIO</v>
          </cell>
          <cell r="F627">
            <v>37392</v>
          </cell>
          <cell r="G627" t="str">
            <v>M</v>
          </cell>
          <cell r="H627" t="str">
            <v>FINISTERRE TM</v>
          </cell>
          <cell r="I627" t="str">
            <v>ANTONIO</v>
          </cell>
          <cell r="J627" t="str">
            <v/>
          </cell>
          <cell r="K627" t="str">
            <v>SANJURJO</v>
          </cell>
          <cell r="L627" t="str">
            <v>RODRIGUEZ</v>
          </cell>
          <cell r="M627" t="str">
            <v>ANTONIO SANJURJO R.</v>
          </cell>
          <cell r="N627" t="str">
            <v>SANJURJO RODRIGUEZ, ANTONIO</v>
          </cell>
          <cell r="O627" t="str">
            <v>Finisterre TM</v>
          </cell>
          <cell r="P627">
            <v>2002</v>
          </cell>
          <cell r="Q627" t="str">
            <v>M</v>
          </cell>
          <cell r="R627" t="str">
            <v>S23M</v>
          </cell>
        </row>
        <row r="628">
          <cell r="B628">
            <v>74815</v>
          </cell>
          <cell r="C628" t="str">
            <v>PEREIRO</v>
          </cell>
          <cell r="D628" t="str">
            <v>COSTAS</v>
          </cell>
          <cell r="E628" t="str">
            <v>SAMUEL</v>
          </cell>
          <cell r="F628">
            <v>33052</v>
          </cell>
          <cell r="G628" t="str">
            <v>M</v>
          </cell>
          <cell r="H628" t="str">
            <v>CRC Neves</v>
          </cell>
          <cell r="I628" t="str">
            <v>SAMUEL</v>
          </cell>
          <cell r="J628" t="str">
            <v/>
          </cell>
          <cell r="K628" t="str">
            <v>PEREIRO</v>
          </cell>
          <cell r="L628" t="str">
            <v>COSTAS</v>
          </cell>
          <cell r="M628" t="str">
            <v>SAMUEL PEREIRO C.</v>
          </cell>
          <cell r="N628" t="str">
            <v>PEREIRO COSTAS, SAMUEL</v>
          </cell>
          <cell r="O628" t="str">
            <v>CRC Neves</v>
          </cell>
          <cell r="P628">
            <v>1990</v>
          </cell>
          <cell r="Q628" t="str">
            <v>M</v>
          </cell>
          <cell r="R628" t="str">
            <v>SENM</v>
          </cell>
        </row>
        <row r="629">
          <cell r="B629">
            <v>23247</v>
          </cell>
          <cell r="C629" t="str">
            <v>TABOADA</v>
          </cell>
          <cell r="D629" t="str">
            <v>ALVAREZ</v>
          </cell>
          <cell r="E629" t="str">
            <v>RUBEN</v>
          </cell>
          <cell r="F629">
            <v>29346</v>
          </cell>
          <cell r="G629" t="str">
            <v>M</v>
          </cell>
          <cell r="H629" t="str">
            <v>CTM VIGO</v>
          </cell>
          <cell r="I629" t="str">
            <v>RUBEN</v>
          </cell>
          <cell r="J629" t="str">
            <v/>
          </cell>
          <cell r="K629" t="str">
            <v>TABOADA</v>
          </cell>
          <cell r="L629" t="str">
            <v>ALVAREZ</v>
          </cell>
          <cell r="M629" t="str">
            <v>RUBEN TABOADA A.</v>
          </cell>
          <cell r="N629" t="str">
            <v>TABOADA ALVAREZ, RUBEN</v>
          </cell>
          <cell r="O629" t="str">
            <v>CTM Vigo</v>
          </cell>
          <cell r="P629">
            <v>1980</v>
          </cell>
          <cell r="Q629" t="str">
            <v>M</v>
          </cell>
          <cell r="R629" t="str">
            <v>V40M</v>
          </cell>
        </row>
        <row r="630">
          <cell r="B630">
            <v>2399</v>
          </cell>
          <cell r="C630" t="str">
            <v>ESPANTOSO</v>
          </cell>
          <cell r="D630" t="str">
            <v>SANDE</v>
          </cell>
          <cell r="E630" t="str">
            <v>MARCOS</v>
          </cell>
          <cell r="F630">
            <v>30510</v>
          </cell>
          <cell r="G630" t="str">
            <v>M</v>
          </cell>
          <cell r="H630" t="str">
            <v>ESPEDREGADA</v>
          </cell>
          <cell r="I630" t="str">
            <v>MARCOS</v>
          </cell>
          <cell r="J630" t="str">
            <v/>
          </cell>
          <cell r="K630" t="str">
            <v>ESPANTOSO</v>
          </cell>
          <cell r="L630" t="str">
            <v>SANDE</v>
          </cell>
          <cell r="M630" t="str">
            <v>MARCOS ESPANTOSO S.</v>
          </cell>
          <cell r="N630" t="str">
            <v>ESPANTOSO SANDE, MARCOS</v>
          </cell>
          <cell r="O630" t="str">
            <v>CTM Espedregada</v>
          </cell>
          <cell r="P630">
            <v>1983</v>
          </cell>
          <cell r="Q630" t="str">
            <v>M</v>
          </cell>
          <cell r="R630" t="str">
            <v>V40M</v>
          </cell>
        </row>
        <row r="631">
          <cell r="B631">
            <v>29371</v>
          </cell>
          <cell r="C631" t="str">
            <v>SANCHEZ</v>
          </cell>
          <cell r="D631" t="str">
            <v>GARCIA</v>
          </cell>
          <cell r="E631" t="str">
            <v>PABLO</v>
          </cell>
          <cell r="F631">
            <v>39625</v>
          </cell>
          <cell r="G631" t="str">
            <v>M</v>
          </cell>
          <cell r="H631" t="str">
            <v>FINISTERRE TM</v>
          </cell>
          <cell r="I631" t="str">
            <v>PABLO</v>
          </cell>
          <cell r="J631" t="str">
            <v/>
          </cell>
          <cell r="K631" t="str">
            <v>SANCHEZ</v>
          </cell>
          <cell r="L631" t="str">
            <v>GARCIA</v>
          </cell>
          <cell r="M631" t="str">
            <v>PABLO SANCHEZ G.</v>
          </cell>
          <cell r="N631" t="str">
            <v>SANCHEZ GARCIA, PABLO</v>
          </cell>
          <cell r="O631" t="str">
            <v>Finisterre TM</v>
          </cell>
          <cell r="P631">
            <v>2008</v>
          </cell>
          <cell r="Q631" t="str">
            <v>M</v>
          </cell>
          <cell r="R631" t="str">
            <v>INFM</v>
          </cell>
        </row>
        <row r="632">
          <cell r="B632">
            <v>100082</v>
          </cell>
          <cell r="C632" t="str">
            <v>CARRASCO</v>
          </cell>
          <cell r="D632" t="str">
            <v>VIEITO</v>
          </cell>
          <cell r="E632" t="str">
            <v>MANUEL</v>
          </cell>
          <cell r="F632">
            <v>38720</v>
          </cell>
          <cell r="G632" t="str">
            <v>M</v>
          </cell>
          <cell r="H632" t="str">
            <v>FINISTERRE TM</v>
          </cell>
          <cell r="I632" t="str">
            <v>MANUEL</v>
          </cell>
          <cell r="J632" t="str">
            <v/>
          </cell>
          <cell r="K632" t="str">
            <v>CARRASCO</v>
          </cell>
          <cell r="L632" t="str">
            <v>VIEITO</v>
          </cell>
          <cell r="M632" t="str">
            <v>MANUEL CARRASCO V.</v>
          </cell>
          <cell r="N632" t="str">
            <v>CARRASCO VIEITO, MANUEL</v>
          </cell>
          <cell r="O632" t="str">
            <v>Finisterre TM</v>
          </cell>
          <cell r="P632">
            <v>2006</v>
          </cell>
          <cell r="Q632" t="str">
            <v>M</v>
          </cell>
          <cell r="R632" t="str">
            <v>JUVM</v>
          </cell>
        </row>
        <row r="633">
          <cell r="B633">
            <v>77536</v>
          </cell>
          <cell r="C633" t="str">
            <v>GOMES</v>
          </cell>
          <cell r="D633">
            <v>0</v>
          </cell>
          <cell r="E633" t="str">
            <v>RODRIGO</v>
          </cell>
          <cell r="F633">
            <v>35344</v>
          </cell>
          <cell r="G633" t="str">
            <v>M</v>
          </cell>
          <cell r="H633" t="str">
            <v>Club Cerveira Futsal</v>
          </cell>
          <cell r="I633" t="str">
            <v>RODRIGO</v>
          </cell>
          <cell r="J633" t="str">
            <v/>
          </cell>
          <cell r="K633" t="str">
            <v>GOMES</v>
          </cell>
          <cell r="L633" t="str">
            <v/>
          </cell>
          <cell r="M633" t="str">
            <v>RODRIGO GOMES</v>
          </cell>
          <cell r="N633" t="str">
            <v>GOMES, RODRIGO</v>
          </cell>
          <cell r="O633" t="str">
            <v>Club Cerveira Futsal</v>
          </cell>
          <cell r="P633">
            <v>1996</v>
          </cell>
          <cell r="Q633" t="str">
            <v>M</v>
          </cell>
          <cell r="R633" t="str">
            <v>SENM</v>
          </cell>
        </row>
        <row r="634">
          <cell r="B634">
            <v>20548</v>
          </cell>
          <cell r="C634" t="str">
            <v>RAMOS</v>
          </cell>
          <cell r="D634" t="str">
            <v>SANCHEZ</v>
          </cell>
          <cell r="E634" t="str">
            <v>ANA</v>
          </cell>
          <cell r="F634">
            <v>38305</v>
          </cell>
          <cell r="G634" t="str">
            <v>F</v>
          </cell>
          <cell r="H634" t="str">
            <v>FINISTERRE TM</v>
          </cell>
          <cell r="I634" t="str">
            <v>ANA</v>
          </cell>
          <cell r="J634" t="str">
            <v/>
          </cell>
          <cell r="K634" t="str">
            <v>RAMOS</v>
          </cell>
          <cell r="L634" t="str">
            <v>SANCHEZ</v>
          </cell>
          <cell r="M634" t="str">
            <v>ANA RAMOS S.</v>
          </cell>
          <cell r="N634" t="str">
            <v>RAMOS SANCHEZ, ANA</v>
          </cell>
          <cell r="O634" t="str">
            <v>Finisterre TM</v>
          </cell>
          <cell r="P634">
            <v>2004</v>
          </cell>
          <cell r="Q634" t="str">
            <v>F</v>
          </cell>
          <cell r="R634" t="str">
            <v>JUVF</v>
          </cell>
        </row>
        <row r="635">
          <cell r="B635">
            <v>31551</v>
          </cell>
          <cell r="C635" t="str">
            <v>CONCEPCION</v>
          </cell>
          <cell r="D635" t="str">
            <v>ESCUDEIRO</v>
          </cell>
          <cell r="E635" t="str">
            <v>MARIA SANDRA</v>
          </cell>
          <cell r="F635">
            <v>28500</v>
          </cell>
          <cell r="G635" t="str">
            <v>F</v>
          </cell>
          <cell r="H635" t="str">
            <v>CTM GAM</v>
          </cell>
          <cell r="I635" t="str">
            <v>MARIA</v>
          </cell>
          <cell r="J635" t="str">
            <v>SANDRA</v>
          </cell>
          <cell r="K635" t="str">
            <v>CONCEPCION</v>
          </cell>
          <cell r="L635" t="str">
            <v>ESCUDEIRO</v>
          </cell>
          <cell r="M635" t="str">
            <v>MARIA S. CONCEPCION E.</v>
          </cell>
          <cell r="N635" t="str">
            <v>CONCEPCION ESCUDEIRO, MARIA S.</v>
          </cell>
          <cell r="O635" t="str">
            <v>CTM GAM</v>
          </cell>
          <cell r="P635">
            <v>1978</v>
          </cell>
          <cell r="Q635" t="str">
            <v>F</v>
          </cell>
          <cell r="R635" t="str">
            <v>V40F</v>
          </cell>
        </row>
        <row r="636">
          <cell r="B636">
            <v>18674</v>
          </cell>
          <cell r="C636" t="str">
            <v>TRELLES</v>
          </cell>
          <cell r="D636" t="str">
            <v>PADIN</v>
          </cell>
          <cell r="E636" t="str">
            <v>MARIA ISABEL</v>
          </cell>
          <cell r="F636">
            <v>26181</v>
          </cell>
          <cell r="G636" t="str">
            <v>F</v>
          </cell>
          <cell r="H636" t="str">
            <v>CTM GAM</v>
          </cell>
          <cell r="I636" t="str">
            <v>MARIA</v>
          </cell>
          <cell r="J636" t="str">
            <v>ISABEL</v>
          </cell>
          <cell r="K636" t="str">
            <v>TRELLES</v>
          </cell>
          <cell r="L636" t="str">
            <v>PADIN</v>
          </cell>
          <cell r="M636" t="str">
            <v>MARIA I. TRELLES P.</v>
          </cell>
          <cell r="N636" t="str">
            <v>TRELLES PADIN, MARIA I.</v>
          </cell>
          <cell r="O636" t="str">
            <v>CTM GAM</v>
          </cell>
          <cell r="P636">
            <v>1971</v>
          </cell>
          <cell r="Q636" t="str">
            <v>F</v>
          </cell>
          <cell r="R636" t="str">
            <v>V50F</v>
          </cell>
        </row>
        <row r="637">
          <cell r="B637">
            <v>23108</v>
          </cell>
          <cell r="C637" t="str">
            <v>SANTOS</v>
          </cell>
          <cell r="D637" t="str">
            <v>RODRIGUEZ</v>
          </cell>
          <cell r="E637" t="str">
            <v>MARCOS</v>
          </cell>
          <cell r="F637">
            <v>38525</v>
          </cell>
          <cell r="G637" t="str">
            <v>M</v>
          </cell>
          <cell r="H637" t="str">
            <v>FINISTERRE TM</v>
          </cell>
          <cell r="I637" t="str">
            <v>MARCOS</v>
          </cell>
          <cell r="J637" t="str">
            <v/>
          </cell>
          <cell r="K637" t="str">
            <v>SANTOS</v>
          </cell>
          <cell r="L637" t="str">
            <v>RODRIGUEZ</v>
          </cell>
          <cell r="M637" t="str">
            <v>MARCOS SANTOS R.</v>
          </cell>
          <cell r="N637" t="str">
            <v>SANTOS RODRIGUEZ, MARCOS</v>
          </cell>
          <cell r="O637" t="str">
            <v>Finisterre TM</v>
          </cell>
          <cell r="P637">
            <v>2005</v>
          </cell>
          <cell r="Q637" t="str">
            <v>M</v>
          </cell>
          <cell r="R637" t="str">
            <v>JUVM</v>
          </cell>
        </row>
        <row r="638">
          <cell r="B638">
            <v>100077</v>
          </cell>
          <cell r="C638" t="str">
            <v>GARCIA</v>
          </cell>
          <cell r="D638" t="str">
            <v>MARTINEZ</v>
          </cell>
          <cell r="E638" t="str">
            <v>LAURA</v>
          </cell>
          <cell r="F638">
            <v>39438</v>
          </cell>
          <cell r="G638" t="str">
            <v>F</v>
          </cell>
          <cell r="H638" t="str">
            <v>CLUB VIMIANZO TM</v>
          </cell>
          <cell r="I638" t="str">
            <v>LAURA</v>
          </cell>
          <cell r="J638" t="str">
            <v/>
          </cell>
          <cell r="K638" t="str">
            <v>GARCIA</v>
          </cell>
          <cell r="L638" t="str">
            <v>MARTINEZ</v>
          </cell>
          <cell r="M638" t="str">
            <v>LAURA GARCIA M.</v>
          </cell>
          <cell r="N638" t="str">
            <v>GARCIA MARTINEZ, LAURA</v>
          </cell>
          <cell r="O638" t="str">
            <v>Club Vimianzo TM</v>
          </cell>
          <cell r="P638">
            <v>2007</v>
          </cell>
          <cell r="Q638" t="str">
            <v>F</v>
          </cell>
          <cell r="R638" t="str">
            <v>INFF</v>
          </cell>
        </row>
        <row r="639">
          <cell r="B639">
            <v>31549</v>
          </cell>
          <cell r="C639" t="str">
            <v>CURRAS</v>
          </cell>
          <cell r="D639" t="str">
            <v>BESADA</v>
          </cell>
          <cell r="E639" t="str">
            <v>BEATRIZ</v>
          </cell>
          <cell r="F639">
            <v>29934</v>
          </cell>
          <cell r="G639" t="str">
            <v>F</v>
          </cell>
          <cell r="H639" t="str">
            <v>CTM GAM</v>
          </cell>
          <cell r="I639" t="str">
            <v>BEATRIZ</v>
          </cell>
          <cell r="J639" t="str">
            <v/>
          </cell>
          <cell r="K639" t="str">
            <v>CURRAS</v>
          </cell>
          <cell r="L639" t="str">
            <v>BESADA</v>
          </cell>
          <cell r="M639" t="str">
            <v>BEATRIZ CURRAS B.</v>
          </cell>
          <cell r="N639" t="str">
            <v>CURRAS BESADA, BEATRIZ</v>
          </cell>
          <cell r="O639" t="str">
            <v>CTM GAM</v>
          </cell>
          <cell r="P639">
            <v>1981</v>
          </cell>
          <cell r="Q639" t="str">
            <v>F</v>
          </cell>
          <cell r="R639" t="str">
            <v>V40F</v>
          </cell>
        </row>
        <row r="640">
          <cell r="B640">
            <v>9975</v>
          </cell>
          <cell r="C640" t="str">
            <v>PINTOS</v>
          </cell>
          <cell r="D640" t="str">
            <v>BARREIRO</v>
          </cell>
          <cell r="E640" t="str">
            <v>MARTIN</v>
          </cell>
          <cell r="F640">
            <v>36048</v>
          </cell>
          <cell r="G640" t="str">
            <v>M</v>
          </cell>
          <cell r="H640" t="str">
            <v>AD VINCIOS</v>
          </cell>
          <cell r="I640" t="str">
            <v>MARTIN</v>
          </cell>
          <cell r="J640" t="str">
            <v/>
          </cell>
          <cell r="K640" t="str">
            <v>PINTOS</v>
          </cell>
          <cell r="L640" t="str">
            <v>BARREIRO</v>
          </cell>
          <cell r="M640" t="str">
            <v>MARTIN PINTOS B.</v>
          </cell>
          <cell r="N640" t="str">
            <v>PINTOS BARREIRO, MARTIN</v>
          </cell>
          <cell r="O640" t="str">
            <v>AD Vincios</v>
          </cell>
          <cell r="P640">
            <v>1998</v>
          </cell>
          <cell r="Q640" t="str">
            <v>M</v>
          </cell>
          <cell r="R640" t="str">
            <v>SENM</v>
          </cell>
        </row>
        <row r="641">
          <cell r="B641">
            <v>17017</v>
          </cell>
          <cell r="C641" t="str">
            <v>PEREZ</v>
          </cell>
          <cell r="D641" t="str">
            <v>FARTO</v>
          </cell>
          <cell r="E641" t="str">
            <v>MARTA</v>
          </cell>
          <cell r="F641">
            <v>35938</v>
          </cell>
          <cell r="G641" t="str">
            <v>F</v>
          </cell>
          <cell r="H641" t="str">
            <v>CAMBRE</v>
          </cell>
          <cell r="I641" t="str">
            <v>MARTA</v>
          </cell>
          <cell r="J641" t="str">
            <v/>
          </cell>
          <cell r="K641" t="str">
            <v>PEREZ</v>
          </cell>
          <cell r="L641" t="str">
            <v>FARTO</v>
          </cell>
          <cell r="M641" t="str">
            <v>MARTA PEREZ F.</v>
          </cell>
          <cell r="N641" t="str">
            <v>PEREZ FARTO, MARTA</v>
          </cell>
          <cell r="O641" t="str">
            <v>Cambre TM</v>
          </cell>
          <cell r="P641">
            <v>1998</v>
          </cell>
          <cell r="Q641" t="str">
            <v>F</v>
          </cell>
          <cell r="R641" t="str">
            <v>SENF</v>
          </cell>
        </row>
        <row r="642">
          <cell r="B642">
            <v>18721</v>
          </cell>
          <cell r="C642" t="str">
            <v>PEREZ</v>
          </cell>
          <cell r="D642" t="str">
            <v>CAPON</v>
          </cell>
          <cell r="E642" t="str">
            <v>LUIS</v>
          </cell>
          <cell r="F642">
            <v>21943</v>
          </cell>
          <cell r="G642" t="str">
            <v>M</v>
          </cell>
          <cell r="H642" t="str">
            <v>C.E DEPORTIVO DEZPORTAS LUGO T.M.</v>
          </cell>
          <cell r="I642" t="str">
            <v>LUIS</v>
          </cell>
          <cell r="J642" t="str">
            <v/>
          </cell>
          <cell r="K642" t="str">
            <v>PEREZ</v>
          </cell>
          <cell r="L642" t="str">
            <v>CAPON</v>
          </cell>
          <cell r="M642" t="str">
            <v>LUIS PEREZ C.</v>
          </cell>
          <cell r="N642" t="str">
            <v>PEREZ CAPON, LUIS</v>
          </cell>
          <cell r="O642" t="str">
            <v>CD Dezportas Lugo TM</v>
          </cell>
          <cell r="P642">
            <v>1960</v>
          </cell>
          <cell r="Q642" t="str">
            <v>M</v>
          </cell>
          <cell r="R642" t="str">
            <v>V60M</v>
          </cell>
        </row>
        <row r="643">
          <cell r="B643">
            <v>15346</v>
          </cell>
          <cell r="C643" t="str">
            <v>DELMO</v>
          </cell>
          <cell r="D643" t="str">
            <v>SUANZES</v>
          </cell>
          <cell r="E643" t="str">
            <v>ADOLFO</v>
          </cell>
          <cell r="F643">
            <v>20779</v>
          </cell>
          <cell r="G643" t="str">
            <v>M</v>
          </cell>
          <cell r="H643" t="str">
            <v>C.E DEPORTIVO DEZPORTAS LUGO T.M.</v>
          </cell>
          <cell r="I643" t="str">
            <v>ADOLFO</v>
          </cell>
          <cell r="J643" t="str">
            <v/>
          </cell>
          <cell r="K643" t="str">
            <v>DELMO</v>
          </cell>
          <cell r="L643" t="str">
            <v>SUANZES</v>
          </cell>
          <cell r="M643" t="str">
            <v>ADOLFO DELMO S.</v>
          </cell>
          <cell r="N643" t="str">
            <v>DELMO SUANZES, ADOLFO</v>
          </cell>
          <cell r="O643" t="str">
            <v>CD Dezportas Lugo TM</v>
          </cell>
          <cell r="P643">
            <v>1956</v>
          </cell>
          <cell r="Q643" t="str">
            <v>M</v>
          </cell>
          <cell r="R643" t="str">
            <v>V65M</v>
          </cell>
        </row>
        <row r="644">
          <cell r="B644">
            <v>23024</v>
          </cell>
          <cell r="C644" t="str">
            <v>MARTIN</v>
          </cell>
          <cell r="D644" t="str">
            <v>REIJA</v>
          </cell>
          <cell r="E644" t="str">
            <v>ANDRES</v>
          </cell>
          <cell r="F644">
            <v>38567</v>
          </cell>
          <cell r="G644" t="str">
            <v>M</v>
          </cell>
          <cell r="H644" t="str">
            <v>C.E DEPORTIVO DEZPORTAS LUGO T.M.</v>
          </cell>
          <cell r="I644" t="str">
            <v>ANDRES</v>
          </cell>
          <cell r="J644" t="str">
            <v/>
          </cell>
          <cell r="K644" t="str">
            <v>MARTIN</v>
          </cell>
          <cell r="L644" t="str">
            <v>REIJA</v>
          </cell>
          <cell r="M644" t="str">
            <v>ANDRES MARTIN R.</v>
          </cell>
          <cell r="N644" t="str">
            <v>MARTIN REIJA, ANDRES</v>
          </cell>
          <cell r="O644" t="str">
            <v>CD Dezportas Lugo TM</v>
          </cell>
          <cell r="P644">
            <v>2005</v>
          </cell>
          <cell r="Q644" t="str">
            <v>M</v>
          </cell>
          <cell r="R644" t="str">
            <v>JUVM</v>
          </cell>
        </row>
        <row r="645">
          <cell r="B645">
            <v>18726</v>
          </cell>
          <cell r="C645" t="str">
            <v>CARRICOBA</v>
          </cell>
          <cell r="D645" t="str">
            <v>MUÑOA</v>
          </cell>
          <cell r="E645" t="str">
            <v>XABIER XOAN</v>
          </cell>
          <cell r="F645">
            <v>37763</v>
          </cell>
          <cell r="G645" t="str">
            <v>M</v>
          </cell>
          <cell r="H645" t="str">
            <v>C.E DEPORTIVO DEZPORTAS LUGO T.M.</v>
          </cell>
          <cell r="I645" t="str">
            <v>XABIER</v>
          </cell>
          <cell r="J645" t="str">
            <v>XOAN</v>
          </cell>
          <cell r="K645" t="str">
            <v>CARRICOBA</v>
          </cell>
          <cell r="L645" t="str">
            <v>MUÑOA</v>
          </cell>
          <cell r="M645" t="str">
            <v>XABIER X. CARRICOBA M.</v>
          </cell>
          <cell r="N645" t="str">
            <v>CARRICOBA MUÑOA, XABIER X.</v>
          </cell>
          <cell r="O645" t="str">
            <v>CD Dezportas Lugo TM</v>
          </cell>
          <cell r="P645">
            <v>2003</v>
          </cell>
          <cell r="Q645" t="str">
            <v>M</v>
          </cell>
          <cell r="R645" t="str">
            <v>S23M</v>
          </cell>
        </row>
        <row r="646">
          <cell r="B646">
            <v>33578</v>
          </cell>
          <cell r="C646" t="str">
            <v>IGLESIAS</v>
          </cell>
          <cell r="D646" t="str">
            <v>PEREIRA</v>
          </cell>
          <cell r="E646" t="str">
            <v>ROMAN</v>
          </cell>
          <cell r="F646">
            <v>38765</v>
          </cell>
          <cell r="G646" t="str">
            <v>M</v>
          </cell>
          <cell r="H646" t="str">
            <v>C.E DEPORTIVO DEZPORTAS LUGO T.M.</v>
          </cell>
          <cell r="I646" t="str">
            <v>ROMAN</v>
          </cell>
          <cell r="J646" t="str">
            <v/>
          </cell>
          <cell r="K646" t="str">
            <v>IGLESIAS</v>
          </cell>
          <cell r="L646" t="str">
            <v>PEREIRA</v>
          </cell>
          <cell r="M646" t="str">
            <v>ROMAN IGLESIAS P.</v>
          </cell>
          <cell r="N646" t="str">
            <v>IGLESIAS PEREIRA, ROMAN</v>
          </cell>
          <cell r="O646" t="str">
            <v>CD Dezportas Lugo TM</v>
          </cell>
          <cell r="P646">
            <v>2006</v>
          </cell>
          <cell r="Q646" t="str">
            <v>M</v>
          </cell>
          <cell r="R646" t="str">
            <v>JUVM</v>
          </cell>
        </row>
        <row r="647">
          <cell r="B647">
            <v>36684</v>
          </cell>
          <cell r="C647" t="str">
            <v>GONZÁLEZ</v>
          </cell>
          <cell r="D647" t="str">
            <v>TORRES</v>
          </cell>
          <cell r="E647" t="str">
            <v>ANDRÉS</v>
          </cell>
          <cell r="F647">
            <v>35094</v>
          </cell>
          <cell r="G647" t="str">
            <v>M</v>
          </cell>
          <cell r="H647" t="str">
            <v>C.E DEPORTIVO DEZPORTAS LUGO T.M.</v>
          </cell>
          <cell r="I647" t="str">
            <v>ANDRES</v>
          </cell>
          <cell r="J647" t="str">
            <v/>
          </cell>
          <cell r="K647" t="str">
            <v>GONZALEZ</v>
          </cell>
          <cell r="L647" t="str">
            <v>TORRES</v>
          </cell>
          <cell r="M647" t="str">
            <v>ANDRES GONZALEZ T.</v>
          </cell>
          <cell r="N647" t="str">
            <v>GONZALEZ TORRES, ANDRES</v>
          </cell>
          <cell r="O647" t="str">
            <v>CD Dezportas Lugo TM</v>
          </cell>
          <cell r="P647">
            <v>1996</v>
          </cell>
          <cell r="Q647" t="str">
            <v>M</v>
          </cell>
          <cell r="R647" t="str">
            <v>SENM</v>
          </cell>
        </row>
        <row r="648">
          <cell r="B648">
            <v>1306</v>
          </cell>
          <cell r="C648" t="str">
            <v>FERNANDEZ</v>
          </cell>
          <cell r="D648" t="str">
            <v>ROCA</v>
          </cell>
          <cell r="E648" t="str">
            <v>JOSE ANGEL</v>
          </cell>
          <cell r="F648">
            <v>26040</v>
          </cell>
          <cell r="G648" t="str">
            <v>M</v>
          </cell>
          <cell r="H648" t="str">
            <v>C. DEPORTIVO TERRAS DA CHAIRA</v>
          </cell>
          <cell r="I648" t="str">
            <v>JOSE</v>
          </cell>
          <cell r="J648" t="str">
            <v>ANGEL</v>
          </cell>
          <cell r="K648" t="str">
            <v>FERNANDEZ</v>
          </cell>
          <cell r="L648" t="str">
            <v>ROCA</v>
          </cell>
          <cell r="M648" t="str">
            <v>JOSE A. FERNANDEZ R.</v>
          </cell>
          <cell r="N648" t="str">
            <v>FERNANDEZ ROCA, JOSE A.</v>
          </cell>
          <cell r="O648" t="str">
            <v>CD Terras da Chaira</v>
          </cell>
          <cell r="P648">
            <v>1971</v>
          </cell>
          <cell r="Q648" t="str">
            <v>M</v>
          </cell>
          <cell r="R648" t="str">
            <v>V50M</v>
          </cell>
        </row>
        <row r="649">
          <cell r="B649">
            <v>6022</v>
          </cell>
          <cell r="C649" t="str">
            <v>FERNANDEZ</v>
          </cell>
          <cell r="D649" t="str">
            <v>CABANA</v>
          </cell>
          <cell r="E649" t="str">
            <v>PEDRO</v>
          </cell>
          <cell r="F649">
            <v>30158</v>
          </cell>
          <cell r="G649" t="str">
            <v>M</v>
          </cell>
          <cell r="H649" t="str">
            <v>C. DEPORTIVO TERRAS DA CHAIRA</v>
          </cell>
          <cell r="I649" t="str">
            <v>PEDRO</v>
          </cell>
          <cell r="J649" t="str">
            <v/>
          </cell>
          <cell r="K649" t="str">
            <v>FERNANDEZ</v>
          </cell>
          <cell r="L649" t="str">
            <v>CABANA</v>
          </cell>
          <cell r="M649" t="str">
            <v>PEDRO FERNANDEZ C.</v>
          </cell>
          <cell r="N649" t="str">
            <v>FERNANDEZ CABANA, PEDRO</v>
          </cell>
          <cell r="O649" t="str">
            <v>CD Terras da Chaira</v>
          </cell>
          <cell r="P649">
            <v>1982</v>
          </cell>
          <cell r="Q649" t="str">
            <v>M</v>
          </cell>
          <cell r="R649" t="str">
            <v>V40M</v>
          </cell>
        </row>
        <row r="650">
          <cell r="B650">
            <v>18804</v>
          </cell>
          <cell r="C650" t="str">
            <v>FERNÁNDEZ</v>
          </cell>
          <cell r="D650" t="str">
            <v>CÁRDENAS</v>
          </cell>
          <cell r="E650" t="str">
            <v>JORGE</v>
          </cell>
          <cell r="F650">
            <v>25304</v>
          </cell>
          <cell r="G650" t="str">
            <v>M</v>
          </cell>
          <cell r="H650" t="str">
            <v>C. DEPORTIVO TERRAS DA CHAIRA</v>
          </cell>
          <cell r="I650" t="str">
            <v>JORGE</v>
          </cell>
          <cell r="J650" t="str">
            <v/>
          </cell>
          <cell r="K650" t="str">
            <v>FERNANDEZ</v>
          </cell>
          <cell r="L650" t="str">
            <v>CARDENAS</v>
          </cell>
          <cell r="M650" t="str">
            <v>JORGE FERNANDEZ C.</v>
          </cell>
          <cell r="N650" t="str">
            <v>FERNANDEZ CARDENAS, JORGE</v>
          </cell>
          <cell r="O650" t="str">
            <v>CD Terras da Chaira</v>
          </cell>
          <cell r="P650">
            <v>1969</v>
          </cell>
          <cell r="Q650" t="str">
            <v>M</v>
          </cell>
          <cell r="R650" t="str">
            <v>V50M</v>
          </cell>
        </row>
        <row r="651">
          <cell r="B651">
            <v>14591</v>
          </cell>
          <cell r="C651" t="str">
            <v>LÓPEZ</v>
          </cell>
          <cell r="D651" t="str">
            <v>GARCÍA</v>
          </cell>
          <cell r="E651" t="str">
            <v>ELIO</v>
          </cell>
          <cell r="F651">
            <v>34859</v>
          </cell>
          <cell r="G651" t="str">
            <v>M</v>
          </cell>
          <cell r="H651" t="str">
            <v>C. DEPORTIVO TERRAS DA CHAIRA</v>
          </cell>
          <cell r="I651" t="str">
            <v>ELIO</v>
          </cell>
          <cell r="J651" t="str">
            <v/>
          </cell>
          <cell r="K651" t="str">
            <v>LOPEZ</v>
          </cell>
          <cell r="L651" t="str">
            <v>GARCIA</v>
          </cell>
          <cell r="M651" t="str">
            <v>ELIO LOPEZ G.</v>
          </cell>
          <cell r="N651" t="str">
            <v>LOPEZ GARCIA, ELIO</v>
          </cell>
          <cell r="O651" t="str">
            <v>CD Terras da Chaira</v>
          </cell>
          <cell r="P651">
            <v>1995</v>
          </cell>
          <cell r="Q651" t="str">
            <v>M</v>
          </cell>
          <cell r="R651" t="str">
            <v>SENM</v>
          </cell>
        </row>
        <row r="652">
          <cell r="B652">
            <v>31739</v>
          </cell>
          <cell r="C652" t="str">
            <v>SEOANE</v>
          </cell>
          <cell r="D652" t="str">
            <v>SANCHEZ</v>
          </cell>
          <cell r="E652" t="str">
            <v>CARLOS</v>
          </cell>
          <cell r="F652">
            <v>25889</v>
          </cell>
          <cell r="G652" t="str">
            <v>M</v>
          </cell>
          <cell r="H652" t="str">
            <v>C. DEPORTIVO TERRAS DA CHAIRA</v>
          </cell>
          <cell r="I652" t="str">
            <v>CARLOS</v>
          </cell>
          <cell r="J652" t="str">
            <v/>
          </cell>
          <cell r="K652" t="str">
            <v>SEOANE</v>
          </cell>
          <cell r="L652" t="str">
            <v>SANCHEZ</v>
          </cell>
          <cell r="M652" t="str">
            <v>CARLOS SEOANE S.</v>
          </cell>
          <cell r="N652" t="str">
            <v>SEOANE SANCHEZ, CARLOS</v>
          </cell>
          <cell r="O652" t="str">
            <v>CD Terras da Chaira</v>
          </cell>
          <cell r="P652">
            <v>1970</v>
          </cell>
          <cell r="Q652" t="str">
            <v>M</v>
          </cell>
          <cell r="R652" t="str">
            <v>V50M</v>
          </cell>
        </row>
        <row r="653">
          <cell r="B653">
            <v>38098</v>
          </cell>
          <cell r="C653" t="str">
            <v>FERREIRA</v>
          </cell>
          <cell r="D653" t="str">
            <v>FERNÁNDEZ</v>
          </cell>
          <cell r="E653" t="str">
            <v>MATEO</v>
          </cell>
          <cell r="F653">
            <v>39053</v>
          </cell>
          <cell r="G653" t="str">
            <v>M</v>
          </cell>
          <cell r="H653" t="str">
            <v>C.E DEPORTIVO DEZPORTAS LUGO T.M.</v>
          </cell>
          <cell r="I653" t="str">
            <v>MATEO</v>
          </cell>
          <cell r="J653" t="str">
            <v/>
          </cell>
          <cell r="K653" t="str">
            <v>FERREIRA</v>
          </cell>
          <cell r="L653" t="str">
            <v>FERNANDEZ</v>
          </cell>
          <cell r="M653" t="str">
            <v>MATEO FERREIRA F.</v>
          </cell>
          <cell r="N653" t="str">
            <v>FERREIRA FERNANDEZ, MATEO</v>
          </cell>
          <cell r="O653" t="str">
            <v>CD Dezportas Lugo TM</v>
          </cell>
          <cell r="P653">
            <v>2006</v>
          </cell>
          <cell r="Q653" t="str">
            <v>M</v>
          </cell>
          <cell r="R653" t="str">
            <v>JUVM</v>
          </cell>
        </row>
        <row r="654">
          <cell r="B654"/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 xml:space="preserve"> </v>
          </cell>
          <cell r="N654" t="str">
            <v xml:space="preserve">, </v>
          </cell>
          <cell r="O654" t="str">
            <v/>
          </cell>
          <cell r="P654">
            <v>0</v>
          </cell>
          <cell r="Q654" t="str">
            <v/>
          </cell>
          <cell r="R654" t="str">
            <v>-</v>
          </cell>
        </row>
        <row r="655">
          <cell r="B655">
            <v>2223086</v>
          </cell>
          <cell r="C655" t="str">
            <v>MARTINEZ</v>
          </cell>
          <cell r="D655" t="str">
            <v>VILARIÑO</v>
          </cell>
          <cell r="E655" t="str">
            <v>YAGO</v>
          </cell>
          <cell r="F655">
            <v>39630</v>
          </cell>
          <cell r="G655" t="str">
            <v>M</v>
          </cell>
          <cell r="H655" t="str">
            <v>CTM Cidade de Narón</v>
          </cell>
          <cell r="I655" t="str">
            <v>YAGO</v>
          </cell>
          <cell r="J655" t="str">
            <v/>
          </cell>
          <cell r="K655" t="str">
            <v>MARTINEZ</v>
          </cell>
          <cell r="L655" t="str">
            <v>VILARIÑO</v>
          </cell>
          <cell r="M655" t="str">
            <v>YAGO MARTINEZ V.</v>
          </cell>
          <cell r="N655" t="str">
            <v>MARTINEZ VILARIÑO, YAGO</v>
          </cell>
          <cell r="O655" t="str">
            <v>CTM Cidade de Narón</v>
          </cell>
          <cell r="P655">
            <v>2008</v>
          </cell>
          <cell r="Q655" t="str">
            <v>M</v>
          </cell>
          <cell r="R655" t="str">
            <v>INFM</v>
          </cell>
        </row>
        <row r="656">
          <cell r="B656">
            <v>2223047</v>
          </cell>
          <cell r="C656" t="str">
            <v>GONZÁLEZ</v>
          </cell>
          <cell r="D656" t="str">
            <v>IGLESIAS</v>
          </cell>
          <cell r="E656" t="str">
            <v>DAVID</v>
          </cell>
          <cell r="F656">
            <v>39736</v>
          </cell>
          <cell r="G656" t="str">
            <v>M</v>
          </cell>
          <cell r="H656" t="str">
            <v>AD Vincios</v>
          </cell>
          <cell r="I656" t="str">
            <v>DAVID</v>
          </cell>
          <cell r="J656" t="str">
            <v/>
          </cell>
          <cell r="K656" t="str">
            <v>GONZALEZ</v>
          </cell>
          <cell r="L656" t="str">
            <v>IGLESIAS</v>
          </cell>
          <cell r="M656" t="str">
            <v>DAVID GONZALEZ I.</v>
          </cell>
          <cell r="N656" t="str">
            <v>GONZALEZ IGLESIAS, DAVID</v>
          </cell>
          <cell r="O656" t="str">
            <v>AD Vincios</v>
          </cell>
          <cell r="P656">
            <v>2008</v>
          </cell>
          <cell r="Q656" t="str">
            <v>M</v>
          </cell>
          <cell r="R656" t="str">
            <v>INFM</v>
          </cell>
        </row>
        <row r="657">
          <cell r="B657">
            <v>2223048</v>
          </cell>
          <cell r="C657" t="str">
            <v>GONZÁLEZ</v>
          </cell>
          <cell r="D657" t="str">
            <v>IGLESIAS</v>
          </cell>
          <cell r="E657" t="str">
            <v>MARCOS</v>
          </cell>
          <cell r="F657">
            <v>39315</v>
          </cell>
          <cell r="G657" t="str">
            <v>M</v>
          </cell>
          <cell r="H657" t="str">
            <v>AD Vincios</v>
          </cell>
          <cell r="I657" t="str">
            <v>MARCOS</v>
          </cell>
          <cell r="J657" t="str">
            <v/>
          </cell>
          <cell r="K657" t="str">
            <v>GONZALEZ</v>
          </cell>
          <cell r="L657" t="str">
            <v>IGLESIAS</v>
          </cell>
          <cell r="M657" t="str">
            <v>MARCOS GONZALEZ I.</v>
          </cell>
          <cell r="N657" t="str">
            <v>GONZALEZ IGLESIAS, MARCOS</v>
          </cell>
          <cell r="O657" t="str">
            <v>AD Vincios</v>
          </cell>
          <cell r="P657">
            <v>2007</v>
          </cell>
          <cell r="Q657" t="str">
            <v>M</v>
          </cell>
          <cell r="R657" t="str">
            <v>INFM</v>
          </cell>
        </row>
        <row r="658">
          <cell r="B658">
            <v>3581</v>
          </cell>
          <cell r="C658" t="str">
            <v>PEREIRO</v>
          </cell>
          <cell r="D658" t="str">
            <v>COSTAS</v>
          </cell>
          <cell r="E658" t="str">
            <v>SAMUEL</v>
          </cell>
          <cell r="F658">
            <v>33052</v>
          </cell>
          <cell r="G658" t="str">
            <v>M</v>
          </cell>
          <cell r="H658" t="str">
            <v>CTM MOS</v>
          </cell>
          <cell r="I658" t="str">
            <v>SAMUEL</v>
          </cell>
          <cell r="J658" t="str">
            <v/>
          </cell>
          <cell r="K658" t="str">
            <v>PEREIRO</v>
          </cell>
          <cell r="L658" t="str">
            <v>COSTAS</v>
          </cell>
          <cell r="M658" t="str">
            <v>SAMUEL PEREIRO C.</v>
          </cell>
          <cell r="N658" t="str">
            <v>PEREIRO COSTAS, SAMUEL</v>
          </cell>
          <cell r="O658" t="str">
            <v>CTM Mos</v>
          </cell>
          <cell r="P658">
            <v>1990</v>
          </cell>
          <cell r="Q658" t="str">
            <v>M</v>
          </cell>
          <cell r="R658" t="str">
            <v>SENM</v>
          </cell>
        </row>
        <row r="659">
          <cell r="B659">
            <v>37217</v>
          </cell>
          <cell r="C659" t="str">
            <v>RIVERA</v>
          </cell>
          <cell r="D659" t="str">
            <v>ALVAREZ</v>
          </cell>
          <cell r="E659" t="str">
            <v>JOSE ANTONIO</v>
          </cell>
          <cell r="F659">
            <v>24580</v>
          </cell>
          <cell r="G659" t="str">
            <v>M</v>
          </cell>
          <cell r="H659" t="str">
            <v>CLUB BE ONE OURENSE</v>
          </cell>
          <cell r="I659" t="str">
            <v>JOSE</v>
          </cell>
          <cell r="J659" t="str">
            <v>ANTONIO</v>
          </cell>
          <cell r="K659" t="str">
            <v>RIVERA</v>
          </cell>
          <cell r="L659" t="str">
            <v>ALVAREZ</v>
          </cell>
          <cell r="M659" t="str">
            <v>JOSE A. RIVERA A.</v>
          </cell>
          <cell r="N659" t="str">
            <v>RIVERA ALVAREZ, JOSE A.</v>
          </cell>
          <cell r="O659" t="str">
            <v>Club Be One Orense</v>
          </cell>
          <cell r="P659">
            <v>1967</v>
          </cell>
          <cell r="Q659" t="str">
            <v>M</v>
          </cell>
          <cell r="R659" t="str">
            <v>V50M</v>
          </cell>
        </row>
        <row r="660">
          <cell r="B660">
            <v>76521</v>
          </cell>
          <cell r="C660" t="str">
            <v>COUTO</v>
          </cell>
          <cell r="D660" t="str">
            <v/>
          </cell>
          <cell r="E660" t="str">
            <v>TIAGO</v>
          </cell>
          <cell r="F660">
            <v>41199</v>
          </cell>
          <cell r="G660" t="str">
            <v>M</v>
          </cell>
          <cell r="H660" t="str">
            <v>Clube Atlantico da Madalena</v>
          </cell>
          <cell r="I660" t="str">
            <v>TIAGO</v>
          </cell>
          <cell r="J660" t="str">
            <v/>
          </cell>
          <cell r="K660" t="str">
            <v>COUTO</v>
          </cell>
          <cell r="L660" t="str">
            <v/>
          </cell>
          <cell r="M660" t="str">
            <v>TIAGO COUTO</v>
          </cell>
          <cell r="N660" t="str">
            <v>COUTO, TIAGO</v>
          </cell>
          <cell r="O660" t="str">
            <v>Clube Atlantico da Madalena</v>
          </cell>
          <cell r="P660">
            <v>2012</v>
          </cell>
          <cell r="Q660" t="str">
            <v>M</v>
          </cell>
          <cell r="R660" t="str">
            <v>BENM</v>
          </cell>
        </row>
        <row r="661">
          <cell r="B661">
            <v>77941</v>
          </cell>
          <cell r="C661" t="str">
            <v>BALIXA</v>
          </cell>
          <cell r="D661" t="str">
            <v/>
          </cell>
          <cell r="E661" t="str">
            <v>JOAO</v>
          </cell>
          <cell r="F661">
            <v>41133</v>
          </cell>
          <cell r="G661" t="str">
            <v>M</v>
          </cell>
          <cell r="H661" t="str">
            <v>Clube Atlantico da Madalena</v>
          </cell>
          <cell r="I661" t="str">
            <v>JOAO</v>
          </cell>
          <cell r="J661" t="str">
            <v/>
          </cell>
          <cell r="K661" t="str">
            <v>BALIXA</v>
          </cell>
          <cell r="L661" t="str">
            <v/>
          </cell>
          <cell r="M661" t="str">
            <v>JOAO BALIXA</v>
          </cell>
          <cell r="N661" t="str">
            <v>BALIXA, JOAO</v>
          </cell>
          <cell r="O661" t="str">
            <v>Clube Atlantico da Madalena</v>
          </cell>
          <cell r="P661">
            <v>2012</v>
          </cell>
          <cell r="Q661" t="str">
            <v>M</v>
          </cell>
          <cell r="R661" t="str">
            <v>BENM</v>
          </cell>
        </row>
        <row r="662">
          <cell r="B662">
            <v>76790</v>
          </cell>
          <cell r="C662" t="str">
            <v>FERNANDES</v>
          </cell>
          <cell r="D662" t="str">
            <v/>
          </cell>
          <cell r="E662" t="str">
            <v>SANTIAGO</v>
          </cell>
          <cell r="F662">
            <v>40720</v>
          </cell>
          <cell r="G662" t="str">
            <v>M</v>
          </cell>
          <cell r="H662" t="str">
            <v>Clube Atlantico da Madalena</v>
          </cell>
          <cell r="I662" t="str">
            <v>SANTIAGO</v>
          </cell>
          <cell r="J662" t="str">
            <v/>
          </cell>
          <cell r="K662" t="str">
            <v>FERNANDES</v>
          </cell>
          <cell r="L662" t="str">
            <v/>
          </cell>
          <cell r="M662" t="str">
            <v>SANTIAGO FERNANDES</v>
          </cell>
          <cell r="N662" t="str">
            <v>FERNANDES, SANTIAGO</v>
          </cell>
          <cell r="O662" t="str">
            <v>Clube Atlantico da Madalena</v>
          </cell>
          <cell r="P662">
            <v>2011</v>
          </cell>
          <cell r="Q662" t="str">
            <v>M</v>
          </cell>
          <cell r="R662" t="str">
            <v>ALEM</v>
          </cell>
        </row>
        <row r="663">
          <cell r="B663">
            <v>77942</v>
          </cell>
          <cell r="C663" t="str">
            <v>BALIXA</v>
          </cell>
          <cell r="D663" t="str">
            <v/>
          </cell>
          <cell r="E663" t="str">
            <v>RAFAEL</v>
          </cell>
          <cell r="F663">
            <v>39680</v>
          </cell>
          <cell r="G663" t="str">
            <v>M</v>
          </cell>
          <cell r="H663" t="str">
            <v>Clube Atlantico da Madalena</v>
          </cell>
          <cell r="I663" t="str">
            <v>RAFAEL</v>
          </cell>
          <cell r="J663" t="str">
            <v/>
          </cell>
          <cell r="K663" t="str">
            <v>BALIXA</v>
          </cell>
          <cell r="L663" t="str">
            <v/>
          </cell>
          <cell r="M663" t="str">
            <v>RAFAEL BALIXA</v>
          </cell>
          <cell r="N663" t="str">
            <v>BALIXA, RAFAEL</v>
          </cell>
          <cell r="O663" t="str">
            <v>Clube Atlantico da Madalena</v>
          </cell>
          <cell r="P663">
            <v>2008</v>
          </cell>
          <cell r="Q663" t="str">
            <v>M</v>
          </cell>
          <cell r="R663" t="str">
            <v>INFM</v>
          </cell>
        </row>
        <row r="664">
          <cell r="B664">
            <v>77579</v>
          </cell>
          <cell r="C664" t="str">
            <v>SOUSA</v>
          </cell>
          <cell r="D664" t="str">
            <v/>
          </cell>
          <cell r="E664" t="str">
            <v>LEONOR</v>
          </cell>
          <cell r="F664">
            <v>42014</v>
          </cell>
          <cell r="G664" t="str">
            <v>F</v>
          </cell>
          <cell r="H664" t="str">
            <v>Clube Atlantico da Madalena</v>
          </cell>
          <cell r="I664" t="str">
            <v>LEONOR</v>
          </cell>
          <cell r="J664" t="str">
            <v/>
          </cell>
          <cell r="K664" t="str">
            <v>SOUSA</v>
          </cell>
          <cell r="L664" t="str">
            <v/>
          </cell>
          <cell r="M664" t="str">
            <v>LEONOR SOUSA</v>
          </cell>
          <cell r="N664" t="str">
            <v>SOUSA, LEONOR</v>
          </cell>
          <cell r="O664" t="str">
            <v>Clube Atlantico da Madalena</v>
          </cell>
          <cell r="P664">
            <v>2015</v>
          </cell>
          <cell r="Q664" t="str">
            <v>F</v>
          </cell>
          <cell r="R664" t="str">
            <v>PREF</v>
          </cell>
        </row>
        <row r="665">
          <cell r="B665">
            <v>76789</v>
          </cell>
          <cell r="C665" t="str">
            <v>FERNANDES</v>
          </cell>
          <cell r="D665" t="str">
            <v/>
          </cell>
          <cell r="E665" t="str">
            <v>FRANCISCA</v>
          </cell>
          <cell r="F665">
            <v>41244</v>
          </cell>
          <cell r="G665" t="str">
            <v>F</v>
          </cell>
          <cell r="H665" t="str">
            <v>Clube Atlantico da Madalena</v>
          </cell>
          <cell r="I665" t="str">
            <v>FRANCISCA</v>
          </cell>
          <cell r="J665" t="str">
            <v/>
          </cell>
          <cell r="K665" t="str">
            <v>FERNANDES</v>
          </cell>
          <cell r="L665" t="str">
            <v/>
          </cell>
          <cell r="M665" t="str">
            <v>FRANCISCA FERNANDES</v>
          </cell>
          <cell r="N665" t="str">
            <v>FERNANDES, FRANCISCA</v>
          </cell>
          <cell r="O665" t="str">
            <v>Clube Atlantico da Madalena</v>
          </cell>
          <cell r="P665">
            <v>2012</v>
          </cell>
          <cell r="Q665" t="str">
            <v>F</v>
          </cell>
          <cell r="R665" t="str">
            <v>BENF</v>
          </cell>
        </row>
        <row r="666">
          <cell r="B666">
            <v>76893</v>
          </cell>
          <cell r="C666" t="str">
            <v>BORGES</v>
          </cell>
          <cell r="D666" t="str">
            <v/>
          </cell>
          <cell r="E666" t="str">
            <v>BIANCA</v>
          </cell>
          <cell r="F666">
            <v>40949</v>
          </cell>
          <cell r="G666" t="str">
            <v>F</v>
          </cell>
          <cell r="H666" t="str">
            <v>Clube Atlantico da Madalena</v>
          </cell>
          <cell r="I666" t="str">
            <v>BIANCA</v>
          </cell>
          <cell r="J666" t="str">
            <v/>
          </cell>
          <cell r="K666" t="str">
            <v>BORGES</v>
          </cell>
          <cell r="L666" t="str">
            <v/>
          </cell>
          <cell r="M666" t="str">
            <v>BIANCA BORGES</v>
          </cell>
          <cell r="N666" t="str">
            <v>BORGES, BIANCA</v>
          </cell>
          <cell r="O666" t="str">
            <v>Clube Atlantico da Madalena</v>
          </cell>
          <cell r="P666">
            <v>2012</v>
          </cell>
          <cell r="Q666" t="str">
            <v>F</v>
          </cell>
          <cell r="R666" t="str">
            <v>BENF</v>
          </cell>
        </row>
        <row r="667">
          <cell r="B667">
            <v>2223072</v>
          </cell>
          <cell r="C667" t="str">
            <v>CORRAL</v>
          </cell>
          <cell r="D667" t="str">
            <v>PENA</v>
          </cell>
          <cell r="E667" t="str">
            <v>MARTÍN</v>
          </cell>
          <cell r="F667">
            <v>41757</v>
          </cell>
          <cell r="G667" t="str">
            <v>M</v>
          </cell>
          <cell r="H667" t="str">
            <v>CTM Cidade de Narón</v>
          </cell>
          <cell r="I667" t="str">
            <v>MARTIN</v>
          </cell>
          <cell r="J667" t="str">
            <v/>
          </cell>
          <cell r="K667" t="str">
            <v>CORRAL</v>
          </cell>
          <cell r="L667" t="str">
            <v>PENA</v>
          </cell>
          <cell r="M667" t="str">
            <v>MARTIN CORRAL P.</v>
          </cell>
          <cell r="N667" t="str">
            <v>CORRAL PENA, MARTIN</v>
          </cell>
          <cell r="O667" t="str">
            <v>CTM Cidade de Narón</v>
          </cell>
          <cell r="P667">
            <v>2014</v>
          </cell>
          <cell r="Q667" t="str">
            <v>M</v>
          </cell>
          <cell r="R667" t="str">
            <v>PREM</v>
          </cell>
        </row>
        <row r="668">
          <cell r="B668">
            <v>2223082</v>
          </cell>
          <cell r="C668" t="str">
            <v>PIÑON</v>
          </cell>
          <cell r="D668" t="str">
            <v>PITA</v>
          </cell>
          <cell r="E668" t="str">
            <v>VALERIA</v>
          </cell>
          <cell r="F668">
            <v>41433</v>
          </cell>
          <cell r="G668" t="str">
            <v>F</v>
          </cell>
          <cell r="H668" t="str">
            <v>CTM Cidade de Narón</v>
          </cell>
          <cell r="I668" t="str">
            <v>VALERIA</v>
          </cell>
          <cell r="J668" t="str">
            <v/>
          </cell>
          <cell r="K668" t="str">
            <v>PIÑON</v>
          </cell>
          <cell r="L668" t="str">
            <v>PITA</v>
          </cell>
          <cell r="M668" t="str">
            <v>VALERIA PIÑON P.</v>
          </cell>
          <cell r="N668" t="str">
            <v>PIÑON PITA, VALERIA</v>
          </cell>
          <cell r="O668" t="str">
            <v>CTM Cidade de Narón</v>
          </cell>
          <cell r="P668">
            <v>2013</v>
          </cell>
          <cell r="Q668" t="str">
            <v>F</v>
          </cell>
          <cell r="R668" t="str">
            <v>BENF</v>
          </cell>
        </row>
        <row r="669">
          <cell r="B669">
            <v>2223084</v>
          </cell>
          <cell r="C669" t="str">
            <v>MARTIN</v>
          </cell>
          <cell r="D669" t="str">
            <v>NIETO</v>
          </cell>
          <cell r="E669" t="str">
            <v>NADIA BELLA</v>
          </cell>
          <cell r="F669">
            <v>41422</v>
          </cell>
          <cell r="G669" t="str">
            <v>F</v>
          </cell>
          <cell r="H669" t="str">
            <v>CTM Cidade de Narón</v>
          </cell>
          <cell r="I669" t="str">
            <v>NADIA</v>
          </cell>
          <cell r="J669" t="str">
            <v>BELLA</v>
          </cell>
          <cell r="K669" t="str">
            <v>MARTIN</v>
          </cell>
          <cell r="L669" t="str">
            <v>NIETO</v>
          </cell>
          <cell r="M669" t="str">
            <v>NADIA B. MARTIN N.</v>
          </cell>
          <cell r="N669" t="str">
            <v>MARTIN NIETO, NADIA B.</v>
          </cell>
          <cell r="O669" t="str">
            <v>CTM Cidade de Narón</v>
          </cell>
          <cell r="P669">
            <v>2013</v>
          </cell>
          <cell r="Q669" t="str">
            <v>F</v>
          </cell>
          <cell r="R669" t="str">
            <v>BENF</v>
          </cell>
        </row>
        <row r="670">
          <cell r="B670">
            <v>39252</v>
          </cell>
          <cell r="C670" t="str">
            <v>VAZQUEZ</v>
          </cell>
          <cell r="D670" t="str">
            <v>LEMA</v>
          </cell>
          <cell r="E670" t="str">
            <v>SIMON</v>
          </cell>
          <cell r="F670">
            <v>40717</v>
          </cell>
          <cell r="G670" t="str">
            <v>M</v>
          </cell>
          <cell r="H670" t="str">
            <v>CLUB DEL MAR</v>
          </cell>
          <cell r="I670" t="str">
            <v>SIMON</v>
          </cell>
          <cell r="J670" t="str">
            <v/>
          </cell>
          <cell r="K670" t="str">
            <v>VAZQUEZ</v>
          </cell>
          <cell r="L670" t="str">
            <v>LEMA</v>
          </cell>
          <cell r="M670" t="str">
            <v>SIMON VAZQUEZ L.</v>
          </cell>
          <cell r="N670" t="str">
            <v>VAZQUEZ LEMA, SIMON</v>
          </cell>
          <cell r="O670" t="str">
            <v>Club del Mar de San Amaro</v>
          </cell>
          <cell r="P670">
            <v>2011</v>
          </cell>
          <cell r="Q670" t="str">
            <v>M</v>
          </cell>
          <cell r="R670" t="str">
            <v>ALEM</v>
          </cell>
        </row>
        <row r="671">
          <cell r="B671">
            <v>2223083</v>
          </cell>
          <cell r="C671" t="str">
            <v>BI</v>
          </cell>
          <cell r="D671" t="str">
            <v/>
          </cell>
          <cell r="E671" t="str">
            <v>HAOYI</v>
          </cell>
          <cell r="F671">
            <v>39851</v>
          </cell>
          <cell r="G671" t="str">
            <v>M</v>
          </cell>
          <cell r="H671" t="str">
            <v>CTM Cidade de Narón</v>
          </cell>
          <cell r="I671" t="str">
            <v>HAOYI</v>
          </cell>
          <cell r="J671" t="str">
            <v/>
          </cell>
          <cell r="K671" t="str">
            <v>BI</v>
          </cell>
          <cell r="L671" t="str">
            <v/>
          </cell>
          <cell r="M671" t="str">
            <v>HAOYI BI</v>
          </cell>
          <cell r="N671" t="str">
            <v>BI, HAOYI</v>
          </cell>
          <cell r="O671" t="str">
            <v>CTM Cidade de Narón</v>
          </cell>
          <cell r="P671">
            <v>2009</v>
          </cell>
          <cell r="Q671" t="str">
            <v>M</v>
          </cell>
          <cell r="R671" t="str">
            <v>INFM</v>
          </cell>
        </row>
        <row r="672">
          <cell r="B672">
            <v>2223052</v>
          </cell>
          <cell r="C672" t="str">
            <v>RODRÍGUEZ</v>
          </cell>
          <cell r="D672" t="str">
            <v>EXPÓSITO</v>
          </cell>
          <cell r="E672" t="str">
            <v>LUCAS</v>
          </cell>
          <cell r="F672">
            <v>39700</v>
          </cell>
          <cell r="G672" t="str">
            <v>M</v>
          </cell>
          <cell r="H672" t="str">
            <v>AD Vincios</v>
          </cell>
          <cell r="I672" t="str">
            <v>LUCAS</v>
          </cell>
          <cell r="J672" t="str">
            <v/>
          </cell>
          <cell r="K672" t="str">
            <v>RODRIGUEZ</v>
          </cell>
          <cell r="L672" t="str">
            <v>EXPOSITO</v>
          </cell>
          <cell r="M672" t="str">
            <v>LUCAS RODRIGUEZ E.</v>
          </cell>
          <cell r="N672" t="str">
            <v>RODRIGUEZ EXPOSITO, LUCAS</v>
          </cell>
          <cell r="O672" t="str">
            <v>AD Vincios</v>
          </cell>
          <cell r="P672">
            <v>2008</v>
          </cell>
          <cell r="Q672" t="str">
            <v>M</v>
          </cell>
          <cell r="R672" t="str">
            <v>INFM</v>
          </cell>
        </row>
        <row r="673">
          <cell r="B673">
            <v>2223085</v>
          </cell>
          <cell r="C673" t="str">
            <v>MARTINEZ</v>
          </cell>
          <cell r="D673" t="str">
            <v>VILARIÑO</v>
          </cell>
          <cell r="E673" t="str">
            <v>AROA</v>
          </cell>
          <cell r="F673">
            <v>40341</v>
          </cell>
          <cell r="G673" t="str">
            <v>F</v>
          </cell>
          <cell r="H673" t="str">
            <v>CTM Cidade de Narón</v>
          </cell>
          <cell r="I673" t="str">
            <v>AROA</v>
          </cell>
          <cell r="J673" t="str">
            <v/>
          </cell>
          <cell r="K673" t="str">
            <v>MARTINEZ</v>
          </cell>
          <cell r="L673" t="str">
            <v>VILARIÑO</v>
          </cell>
          <cell r="M673" t="str">
            <v>AROA MARTINEZ V.</v>
          </cell>
          <cell r="N673" t="str">
            <v>MARTINEZ VILARIÑO, AROA</v>
          </cell>
          <cell r="O673" t="str">
            <v>CTM Cidade de Narón</v>
          </cell>
          <cell r="P673">
            <v>2010</v>
          </cell>
          <cell r="Q673" t="str">
            <v>F</v>
          </cell>
          <cell r="R673" t="str">
            <v>ALEF</v>
          </cell>
        </row>
        <row r="674">
          <cell r="B674">
            <v>15659</v>
          </cell>
          <cell r="C674" t="str">
            <v>RODAL</v>
          </cell>
          <cell r="D674" t="str">
            <v xml:space="preserve">ARAUJO </v>
          </cell>
          <cell r="E674" t="str">
            <v>MIGUEL ÁNGEL</v>
          </cell>
          <cell r="F674">
            <v>35694</v>
          </cell>
          <cell r="G674" t="str">
            <v>M</v>
          </cell>
          <cell r="H674" t="str">
            <v>CINANIA TM</v>
          </cell>
          <cell r="I674" t="str">
            <v>MIGUEL</v>
          </cell>
          <cell r="J674" t="str">
            <v>ANGEL</v>
          </cell>
          <cell r="K674" t="str">
            <v>RODAL</v>
          </cell>
          <cell r="L674" t="str">
            <v xml:space="preserve">ARAUJO </v>
          </cell>
          <cell r="M674" t="str">
            <v>MIGUEL A. RODAL A.</v>
          </cell>
          <cell r="N674" t="str">
            <v>RODAL ARAUJO , MIGUEL A.</v>
          </cell>
          <cell r="O674" t="str">
            <v>Cinania TM</v>
          </cell>
          <cell r="P674">
            <v>1997</v>
          </cell>
          <cell r="Q674" t="str">
            <v>M</v>
          </cell>
          <cell r="R674" t="str">
            <v>SENM</v>
          </cell>
        </row>
        <row r="675">
          <cell r="B675">
            <v>39325</v>
          </cell>
          <cell r="C675" t="str">
            <v>MONTOTO</v>
          </cell>
          <cell r="D675" t="str">
            <v>LOPEZ</v>
          </cell>
          <cell r="E675" t="str">
            <v>DAVID</v>
          </cell>
          <cell r="F675">
            <v>28524</v>
          </cell>
          <cell r="G675" t="str">
            <v>M</v>
          </cell>
          <cell r="H675" t="str">
            <v>MONTE PORREIRO</v>
          </cell>
          <cell r="I675" t="str">
            <v>DAVID</v>
          </cell>
          <cell r="J675" t="str">
            <v/>
          </cell>
          <cell r="K675" t="str">
            <v>MONTOTO</v>
          </cell>
          <cell r="L675" t="str">
            <v>LOPEZ</v>
          </cell>
          <cell r="M675" t="str">
            <v>DAVID MONTOTO L.</v>
          </cell>
          <cell r="N675" t="str">
            <v>MONTOTO LOPEZ, DAVID</v>
          </cell>
          <cell r="O675" t="str">
            <v>Club Monte Porreiro</v>
          </cell>
          <cell r="P675">
            <v>1978</v>
          </cell>
          <cell r="Q675" t="str">
            <v>M</v>
          </cell>
          <cell r="R675" t="str">
            <v>V40M</v>
          </cell>
        </row>
        <row r="676">
          <cell r="B676">
            <v>39354</v>
          </cell>
          <cell r="C676" t="str">
            <v>BLANCO</v>
          </cell>
          <cell r="D676" t="str">
            <v>BURGOS</v>
          </cell>
          <cell r="E676" t="str">
            <v>NEREA</v>
          </cell>
          <cell r="F676">
            <v>42352</v>
          </cell>
          <cell r="G676" t="str">
            <v>F</v>
          </cell>
          <cell r="H676" t="str">
            <v>CTM MOS</v>
          </cell>
          <cell r="I676" t="str">
            <v>NEREA</v>
          </cell>
          <cell r="J676" t="str">
            <v/>
          </cell>
          <cell r="K676" t="str">
            <v>BLANCO</v>
          </cell>
          <cell r="L676" t="str">
            <v>BURGOS</v>
          </cell>
          <cell r="M676" t="str">
            <v>NEREA BLANCO B.</v>
          </cell>
          <cell r="N676" t="str">
            <v>BLANCO BURGOS, NEREA</v>
          </cell>
          <cell r="O676" t="str">
            <v>CTM Mos</v>
          </cell>
          <cell r="P676">
            <v>2015</v>
          </cell>
          <cell r="Q676" t="str">
            <v>F</v>
          </cell>
          <cell r="R676" t="str">
            <v>PREF</v>
          </cell>
        </row>
        <row r="677">
          <cell r="B677">
            <v>39355</v>
          </cell>
          <cell r="C677" t="str">
            <v>DOMíNGUEZ</v>
          </cell>
          <cell r="D677" t="str">
            <v>LARRAñAGA</v>
          </cell>
          <cell r="E677" t="str">
            <v>ISAAC</v>
          </cell>
          <cell r="F677">
            <v>35476</v>
          </cell>
          <cell r="G677" t="str">
            <v>M</v>
          </cell>
          <cell r="H677" t="str">
            <v>CTM MOS</v>
          </cell>
          <cell r="I677" t="str">
            <v>ISAAC</v>
          </cell>
          <cell r="J677" t="str">
            <v/>
          </cell>
          <cell r="K677" t="str">
            <v>DOMíNGUEZ</v>
          </cell>
          <cell r="L677" t="str">
            <v>LARRAñAGA</v>
          </cell>
          <cell r="M677" t="str">
            <v>ISAAC DOMíNGUEZ L.</v>
          </cell>
          <cell r="N677" t="str">
            <v>DOMíNGUEZ LARRAñAGA, ISAAC</v>
          </cell>
          <cell r="O677" t="str">
            <v>CTM Mos</v>
          </cell>
          <cell r="P677">
            <v>1997</v>
          </cell>
          <cell r="Q677" t="str">
            <v>M</v>
          </cell>
          <cell r="R677" t="str">
            <v>SENM</v>
          </cell>
        </row>
        <row r="678">
          <cell r="B678">
            <v>2223103</v>
          </cell>
          <cell r="C678" t="str">
            <v>GOMEZ</v>
          </cell>
          <cell r="D678" t="str">
            <v>TEBAR</v>
          </cell>
          <cell r="E678" t="str">
            <v>ARWEN</v>
          </cell>
          <cell r="F678">
            <v>41468</v>
          </cell>
          <cell r="G678" t="str">
            <v>F</v>
          </cell>
          <cell r="H678" t="str">
            <v>Cinania TM</v>
          </cell>
          <cell r="I678" t="str">
            <v>ARWEN</v>
          </cell>
          <cell r="J678" t="str">
            <v/>
          </cell>
          <cell r="K678" t="str">
            <v>GOMEZ</v>
          </cell>
          <cell r="L678" t="str">
            <v>TEBAR</v>
          </cell>
          <cell r="M678" t="str">
            <v>ARWEN GOMEZ T.</v>
          </cell>
          <cell r="N678" t="str">
            <v>GOMEZ TEBAR, ARWEN</v>
          </cell>
          <cell r="O678" t="str">
            <v>Cinania TM</v>
          </cell>
          <cell r="P678">
            <v>2013</v>
          </cell>
          <cell r="Q678" t="str">
            <v>F</v>
          </cell>
          <cell r="R678" t="str">
            <v>BENF</v>
          </cell>
        </row>
        <row r="679">
          <cell r="B679">
            <v>2223102</v>
          </cell>
          <cell r="C679" t="str">
            <v>BASTON</v>
          </cell>
          <cell r="D679" t="str">
            <v>PUIG</v>
          </cell>
          <cell r="E679" t="str">
            <v>ESTELA</v>
          </cell>
          <cell r="F679">
            <v>41613</v>
          </cell>
          <cell r="G679" t="str">
            <v>F</v>
          </cell>
          <cell r="H679" t="str">
            <v>Cinania TM</v>
          </cell>
          <cell r="I679" t="str">
            <v>ESTELA</v>
          </cell>
          <cell r="J679" t="str">
            <v/>
          </cell>
          <cell r="K679" t="str">
            <v>BASTON</v>
          </cell>
          <cell r="L679" t="str">
            <v>PUIG</v>
          </cell>
          <cell r="M679" t="str">
            <v>ESTELA BASTON P.</v>
          </cell>
          <cell r="N679" t="str">
            <v>BASTON PUIG, ESTELA</v>
          </cell>
          <cell r="O679" t="str">
            <v>Cinania TM</v>
          </cell>
          <cell r="P679">
            <v>2013</v>
          </cell>
          <cell r="Q679" t="str">
            <v>F</v>
          </cell>
          <cell r="R679" t="str">
            <v>BENF</v>
          </cell>
        </row>
        <row r="680">
          <cell r="B680">
            <v>2223097</v>
          </cell>
          <cell r="C680" t="str">
            <v>VÁZQUEZ</v>
          </cell>
          <cell r="D680" t="str">
            <v>CASTRO</v>
          </cell>
          <cell r="E680" t="str">
            <v>SABELA</v>
          </cell>
          <cell r="F680">
            <v>39722</v>
          </cell>
          <cell r="G680" t="str">
            <v>F</v>
          </cell>
          <cell r="H680" t="str">
            <v>Cinania TM</v>
          </cell>
          <cell r="I680" t="str">
            <v>SABELA</v>
          </cell>
          <cell r="J680" t="str">
            <v/>
          </cell>
          <cell r="K680" t="str">
            <v>VAZQUEZ</v>
          </cell>
          <cell r="L680" t="str">
            <v>CASTRO</v>
          </cell>
          <cell r="M680" t="str">
            <v>SABELA VAZQUEZ C.</v>
          </cell>
          <cell r="N680" t="str">
            <v>VAZQUEZ CASTRO, SABELA</v>
          </cell>
          <cell r="O680" t="str">
            <v>Cinania TM</v>
          </cell>
          <cell r="P680">
            <v>2008</v>
          </cell>
          <cell r="Q680" t="str">
            <v>F</v>
          </cell>
          <cell r="R680" t="str">
            <v>INFF</v>
          </cell>
        </row>
        <row r="681">
          <cell r="B681">
            <v>2223104</v>
          </cell>
          <cell r="C681" t="str">
            <v>MARTÍNEZ</v>
          </cell>
          <cell r="D681" t="str">
            <v>MEJÍA</v>
          </cell>
          <cell r="E681" t="str">
            <v>VICTORIA</v>
          </cell>
          <cell r="F681">
            <v>41529</v>
          </cell>
          <cell r="G681" t="str">
            <v>F</v>
          </cell>
          <cell r="H681" t="str">
            <v>Cinania TM</v>
          </cell>
          <cell r="I681" t="str">
            <v>VICTORIA</v>
          </cell>
          <cell r="J681" t="str">
            <v/>
          </cell>
          <cell r="K681" t="str">
            <v>MARTINEZ</v>
          </cell>
          <cell r="L681" t="str">
            <v>MEJIA</v>
          </cell>
          <cell r="M681" t="str">
            <v>VICTORIA MARTINEZ M.</v>
          </cell>
          <cell r="N681" t="str">
            <v>MARTINEZ MEJIA, VICTORIA</v>
          </cell>
          <cell r="O681" t="str">
            <v>Cinania TM</v>
          </cell>
          <cell r="P681">
            <v>2013</v>
          </cell>
          <cell r="Q681" t="str">
            <v>F</v>
          </cell>
          <cell r="R681" t="str">
            <v>BENF</v>
          </cell>
        </row>
        <row r="682">
          <cell r="B682">
            <v>2223101</v>
          </cell>
          <cell r="C682" t="str">
            <v>FOGLIA</v>
          </cell>
          <cell r="D682" t="str">
            <v>ROMERO</v>
          </cell>
          <cell r="E682" t="str">
            <v>AROA</v>
          </cell>
          <cell r="F682">
            <v>40912</v>
          </cell>
          <cell r="G682" t="str">
            <v>F</v>
          </cell>
          <cell r="H682" t="str">
            <v>Cinania TM</v>
          </cell>
          <cell r="I682" t="str">
            <v>AROA</v>
          </cell>
          <cell r="J682" t="str">
            <v/>
          </cell>
          <cell r="K682" t="str">
            <v>FOGLIA</v>
          </cell>
          <cell r="L682" t="str">
            <v>ROMERO</v>
          </cell>
          <cell r="M682" t="str">
            <v>AROA FOGLIA R.</v>
          </cell>
          <cell r="N682" t="str">
            <v>FOGLIA ROMERO, AROA</v>
          </cell>
          <cell r="O682" t="str">
            <v>Cinania TM</v>
          </cell>
          <cell r="P682">
            <v>2012</v>
          </cell>
          <cell r="Q682" t="str">
            <v>F</v>
          </cell>
          <cell r="R682" t="str">
            <v>BENF</v>
          </cell>
        </row>
        <row r="683">
          <cell r="B683">
            <v>2223099</v>
          </cell>
          <cell r="C683" t="str">
            <v>SANTOMÉ</v>
          </cell>
          <cell r="D683" t="str">
            <v>PARADA</v>
          </cell>
          <cell r="E683" t="str">
            <v>MATEO</v>
          </cell>
          <cell r="F683">
            <v>39100</v>
          </cell>
          <cell r="G683" t="str">
            <v>M</v>
          </cell>
          <cell r="H683" t="str">
            <v>Cinania TM</v>
          </cell>
          <cell r="I683" t="str">
            <v>MATEO</v>
          </cell>
          <cell r="J683" t="str">
            <v/>
          </cell>
          <cell r="K683" t="str">
            <v>SANTOME</v>
          </cell>
          <cell r="L683" t="str">
            <v>PARADA</v>
          </cell>
          <cell r="M683" t="str">
            <v>MATEO SANTOME P.</v>
          </cell>
          <cell r="N683" t="str">
            <v>SANTOME PARADA, MATEO</v>
          </cell>
          <cell r="O683" t="str">
            <v>Cinania TM</v>
          </cell>
          <cell r="P683">
            <v>2007</v>
          </cell>
          <cell r="Q683" t="str">
            <v>M</v>
          </cell>
          <cell r="R683" t="str">
            <v>INFM</v>
          </cell>
        </row>
        <row r="684">
          <cell r="B684">
            <v>2223100</v>
          </cell>
          <cell r="C684" t="str">
            <v>MARTÍNEZ</v>
          </cell>
          <cell r="D684" t="str">
            <v>MARTÍNEZ</v>
          </cell>
          <cell r="E684" t="str">
            <v>ALEXANDRE</v>
          </cell>
          <cell r="F684">
            <v>40101</v>
          </cell>
          <cell r="G684" t="str">
            <v>M</v>
          </cell>
          <cell r="H684" t="str">
            <v>Cinania TM</v>
          </cell>
          <cell r="I684" t="str">
            <v>ALEXANDRE</v>
          </cell>
          <cell r="J684" t="str">
            <v/>
          </cell>
          <cell r="K684" t="str">
            <v>MARTINEZ</v>
          </cell>
          <cell r="L684" t="str">
            <v>MARTINEZ</v>
          </cell>
          <cell r="M684" t="str">
            <v>ALEXANDRE MARTINEZ M.</v>
          </cell>
          <cell r="N684" t="str">
            <v>MARTINEZ MARTINEZ, ALEXANDRE</v>
          </cell>
          <cell r="O684" t="str">
            <v>Cinania TM</v>
          </cell>
          <cell r="P684">
            <v>2009</v>
          </cell>
          <cell r="Q684" t="str">
            <v>M</v>
          </cell>
          <cell r="R684" t="str">
            <v>INFM</v>
          </cell>
        </row>
        <row r="685">
          <cell r="B685">
            <v>9986</v>
          </cell>
          <cell r="C685" t="str">
            <v>GRAÑA</v>
          </cell>
          <cell r="D685" t="str">
            <v>MOLINA</v>
          </cell>
          <cell r="E685" t="str">
            <v>LUCIA</v>
          </cell>
          <cell r="F685">
            <v>36212</v>
          </cell>
          <cell r="G685" t="str">
            <v>F</v>
          </cell>
          <cell r="H685" t="str">
            <v>CINANIA TM</v>
          </cell>
          <cell r="I685" t="str">
            <v>LUCIA</v>
          </cell>
          <cell r="J685" t="str">
            <v/>
          </cell>
          <cell r="K685" t="str">
            <v>GRAÑA</v>
          </cell>
          <cell r="L685" t="str">
            <v>MOLINA</v>
          </cell>
          <cell r="M685" t="str">
            <v>LUCIA GRAÑA M.</v>
          </cell>
          <cell r="N685" t="str">
            <v>GRAÑA MOLINA, LUCIA</v>
          </cell>
          <cell r="O685" t="str">
            <v>Cinania TM</v>
          </cell>
          <cell r="P685">
            <v>1999</v>
          </cell>
          <cell r="Q685" t="str">
            <v>F</v>
          </cell>
          <cell r="R685" t="str">
            <v>SENF</v>
          </cell>
        </row>
        <row r="686">
          <cell r="B686">
            <v>33880</v>
          </cell>
          <cell r="C686" t="str">
            <v>COLLAZO</v>
          </cell>
          <cell r="D686" t="str">
            <v>PEREZ</v>
          </cell>
          <cell r="E686" t="str">
            <v>NICOLAS</v>
          </cell>
          <cell r="F686">
            <v>38965</v>
          </cell>
          <cell r="G686" t="str">
            <v>M</v>
          </cell>
          <cell r="H686" t="str">
            <v>CAMBRE</v>
          </cell>
          <cell r="I686" t="str">
            <v>NICOLAS</v>
          </cell>
          <cell r="J686" t="str">
            <v/>
          </cell>
          <cell r="K686" t="str">
            <v>COLLAZO</v>
          </cell>
          <cell r="L686" t="str">
            <v>PEREZ</v>
          </cell>
          <cell r="M686" t="str">
            <v>NICOLAS COLLAZO P.</v>
          </cell>
          <cell r="N686" t="str">
            <v>COLLAZO PEREZ, NICOLAS</v>
          </cell>
          <cell r="O686" t="str">
            <v>Cambre TM</v>
          </cell>
          <cell r="P686">
            <v>2006</v>
          </cell>
          <cell r="Q686" t="str">
            <v>M</v>
          </cell>
          <cell r="R686" t="str">
            <v>JUVM</v>
          </cell>
        </row>
        <row r="687">
          <cell r="B687">
            <v>33881</v>
          </cell>
          <cell r="C687" t="str">
            <v>SAAVEDRA</v>
          </cell>
          <cell r="D687" t="str">
            <v>RUBINOS</v>
          </cell>
          <cell r="E687" t="str">
            <v>LORENZO</v>
          </cell>
          <cell r="F687">
            <v>40394</v>
          </cell>
          <cell r="G687" t="str">
            <v>M</v>
          </cell>
          <cell r="H687" t="str">
            <v>CAMBRE</v>
          </cell>
          <cell r="I687" t="str">
            <v>LORENZO</v>
          </cell>
          <cell r="J687" t="str">
            <v/>
          </cell>
          <cell r="K687" t="str">
            <v>SAAVEDRA</v>
          </cell>
          <cell r="L687" t="str">
            <v>RUBINOS</v>
          </cell>
          <cell r="M687" t="str">
            <v>LORENZO SAAVEDRA R.</v>
          </cell>
          <cell r="N687" t="str">
            <v>SAAVEDRA RUBINOS, LORENZO</v>
          </cell>
          <cell r="O687" t="str">
            <v>Cambre TM</v>
          </cell>
          <cell r="P687">
            <v>2010</v>
          </cell>
          <cell r="Q687" t="str">
            <v>M</v>
          </cell>
          <cell r="R687" t="str">
            <v>ALEM</v>
          </cell>
        </row>
        <row r="688">
          <cell r="B688">
            <v>2223105</v>
          </cell>
          <cell r="C688" t="str">
            <v>RAMA</v>
          </cell>
          <cell r="D688" t="str">
            <v>BUDIÑO</v>
          </cell>
          <cell r="E688" t="str">
            <v>ADRIÁN</v>
          </cell>
          <cell r="F688">
            <v>40836</v>
          </cell>
          <cell r="G688" t="str">
            <v>M</v>
          </cell>
          <cell r="H688" t="str">
            <v>Finisterre TM</v>
          </cell>
          <cell r="I688" t="str">
            <v>ADRIAN</v>
          </cell>
          <cell r="J688" t="str">
            <v/>
          </cell>
          <cell r="K688" t="str">
            <v>RAMA</v>
          </cell>
          <cell r="L688" t="str">
            <v>BUDIÑO</v>
          </cell>
          <cell r="M688" t="str">
            <v>ADRIAN RAMA B.</v>
          </cell>
          <cell r="N688" t="str">
            <v>RAMA BUDIÑO, ADRIAN</v>
          </cell>
          <cell r="O688" t="str">
            <v>Finisterre TM</v>
          </cell>
          <cell r="P688">
            <v>2011</v>
          </cell>
          <cell r="Q688" t="str">
            <v>M</v>
          </cell>
          <cell r="R688" t="str">
            <v>ALEM</v>
          </cell>
        </row>
        <row r="689">
          <cell r="B689">
            <v>2223106</v>
          </cell>
          <cell r="C689" t="str">
            <v>PALLARES</v>
          </cell>
          <cell r="D689" t="str">
            <v>RON</v>
          </cell>
          <cell r="E689" t="str">
            <v>SAUL</v>
          </cell>
          <cell r="F689">
            <v>41289</v>
          </cell>
          <cell r="G689" t="str">
            <v>M</v>
          </cell>
          <cell r="H689" t="str">
            <v>Finisterre TM</v>
          </cell>
          <cell r="I689" t="str">
            <v>SAUL</v>
          </cell>
          <cell r="J689" t="str">
            <v/>
          </cell>
          <cell r="K689" t="str">
            <v>PALLARES</v>
          </cell>
          <cell r="L689" t="str">
            <v>RON</v>
          </cell>
          <cell r="M689" t="str">
            <v>SAUL PALLARES R.</v>
          </cell>
          <cell r="N689" t="str">
            <v>PALLARES RON, SAUL</v>
          </cell>
          <cell r="O689" t="str">
            <v>Finisterre TM</v>
          </cell>
          <cell r="P689">
            <v>2013</v>
          </cell>
          <cell r="Q689" t="str">
            <v>M</v>
          </cell>
          <cell r="R689" t="str">
            <v>BENM</v>
          </cell>
        </row>
        <row r="690">
          <cell r="B690"/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 xml:space="preserve"> </v>
          </cell>
          <cell r="N690" t="str">
            <v xml:space="preserve">, </v>
          </cell>
          <cell r="O690" t="str">
            <v/>
          </cell>
          <cell r="P690">
            <v>0</v>
          </cell>
          <cell r="Q690" t="str">
            <v/>
          </cell>
          <cell r="R690" t="str">
            <v>-</v>
          </cell>
        </row>
        <row r="691">
          <cell r="B691"/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 xml:space="preserve"> </v>
          </cell>
          <cell r="N691" t="str">
            <v xml:space="preserve">, </v>
          </cell>
          <cell r="O691" t="str">
            <v/>
          </cell>
          <cell r="P691">
            <v>0</v>
          </cell>
          <cell r="Q691" t="str">
            <v/>
          </cell>
          <cell r="R691" t="str">
            <v>-</v>
          </cell>
        </row>
        <row r="692">
          <cell r="B692"/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 xml:space="preserve"> </v>
          </cell>
          <cell r="N692" t="str">
            <v xml:space="preserve">, </v>
          </cell>
          <cell r="O692" t="str">
            <v/>
          </cell>
          <cell r="P692">
            <v>0</v>
          </cell>
          <cell r="Q692" t="str">
            <v/>
          </cell>
          <cell r="R692" t="str">
            <v>-</v>
          </cell>
        </row>
        <row r="693">
          <cell r="B693"/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 xml:space="preserve"> </v>
          </cell>
          <cell r="N693" t="str">
            <v xml:space="preserve">, </v>
          </cell>
          <cell r="O693" t="str">
            <v/>
          </cell>
          <cell r="P693">
            <v>0</v>
          </cell>
          <cell r="Q693" t="str">
            <v/>
          </cell>
          <cell r="R693" t="str">
            <v>-</v>
          </cell>
        </row>
        <row r="694">
          <cell r="B694"/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 xml:space="preserve"> </v>
          </cell>
          <cell r="N694" t="str">
            <v xml:space="preserve">, </v>
          </cell>
          <cell r="O694" t="str">
            <v/>
          </cell>
          <cell r="P694">
            <v>0</v>
          </cell>
          <cell r="Q694" t="str">
            <v/>
          </cell>
          <cell r="R694" t="str">
            <v>-</v>
          </cell>
        </row>
        <row r="695">
          <cell r="B695"/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 xml:space="preserve"> </v>
          </cell>
          <cell r="N695" t="str">
            <v xml:space="preserve">, </v>
          </cell>
          <cell r="O695" t="str">
            <v/>
          </cell>
          <cell r="P695">
            <v>0</v>
          </cell>
          <cell r="Q695" t="str">
            <v/>
          </cell>
          <cell r="R695" t="str">
            <v>-</v>
          </cell>
        </row>
        <row r="696">
          <cell r="B696"/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 xml:space="preserve"> </v>
          </cell>
          <cell r="N696" t="str">
            <v xml:space="preserve">, </v>
          </cell>
          <cell r="O696" t="str">
            <v/>
          </cell>
          <cell r="P696">
            <v>0</v>
          </cell>
          <cell r="Q696" t="str">
            <v/>
          </cell>
          <cell r="R696" t="str">
            <v>-</v>
          </cell>
        </row>
        <row r="697">
          <cell r="B697"/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 xml:space="preserve"> </v>
          </cell>
          <cell r="N697" t="str">
            <v xml:space="preserve">, </v>
          </cell>
          <cell r="O697" t="str">
            <v/>
          </cell>
          <cell r="P697">
            <v>0</v>
          </cell>
          <cell r="Q697" t="str">
            <v/>
          </cell>
          <cell r="R697" t="str">
            <v>-</v>
          </cell>
        </row>
        <row r="698">
          <cell r="B698"/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 xml:space="preserve"> </v>
          </cell>
          <cell r="N698" t="str">
            <v xml:space="preserve">, </v>
          </cell>
          <cell r="O698" t="str">
            <v/>
          </cell>
          <cell r="P698">
            <v>0</v>
          </cell>
          <cell r="Q698" t="str">
            <v/>
          </cell>
          <cell r="R698" t="str">
            <v>-</v>
          </cell>
        </row>
        <row r="699">
          <cell r="B699"/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 xml:space="preserve"> </v>
          </cell>
          <cell r="N699" t="str">
            <v xml:space="preserve">, </v>
          </cell>
          <cell r="O699" t="str">
            <v/>
          </cell>
          <cell r="P699">
            <v>0</v>
          </cell>
          <cell r="Q699" t="str">
            <v/>
          </cell>
          <cell r="R699" t="str">
            <v>-</v>
          </cell>
        </row>
        <row r="700">
          <cell r="B700"/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 xml:space="preserve"> </v>
          </cell>
          <cell r="N700" t="str">
            <v xml:space="preserve">, </v>
          </cell>
          <cell r="O700" t="str">
            <v/>
          </cell>
          <cell r="P700">
            <v>0</v>
          </cell>
          <cell r="Q700" t="str">
            <v/>
          </cell>
          <cell r="R700" t="str">
            <v>-</v>
          </cell>
        </row>
        <row r="701">
          <cell r="B701"/>
          <cell r="C701"/>
          <cell r="D701"/>
          <cell r="E701"/>
          <cell r="F701"/>
          <cell r="G701"/>
          <cell r="H701"/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 xml:space="preserve"> </v>
          </cell>
          <cell r="N701" t="str">
            <v xml:space="preserve">, </v>
          </cell>
          <cell r="O701">
            <v>0</v>
          </cell>
          <cell r="P701">
            <v>0</v>
          </cell>
          <cell r="Q701">
            <v>0</v>
          </cell>
          <cell r="R701" t="str">
            <v>-0</v>
          </cell>
        </row>
        <row r="702">
          <cell r="B702"/>
          <cell r="C702"/>
          <cell r="D702"/>
          <cell r="E702"/>
          <cell r="F702"/>
          <cell r="G702"/>
          <cell r="H702"/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 xml:space="preserve"> </v>
          </cell>
          <cell r="N702" t="str">
            <v xml:space="preserve">, </v>
          </cell>
          <cell r="O702">
            <v>0</v>
          </cell>
          <cell r="P702">
            <v>0</v>
          </cell>
          <cell r="Q702">
            <v>0</v>
          </cell>
          <cell r="R702" t="str">
            <v>-0</v>
          </cell>
        </row>
        <row r="703">
          <cell r="B703"/>
          <cell r="C703"/>
          <cell r="D703"/>
          <cell r="E703"/>
          <cell r="F703"/>
          <cell r="G703"/>
          <cell r="H703"/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 xml:space="preserve"> </v>
          </cell>
          <cell r="N703" t="str">
            <v xml:space="preserve">, </v>
          </cell>
          <cell r="O703">
            <v>0</v>
          </cell>
          <cell r="P703">
            <v>0</v>
          </cell>
          <cell r="Q703">
            <v>0</v>
          </cell>
          <cell r="R703" t="str">
            <v>-0</v>
          </cell>
        </row>
        <row r="704">
          <cell r="B704"/>
          <cell r="C704"/>
          <cell r="D704"/>
          <cell r="E704"/>
          <cell r="F704"/>
          <cell r="G704"/>
          <cell r="H704"/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 xml:space="preserve"> </v>
          </cell>
          <cell r="N704" t="str">
            <v xml:space="preserve">, </v>
          </cell>
          <cell r="O704">
            <v>0</v>
          </cell>
          <cell r="P704">
            <v>0</v>
          </cell>
          <cell r="Q704">
            <v>0</v>
          </cell>
          <cell r="R704" t="str">
            <v>-0</v>
          </cell>
        </row>
        <row r="705">
          <cell r="B705"/>
          <cell r="C705"/>
          <cell r="D705"/>
          <cell r="E705"/>
          <cell r="F705"/>
          <cell r="G705"/>
          <cell r="H705"/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 xml:space="preserve"> </v>
          </cell>
          <cell r="N705" t="str">
            <v xml:space="preserve">, </v>
          </cell>
          <cell r="O705">
            <v>0</v>
          </cell>
          <cell r="P705">
            <v>0</v>
          </cell>
          <cell r="Q705">
            <v>0</v>
          </cell>
          <cell r="R705" t="str">
            <v>-0</v>
          </cell>
        </row>
        <row r="706">
          <cell r="B706"/>
          <cell r="C706"/>
          <cell r="D706"/>
          <cell r="E706"/>
          <cell r="F706"/>
          <cell r="G706"/>
          <cell r="H706"/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 xml:space="preserve"> </v>
          </cell>
          <cell r="N706" t="str">
            <v xml:space="preserve">, </v>
          </cell>
          <cell r="O706">
            <v>0</v>
          </cell>
          <cell r="P706">
            <v>0</v>
          </cell>
          <cell r="Q706">
            <v>0</v>
          </cell>
          <cell r="R706" t="str">
            <v>-0</v>
          </cell>
        </row>
        <row r="707">
          <cell r="B707"/>
          <cell r="C707"/>
          <cell r="D707"/>
          <cell r="E707"/>
          <cell r="F707"/>
          <cell r="G707"/>
          <cell r="H707"/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 xml:space="preserve"> </v>
          </cell>
          <cell r="N707" t="str">
            <v xml:space="preserve">, </v>
          </cell>
          <cell r="O707">
            <v>0</v>
          </cell>
          <cell r="P707">
            <v>0</v>
          </cell>
          <cell r="Q707">
            <v>0</v>
          </cell>
          <cell r="R707" t="str">
            <v>-0</v>
          </cell>
        </row>
        <row r="708">
          <cell r="B708"/>
          <cell r="C708"/>
          <cell r="D708"/>
          <cell r="E708"/>
          <cell r="F708"/>
          <cell r="G708"/>
          <cell r="H708"/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 xml:space="preserve"> </v>
          </cell>
          <cell r="N708" t="str">
            <v xml:space="preserve">, </v>
          </cell>
          <cell r="O708">
            <v>0</v>
          </cell>
          <cell r="P708">
            <v>0</v>
          </cell>
          <cell r="Q708">
            <v>0</v>
          </cell>
          <cell r="R708" t="str">
            <v>-0</v>
          </cell>
        </row>
        <row r="709">
          <cell r="B709"/>
          <cell r="C709"/>
          <cell r="D709"/>
          <cell r="E709"/>
          <cell r="F709"/>
          <cell r="G709"/>
          <cell r="H709"/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 xml:space="preserve"> </v>
          </cell>
          <cell r="N709" t="str">
            <v xml:space="preserve">, </v>
          </cell>
          <cell r="O709">
            <v>0</v>
          </cell>
          <cell r="P709">
            <v>0</v>
          </cell>
          <cell r="Q709">
            <v>0</v>
          </cell>
          <cell r="R709" t="str">
            <v>-0</v>
          </cell>
        </row>
        <row r="710">
          <cell r="B710"/>
          <cell r="C710"/>
          <cell r="D710"/>
          <cell r="E710"/>
          <cell r="F710"/>
          <cell r="G710"/>
          <cell r="H710"/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 xml:space="preserve"> </v>
          </cell>
          <cell r="N710" t="str">
            <v xml:space="preserve">, </v>
          </cell>
          <cell r="O710">
            <v>0</v>
          </cell>
          <cell r="P710">
            <v>0</v>
          </cell>
          <cell r="Q710">
            <v>0</v>
          </cell>
          <cell r="R710" t="str">
            <v>-0</v>
          </cell>
        </row>
        <row r="711">
          <cell r="B711"/>
          <cell r="C711"/>
          <cell r="D711"/>
          <cell r="E711"/>
          <cell r="F711"/>
          <cell r="G711"/>
          <cell r="H711"/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 xml:space="preserve"> </v>
          </cell>
          <cell r="N711" t="str">
            <v xml:space="preserve">, </v>
          </cell>
          <cell r="O711">
            <v>0</v>
          </cell>
          <cell r="P711">
            <v>0</v>
          </cell>
          <cell r="Q711">
            <v>0</v>
          </cell>
          <cell r="R711" t="str">
            <v>-0</v>
          </cell>
        </row>
        <row r="712">
          <cell r="B712"/>
          <cell r="C712"/>
          <cell r="D712"/>
          <cell r="E712"/>
          <cell r="F712"/>
          <cell r="G712"/>
          <cell r="H712"/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 xml:space="preserve"> </v>
          </cell>
          <cell r="N712" t="str">
            <v xml:space="preserve">, </v>
          </cell>
          <cell r="O712">
            <v>0</v>
          </cell>
          <cell r="P712">
            <v>0</v>
          </cell>
          <cell r="Q712">
            <v>0</v>
          </cell>
          <cell r="R712" t="str">
            <v>-0</v>
          </cell>
        </row>
        <row r="713">
          <cell r="B713"/>
          <cell r="C713"/>
          <cell r="D713"/>
          <cell r="E713"/>
          <cell r="F713"/>
          <cell r="G713"/>
          <cell r="H713"/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 xml:space="preserve"> </v>
          </cell>
          <cell r="N713" t="str">
            <v xml:space="preserve">, </v>
          </cell>
          <cell r="O713">
            <v>0</v>
          </cell>
          <cell r="P713">
            <v>0</v>
          </cell>
          <cell r="Q713">
            <v>0</v>
          </cell>
          <cell r="R713" t="str">
            <v>-0</v>
          </cell>
        </row>
        <row r="714">
          <cell r="B714"/>
          <cell r="C714"/>
          <cell r="D714"/>
          <cell r="E714"/>
          <cell r="F714"/>
          <cell r="G714"/>
          <cell r="H714"/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 xml:space="preserve"> </v>
          </cell>
          <cell r="N714" t="str">
            <v xml:space="preserve">, </v>
          </cell>
          <cell r="O714">
            <v>0</v>
          </cell>
          <cell r="P714">
            <v>0</v>
          </cell>
          <cell r="Q714">
            <v>0</v>
          </cell>
          <cell r="R714" t="str">
            <v>-0</v>
          </cell>
        </row>
        <row r="715">
          <cell r="B715"/>
          <cell r="C715"/>
          <cell r="D715"/>
          <cell r="E715"/>
          <cell r="F715"/>
          <cell r="G715"/>
          <cell r="H715"/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 xml:space="preserve"> </v>
          </cell>
          <cell r="N715" t="str">
            <v xml:space="preserve">, </v>
          </cell>
          <cell r="O715">
            <v>0</v>
          </cell>
          <cell r="P715">
            <v>0</v>
          </cell>
          <cell r="Q715">
            <v>0</v>
          </cell>
          <cell r="R715" t="str">
            <v>-0</v>
          </cell>
        </row>
        <row r="716">
          <cell r="B716"/>
          <cell r="C716"/>
          <cell r="D716"/>
          <cell r="E716"/>
          <cell r="F716"/>
          <cell r="G716"/>
          <cell r="H716"/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 xml:space="preserve"> </v>
          </cell>
          <cell r="N716" t="str">
            <v xml:space="preserve">, </v>
          </cell>
          <cell r="O716">
            <v>0</v>
          </cell>
          <cell r="P716">
            <v>0</v>
          </cell>
          <cell r="Q716">
            <v>0</v>
          </cell>
          <cell r="R716" t="str">
            <v>-0</v>
          </cell>
        </row>
        <row r="717">
          <cell r="B717"/>
          <cell r="C717"/>
          <cell r="D717"/>
          <cell r="E717"/>
          <cell r="F717"/>
          <cell r="G717"/>
          <cell r="H717"/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 xml:space="preserve"> </v>
          </cell>
          <cell r="N717" t="str">
            <v xml:space="preserve">, </v>
          </cell>
          <cell r="O717">
            <v>0</v>
          </cell>
          <cell r="P717">
            <v>0</v>
          </cell>
          <cell r="Q717">
            <v>0</v>
          </cell>
          <cell r="R717" t="str">
            <v>-0</v>
          </cell>
        </row>
        <row r="718">
          <cell r="B718"/>
          <cell r="C718"/>
          <cell r="D718"/>
          <cell r="E718"/>
          <cell r="F718"/>
          <cell r="G718"/>
          <cell r="H718"/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 xml:space="preserve"> </v>
          </cell>
          <cell r="N718" t="str">
            <v xml:space="preserve">, </v>
          </cell>
          <cell r="O718">
            <v>0</v>
          </cell>
          <cell r="P718">
            <v>0</v>
          </cell>
          <cell r="Q718">
            <v>0</v>
          </cell>
          <cell r="R718" t="str">
            <v>-0</v>
          </cell>
        </row>
        <row r="719">
          <cell r="B719"/>
          <cell r="C719"/>
          <cell r="D719"/>
          <cell r="E719"/>
          <cell r="F719"/>
          <cell r="G719"/>
          <cell r="H719"/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 xml:space="preserve"> </v>
          </cell>
          <cell r="N719" t="str">
            <v xml:space="preserve">, </v>
          </cell>
          <cell r="O719">
            <v>0</v>
          </cell>
          <cell r="P719">
            <v>0</v>
          </cell>
          <cell r="Q719">
            <v>0</v>
          </cell>
          <cell r="R719" t="str">
            <v>-0</v>
          </cell>
        </row>
        <row r="720">
          <cell r="B720"/>
          <cell r="C720"/>
          <cell r="D720"/>
          <cell r="E720"/>
          <cell r="F720"/>
          <cell r="G720"/>
          <cell r="H720"/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 xml:space="preserve"> </v>
          </cell>
          <cell r="N720" t="str">
            <v xml:space="preserve">, </v>
          </cell>
          <cell r="O720">
            <v>0</v>
          </cell>
          <cell r="P720">
            <v>0</v>
          </cell>
          <cell r="Q720">
            <v>0</v>
          </cell>
          <cell r="R720" t="str">
            <v>-0</v>
          </cell>
        </row>
        <row r="721">
          <cell r="B721"/>
          <cell r="C721"/>
          <cell r="D721"/>
          <cell r="E721"/>
          <cell r="F721"/>
          <cell r="G721"/>
          <cell r="H721"/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 xml:space="preserve"> </v>
          </cell>
          <cell r="N721" t="str">
            <v xml:space="preserve">, </v>
          </cell>
          <cell r="O721">
            <v>0</v>
          </cell>
          <cell r="P721">
            <v>0</v>
          </cell>
          <cell r="Q721">
            <v>0</v>
          </cell>
          <cell r="R721" t="str">
            <v>-0</v>
          </cell>
        </row>
        <row r="722">
          <cell r="B722"/>
          <cell r="C722"/>
          <cell r="D722"/>
          <cell r="E722"/>
          <cell r="F722"/>
          <cell r="G722"/>
          <cell r="H722"/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 xml:space="preserve"> </v>
          </cell>
          <cell r="N722" t="str">
            <v xml:space="preserve">, </v>
          </cell>
          <cell r="O722">
            <v>0</v>
          </cell>
          <cell r="P722">
            <v>0</v>
          </cell>
          <cell r="Q722">
            <v>0</v>
          </cell>
          <cell r="R722" t="str">
            <v>-0</v>
          </cell>
        </row>
        <row r="723">
          <cell r="B723"/>
          <cell r="C723"/>
          <cell r="D723"/>
          <cell r="E723"/>
          <cell r="F723"/>
          <cell r="G723"/>
          <cell r="H723"/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 xml:space="preserve"> </v>
          </cell>
          <cell r="N723" t="str">
            <v xml:space="preserve">, </v>
          </cell>
          <cell r="O723">
            <v>0</v>
          </cell>
          <cell r="P723">
            <v>0</v>
          </cell>
          <cell r="Q723">
            <v>0</v>
          </cell>
          <cell r="R723" t="str">
            <v>-0</v>
          </cell>
        </row>
        <row r="724">
          <cell r="B724"/>
          <cell r="C724"/>
          <cell r="D724"/>
          <cell r="E724"/>
          <cell r="F724"/>
          <cell r="G724"/>
          <cell r="H724"/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 xml:space="preserve"> </v>
          </cell>
          <cell r="N724" t="str">
            <v xml:space="preserve">, </v>
          </cell>
          <cell r="O724">
            <v>0</v>
          </cell>
          <cell r="P724">
            <v>0</v>
          </cell>
          <cell r="Q724">
            <v>0</v>
          </cell>
          <cell r="R724" t="str">
            <v>-0</v>
          </cell>
        </row>
        <row r="725">
          <cell r="B725"/>
          <cell r="C725"/>
          <cell r="D725"/>
          <cell r="E725"/>
          <cell r="F725"/>
          <cell r="G725"/>
          <cell r="H725"/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 xml:space="preserve"> </v>
          </cell>
          <cell r="N725" t="str">
            <v xml:space="preserve">, </v>
          </cell>
          <cell r="O725">
            <v>0</v>
          </cell>
          <cell r="P725">
            <v>0</v>
          </cell>
          <cell r="Q725">
            <v>0</v>
          </cell>
          <cell r="R725" t="str">
            <v>-0</v>
          </cell>
        </row>
        <row r="726">
          <cell r="B726"/>
          <cell r="C726"/>
          <cell r="D726"/>
          <cell r="E726"/>
          <cell r="F726"/>
          <cell r="G726"/>
          <cell r="H726"/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 xml:space="preserve"> </v>
          </cell>
          <cell r="N726" t="str">
            <v xml:space="preserve">, </v>
          </cell>
          <cell r="O726">
            <v>0</v>
          </cell>
          <cell r="P726">
            <v>0</v>
          </cell>
          <cell r="Q726">
            <v>0</v>
          </cell>
          <cell r="R726" t="str">
            <v>-0</v>
          </cell>
        </row>
        <row r="727">
          <cell r="B727"/>
          <cell r="C727"/>
          <cell r="D727"/>
          <cell r="E727"/>
          <cell r="F727"/>
          <cell r="G727"/>
          <cell r="H727"/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 xml:space="preserve"> </v>
          </cell>
          <cell r="N727" t="str">
            <v xml:space="preserve">, </v>
          </cell>
          <cell r="O727">
            <v>0</v>
          </cell>
          <cell r="P727">
            <v>0</v>
          </cell>
          <cell r="Q727">
            <v>0</v>
          </cell>
          <cell r="R727" t="str">
            <v>-0</v>
          </cell>
        </row>
        <row r="728">
          <cell r="B728"/>
          <cell r="C728"/>
          <cell r="D728"/>
          <cell r="E728"/>
          <cell r="F728"/>
          <cell r="G728"/>
          <cell r="H728"/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 xml:space="preserve"> </v>
          </cell>
          <cell r="N728" t="str">
            <v xml:space="preserve">, </v>
          </cell>
          <cell r="O728">
            <v>0</v>
          </cell>
          <cell r="P728">
            <v>0</v>
          </cell>
          <cell r="Q728">
            <v>0</v>
          </cell>
          <cell r="R728" t="str">
            <v>-0</v>
          </cell>
        </row>
        <row r="729">
          <cell r="B729"/>
          <cell r="C729"/>
          <cell r="D729"/>
          <cell r="E729"/>
          <cell r="F729"/>
          <cell r="G729"/>
          <cell r="H729"/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 xml:space="preserve"> </v>
          </cell>
          <cell r="N729" t="str">
            <v xml:space="preserve">, </v>
          </cell>
          <cell r="O729">
            <v>0</v>
          </cell>
          <cell r="P729">
            <v>0</v>
          </cell>
          <cell r="Q729">
            <v>0</v>
          </cell>
          <cell r="R729" t="str">
            <v>-0</v>
          </cell>
        </row>
        <row r="730">
          <cell r="B730"/>
          <cell r="C730"/>
          <cell r="D730"/>
          <cell r="E730"/>
          <cell r="F730"/>
          <cell r="G730"/>
          <cell r="H730"/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 xml:space="preserve"> </v>
          </cell>
          <cell r="N730" t="str">
            <v xml:space="preserve">, </v>
          </cell>
          <cell r="O730">
            <v>0</v>
          </cell>
          <cell r="P730">
            <v>0</v>
          </cell>
          <cell r="Q730">
            <v>0</v>
          </cell>
          <cell r="R730" t="str">
            <v>-0</v>
          </cell>
        </row>
        <row r="731">
          <cell r="B731"/>
          <cell r="C731"/>
          <cell r="D731"/>
          <cell r="E731"/>
          <cell r="F731"/>
          <cell r="G731"/>
          <cell r="H731"/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 xml:space="preserve"> </v>
          </cell>
          <cell r="N731" t="str">
            <v xml:space="preserve">, </v>
          </cell>
          <cell r="O731">
            <v>0</v>
          </cell>
          <cell r="P731">
            <v>0</v>
          </cell>
          <cell r="Q731">
            <v>0</v>
          </cell>
          <cell r="R731" t="str">
            <v>-0</v>
          </cell>
        </row>
        <row r="732">
          <cell r="B732"/>
          <cell r="C732"/>
          <cell r="D732"/>
          <cell r="E732"/>
          <cell r="F732"/>
          <cell r="G732"/>
          <cell r="H732"/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 xml:space="preserve"> </v>
          </cell>
          <cell r="N732" t="str">
            <v xml:space="preserve">, </v>
          </cell>
          <cell r="O732">
            <v>0</v>
          </cell>
          <cell r="P732">
            <v>0</v>
          </cell>
          <cell r="Q732">
            <v>0</v>
          </cell>
          <cell r="R732" t="str">
            <v>-0</v>
          </cell>
        </row>
        <row r="733">
          <cell r="B733"/>
          <cell r="C733"/>
          <cell r="D733"/>
          <cell r="E733"/>
          <cell r="F733"/>
          <cell r="G733"/>
          <cell r="H733"/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 xml:space="preserve"> </v>
          </cell>
          <cell r="N733" t="str">
            <v xml:space="preserve">, </v>
          </cell>
          <cell r="O733">
            <v>0</v>
          </cell>
          <cell r="P733">
            <v>0</v>
          </cell>
          <cell r="Q733">
            <v>0</v>
          </cell>
          <cell r="R733" t="str">
            <v>-0</v>
          </cell>
        </row>
        <row r="734">
          <cell r="B734"/>
          <cell r="C734"/>
          <cell r="D734"/>
          <cell r="E734"/>
          <cell r="F734"/>
          <cell r="G734"/>
          <cell r="H734"/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 xml:space="preserve"> </v>
          </cell>
          <cell r="N734" t="str">
            <v xml:space="preserve">, </v>
          </cell>
          <cell r="O734">
            <v>0</v>
          </cell>
          <cell r="P734">
            <v>0</v>
          </cell>
          <cell r="Q734">
            <v>0</v>
          </cell>
          <cell r="R734" t="str">
            <v>-0</v>
          </cell>
        </row>
        <row r="735">
          <cell r="B735"/>
          <cell r="C735"/>
          <cell r="D735"/>
          <cell r="E735"/>
          <cell r="F735"/>
          <cell r="G735"/>
          <cell r="H735"/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 xml:space="preserve"> </v>
          </cell>
          <cell r="N735" t="str">
            <v xml:space="preserve">, </v>
          </cell>
          <cell r="O735">
            <v>0</v>
          </cell>
          <cell r="P735">
            <v>0</v>
          </cell>
          <cell r="Q735">
            <v>0</v>
          </cell>
          <cell r="R735" t="str">
            <v>-0</v>
          </cell>
        </row>
        <row r="736">
          <cell r="B736"/>
          <cell r="C736"/>
          <cell r="D736"/>
          <cell r="E736"/>
          <cell r="F736"/>
          <cell r="G736"/>
          <cell r="H736"/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 xml:space="preserve"> </v>
          </cell>
          <cell r="N736" t="str">
            <v xml:space="preserve">, </v>
          </cell>
          <cell r="O736">
            <v>0</v>
          </cell>
          <cell r="P736">
            <v>0</v>
          </cell>
          <cell r="Q736">
            <v>0</v>
          </cell>
          <cell r="R736" t="str">
            <v>-0</v>
          </cell>
        </row>
        <row r="737">
          <cell r="B737"/>
          <cell r="C737"/>
          <cell r="D737"/>
          <cell r="E737"/>
          <cell r="F737"/>
          <cell r="G737"/>
          <cell r="H737"/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 xml:space="preserve"> </v>
          </cell>
          <cell r="N737" t="str">
            <v xml:space="preserve">, </v>
          </cell>
          <cell r="O737">
            <v>0</v>
          </cell>
          <cell r="P737">
            <v>0</v>
          </cell>
          <cell r="Q737">
            <v>0</v>
          </cell>
          <cell r="R737" t="str">
            <v>-0</v>
          </cell>
        </row>
        <row r="738">
          <cell r="B738"/>
          <cell r="C738"/>
          <cell r="D738"/>
          <cell r="E738"/>
          <cell r="F738"/>
          <cell r="G738"/>
          <cell r="H738"/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 xml:space="preserve"> </v>
          </cell>
          <cell r="N738" t="str">
            <v xml:space="preserve">, </v>
          </cell>
          <cell r="O738">
            <v>0</v>
          </cell>
          <cell r="P738">
            <v>0</v>
          </cell>
          <cell r="Q738">
            <v>0</v>
          </cell>
          <cell r="R738" t="str">
            <v>-0</v>
          </cell>
        </row>
        <row r="739">
          <cell r="B739"/>
          <cell r="C739"/>
          <cell r="D739"/>
          <cell r="E739"/>
          <cell r="F739"/>
          <cell r="G739"/>
          <cell r="H739"/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 xml:space="preserve"> </v>
          </cell>
          <cell r="N739" t="str">
            <v xml:space="preserve">, </v>
          </cell>
          <cell r="O739">
            <v>0</v>
          </cell>
          <cell r="P739">
            <v>0</v>
          </cell>
          <cell r="Q739">
            <v>0</v>
          </cell>
          <cell r="R739" t="str">
            <v>-0</v>
          </cell>
        </row>
        <row r="740">
          <cell r="B740"/>
          <cell r="C740"/>
          <cell r="D740"/>
          <cell r="E740"/>
          <cell r="F740"/>
          <cell r="G740"/>
          <cell r="H740"/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 xml:space="preserve"> </v>
          </cell>
          <cell r="N740" t="str">
            <v xml:space="preserve">, </v>
          </cell>
          <cell r="O740">
            <v>0</v>
          </cell>
          <cell r="P740">
            <v>0</v>
          </cell>
          <cell r="Q740">
            <v>0</v>
          </cell>
          <cell r="R740" t="str">
            <v>-0</v>
          </cell>
        </row>
        <row r="741">
          <cell r="B741"/>
          <cell r="C741"/>
          <cell r="D741"/>
          <cell r="E741"/>
          <cell r="F741"/>
          <cell r="G741"/>
          <cell r="H741"/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 xml:space="preserve"> </v>
          </cell>
          <cell r="N741" t="str">
            <v xml:space="preserve">, </v>
          </cell>
          <cell r="O741">
            <v>0</v>
          </cell>
          <cell r="P741">
            <v>0</v>
          </cell>
          <cell r="Q741">
            <v>0</v>
          </cell>
          <cell r="R741" t="str">
            <v>-0</v>
          </cell>
        </row>
        <row r="742">
          <cell r="B742"/>
          <cell r="C742"/>
          <cell r="D742"/>
          <cell r="E742"/>
          <cell r="F742"/>
          <cell r="G742"/>
          <cell r="H742"/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 xml:space="preserve"> </v>
          </cell>
          <cell r="N742" t="str">
            <v xml:space="preserve">, </v>
          </cell>
          <cell r="O742">
            <v>0</v>
          </cell>
          <cell r="P742">
            <v>0</v>
          </cell>
          <cell r="Q742">
            <v>0</v>
          </cell>
          <cell r="R742" t="str">
            <v>-0</v>
          </cell>
        </row>
        <row r="743">
          <cell r="B743"/>
          <cell r="C743"/>
          <cell r="D743"/>
          <cell r="E743"/>
          <cell r="F743"/>
          <cell r="G743"/>
          <cell r="H743"/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 xml:space="preserve"> </v>
          </cell>
          <cell r="N743" t="str">
            <v xml:space="preserve">, </v>
          </cell>
          <cell r="O743">
            <v>0</v>
          </cell>
          <cell r="P743">
            <v>0</v>
          </cell>
          <cell r="Q743">
            <v>0</v>
          </cell>
          <cell r="R743" t="str">
            <v>-0</v>
          </cell>
        </row>
        <row r="744">
          <cell r="B744"/>
          <cell r="C744"/>
          <cell r="D744"/>
          <cell r="E744"/>
          <cell r="F744"/>
          <cell r="G744"/>
          <cell r="H744"/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 xml:space="preserve"> </v>
          </cell>
          <cell r="N744" t="str">
            <v xml:space="preserve">, </v>
          </cell>
          <cell r="O744">
            <v>0</v>
          </cell>
          <cell r="P744">
            <v>0</v>
          </cell>
          <cell r="Q744">
            <v>0</v>
          </cell>
          <cell r="R744" t="str">
            <v>-0</v>
          </cell>
        </row>
        <row r="745">
          <cell r="B745"/>
          <cell r="C745"/>
          <cell r="D745"/>
          <cell r="E745"/>
          <cell r="F745"/>
          <cell r="G745"/>
          <cell r="H745"/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 xml:space="preserve"> </v>
          </cell>
          <cell r="N745" t="str">
            <v xml:space="preserve">, </v>
          </cell>
          <cell r="O745">
            <v>0</v>
          </cell>
          <cell r="P745">
            <v>0</v>
          </cell>
          <cell r="Q745">
            <v>0</v>
          </cell>
          <cell r="R745" t="str">
            <v>-0</v>
          </cell>
        </row>
        <row r="746">
          <cell r="B746"/>
          <cell r="C746"/>
          <cell r="D746"/>
          <cell r="E746"/>
          <cell r="F746"/>
          <cell r="G746"/>
          <cell r="H746"/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 xml:space="preserve"> </v>
          </cell>
          <cell r="N746" t="str">
            <v xml:space="preserve">, </v>
          </cell>
          <cell r="O746">
            <v>0</v>
          </cell>
          <cell r="P746">
            <v>0</v>
          </cell>
          <cell r="Q746">
            <v>0</v>
          </cell>
          <cell r="R746" t="str">
            <v>-0</v>
          </cell>
        </row>
        <row r="747">
          <cell r="B747"/>
          <cell r="C747"/>
          <cell r="D747"/>
          <cell r="E747"/>
          <cell r="F747"/>
          <cell r="G747"/>
          <cell r="H747"/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 xml:space="preserve"> </v>
          </cell>
          <cell r="N747" t="str">
            <v xml:space="preserve">, </v>
          </cell>
          <cell r="O747">
            <v>0</v>
          </cell>
          <cell r="P747">
            <v>0</v>
          </cell>
          <cell r="Q747">
            <v>0</v>
          </cell>
          <cell r="R747" t="str">
            <v>-0</v>
          </cell>
        </row>
        <row r="748">
          <cell r="B748"/>
          <cell r="C748"/>
          <cell r="D748"/>
          <cell r="E748"/>
          <cell r="F748"/>
          <cell r="G748"/>
          <cell r="H748"/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 xml:space="preserve"> </v>
          </cell>
          <cell r="N748" t="str">
            <v xml:space="preserve">, </v>
          </cell>
          <cell r="O748">
            <v>0</v>
          </cell>
          <cell r="P748">
            <v>0</v>
          </cell>
          <cell r="Q748">
            <v>0</v>
          </cell>
          <cell r="R748" t="str">
            <v>-0</v>
          </cell>
        </row>
        <row r="749">
          <cell r="B749"/>
          <cell r="C749"/>
          <cell r="D749"/>
          <cell r="E749"/>
          <cell r="F749"/>
          <cell r="G749"/>
          <cell r="H749"/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 xml:space="preserve"> </v>
          </cell>
          <cell r="N749" t="str">
            <v xml:space="preserve">, </v>
          </cell>
          <cell r="O749">
            <v>0</v>
          </cell>
          <cell r="P749">
            <v>0</v>
          </cell>
          <cell r="Q749">
            <v>0</v>
          </cell>
          <cell r="R749" t="str">
            <v>-0</v>
          </cell>
        </row>
        <row r="750">
          <cell r="B750"/>
          <cell r="C750"/>
          <cell r="D750"/>
          <cell r="E750"/>
          <cell r="F750"/>
          <cell r="G750"/>
          <cell r="H750"/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 xml:space="preserve"> </v>
          </cell>
          <cell r="N750" t="str">
            <v xml:space="preserve">, </v>
          </cell>
          <cell r="O750">
            <v>0</v>
          </cell>
          <cell r="P750">
            <v>0</v>
          </cell>
          <cell r="Q750">
            <v>0</v>
          </cell>
          <cell r="R750" t="str">
            <v>-0</v>
          </cell>
        </row>
        <row r="751">
          <cell r="B751"/>
          <cell r="C751"/>
          <cell r="D751"/>
          <cell r="E751"/>
          <cell r="F751"/>
          <cell r="G751"/>
          <cell r="H751"/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 xml:space="preserve"> </v>
          </cell>
          <cell r="N751" t="str">
            <v xml:space="preserve">, </v>
          </cell>
          <cell r="O751">
            <v>0</v>
          </cell>
          <cell r="P751">
            <v>0</v>
          </cell>
          <cell r="Q751">
            <v>0</v>
          </cell>
          <cell r="R751" t="str">
            <v>-0</v>
          </cell>
        </row>
        <row r="752">
          <cell r="B752"/>
          <cell r="C752"/>
          <cell r="D752"/>
          <cell r="E752"/>
          <cell r="F752"/>
          <cell r="G752"/>
          <cell r="H752"/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 xml:space="preserve"> </v>
          </cell>
          <cell r="N752" t="str">
            <v xml:space="preserve">, </v>
          </cell>
          <cell r="O752">
            <v>0</v>
          </cell>
          <cell r="P752">
            <v>0</v>
          </cell>
          <cell r="Q752">
            <v>0</v>
          </cell>
          <cell r="R752" t="str">
            <v>-0</v>
          </cell>
        </row>
        <row r="753">
          <cell r="B753"/>
          <cell r="C753"/>
          <cell r="D753"/>
          <cell r="E753"/>
          <cell r="F753"/>
          <cell r="G753"/>
          <cell r="H753"/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 xml:space="preserve"> </v>
          </cell>
          <cell r="N753" t="str">
            <v xml:space="preserve">, </v>
          </cell>
          <cell r="O753">
            <v>0</v>
          </cell>
          <cell r="P753">
            <v>0</v>
          </cell>
          <cell r="Q753">
            <v>0</v>
          </cell>
          <cell r="R753" t="str">
            <v>-0</v>
          </cell>
        </row>
        <row r="754">
          <cell r="B754"/>
          <cell r="C754"/>
          <cell r="D754"/>
          <cell r="E754"/>
          <cell r="F754"/>
          <cell r="G754"/>
          <cell r="H754"/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 xml:space="preserve"> </v>
          </cell>
          <cell r="N754" t="str">
            <v xml:space="preserve">, </v>
          </cell>
          <cell r="O754">
            <v>0</v>
          </cell>
          <cell r="P754">
            <v>0</v>
          </cell>
          <cell r="Q754">
            <v>0</v>
          </cell>
          <cell r="R754" t="str">
            <v>-0</v>
          </cell>
        </row>
        <row r="755">
          <cell r="B755"/>
          <cell r="C755"/>
          <cell r="D755"/>
          <cell r="E755"/>
          <cell r="F755"/>
          <cell r="G755"/>
          <cell r="H755"/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 xml:space="preserve"> </v>
          </cell>
          <cell r="N755" t="str">
            <v xml:space="preserve">, </v>
          </cell>
          <cell r="O755">
            <v>0</v>
          </cell>
          <cell r="P755">
            <v>0</v>
          </cell>
          <cell r="Q755">
            <v>0</v>
          </cell>
          <cell r="R755" t="str">
            <v>-0</v>
          </cell>
        </row>
        <row r="756">
          <cell r="B756"/>
          <cell r="C756"/>
          <cell r="D756"/>
          <cell r="E756"/>
          <cell r="F756"/>
          <cell r="G756"/>
          <cell r="H756"/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 xml:space="preserve"> </v>
          </cell>
          <cell r="N756" t="str">
            <v xml:space="preserve">, </v>
          </cell>
          <cell r="O756">
            <v>0</v>
          </cell>
          <cell r="P756">
            <v>0</v>
          </cell>
          <cell r="Q756">
            <v>0</v>
          </cell>
          <cell r="R756" t="str">
            <v>-0</v>
          </cell>
        </row>
        <row r="757">
          <cell r="B757"/>
          <cell r="C757"/>
          <cell r="D757"/>
          <cell r="E757"/>
          <cell r="F757"/>
          <cell r="G757"/>
          <cell r="H757"/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 xml:space="preserve"> </v>
          </cell>
          <cell r="N757" t="str">
            <v xml:space="preserve">, </v>
          </cell>
          <cell r="O757">
            <v>0</v>
          </cell>
          <cell r="P757">
            <v>0</v>
          </cell>
          <cell r="Q757">
            <v>0</v>
          </cell>
          <cell r="R757" t="str">
            <v>-0</v>
          </cell>
        </row>
        <row r="758">
          <cell r="B758"/>
          <cell r="C758"/>
          <cell r="D758"/>
          <cell r="E758"/>
          <cell r="F758"/>
          <cell r="G758"/>
          <cell r="H758"/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 xml:space="preserve"> </v>
          </cell>
          <cell r="N758" t="str">
            <v xml:space="preserve">, </v>
          </cell>
          <cell r="O758">
            <v>0</v>
          </cell>
          <cell r="P758">
            <v>0</v>
          </cell>
          <cell r="Q758">
            <v>0</v>
          </cell>
          <cell r="R758" t="str">
            <v>-0</v>
          </cell>
        </row>
        <row r="759">
          <cell r="B759"/>
          <cell r="C759"/>
          <cell r="D759"/>
          <cell r="E759"/>
          <cell r="F759"/>
          <cell r="G759"/>
          <cell r="H759"/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 xml:space="preserve"> </v>
          </cell>
          <cell r="N759" t="str">
            <v xml:space="preserve">, </v>
          </cell>
          <cell r="O759">
            <v>0</v>
          </cell>
          <cell r="P759">
            <v>0</v>
          </cell>
          <cell r="Q759">
            <v>0</v>
          </cell>
          <cell r="R759" t="str">
            <v>-0</v>
          </cell>
        </row>
        <row r="760">
          <cell r="B760"/>
          <cell r="C760"/>
          <cell r="D760"/>
          <cell r="E760"/>
          <cell r="F760"/>
          <cell r="G760"/>
          <cell r="H760"/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 xml:space="preserve"> </v>
          </cell>
          <cell r="N760" t="str">
            <v xml:space="preserve">, </v>
          </cell>
          <cell r="O760">
            <v>0</v>
          </cell>
          <cell r="P760">
            <v>0</v>
          </cell>
          <cell r="Q760">
            <v>0</v>
          </cell>
          <cell r="R760" t="str">
            <v>-0</v>
          </cell>
        </row>
        <row r="761">
          <cell r="B761"/>
          <cell r="C761"/>
          <cell r="D761"/>
          <cell r="E761"/>
          <cell r="F761"/>
          <cell r="G761"/>
          <cell r="H761"/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 xml:space="preserve"> </v>
          </cell>
          <cell r="N761" t="str">
            <v xml:space="preserve">, </v>
          </cell>
          <cell r="O761">
            <v>0</v>
          </cell>
          <cell r="P761">
            <v>0</v>
          </cell>
          <cell r="Q761">
            <v>0</v>
          </cell>
          <cell r="R761" t="str">
            <v>-0</v>
          </cell>
        </row>
        <row r="762">
          <cell r="B762"/>
          <cell r="C762"/>
          <cell r="D762"/>
          <cell r="E762"/>
          <cell r="F762"/>
          <cell r="G762"/>
          <cell r="H762"/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 xml:space="preserve"> </v>
          </cell>
          <cell r="N762" t="str">
            <v xml:space="preserve">, </v>
          </cell>
          <cell r="O762">
            <v>0</v>
          </cell>
          <cell r="P762">
            <v>0</v>
          </cell>
          <cell r="Q762">
            <v>0</v>
          </cell>
          <cell r="R762" t="str">
            <v>-0</v>
          </cell>
        </row>
        <row r="763">
          <cell r="B763"/>
          <cell r="C763"/>
          <cell r="D763"/>
          <cell r="E763"/>
          <cell r="F763"/>
          <cell r="G763"/>
          <cell r="H763"/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 xml:space="preserve"> </v>
          </cell>
          <cell r="N763" t="str">
            <v xml:space="preserve">, </v>
          </cell>
          <cell r="O763">
            <v>0</v>
          </cell>
          <cell r="P763">
            <v>0</v>
          </cell>
          <cell r="Q763">
            <v>0</v>
          </cell>
          <cell r="R763" t="str">
            <v>-0</v>
          </cell>
        </row>
        <row r="764">
          <cell r="B764"/>
          <cell r="C764"/>
          <cell r="D764"/>
          <cell r="E764"/>
          <cell r="F764"/>
          <cell r="G764"/>
          <cell r="H764"/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 xml:space="preserve"> </v>
          </cell>
          <cell r="N764" t="str">
            <v xml:space="preserve">, </v>
          </cell>
          <cell r="O764">
            <v>0</v>
          </cell>
          <cell r="P764">
            <v>0</v>
          </cell>
          <cell r="Q764">
            <v>0</v>
          </cell>
          <cell r="R764" t="str">
            <v>-0</v>
          </cell>
        </row>
        <row r="765">
          <cell r="B765"/>
          <cell r="C765"/>
          <cell r="D765"/>
          <cell r="E765"/>
          <cell r="F765"/>
          <cell r="G765"/>
          <cell r="H765"/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 xml:space="preserve"> </v>
          </cell>
          <cell r="N765" t="str">
            <v xml:space="preserve">, </v>
          </cell>
          <cell r="O765">
            <v>0</v>
          </cell>
          <cell r="P765">
            <v>0</v>
          </cell>
          <cell r="Q765">
            <v>0</v>
          </cell>
          <cell r="R765" t="str">
            <v>-0</v>
          </cell>
        </row>
        <row r="766">
          <cell r="B766"/>
          <cell r="C766"/>
          <cell r="D766"/>
          <cell r="E766"/>
          <cell r="F766"/>
          <cell r="G766"/>
          <cell r="H766"/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 xml:space="preserve"> </v>
          </cell>
          <cell r="N766" t="str">
            <v xml:space="preserve">, </v>
          </cell>
          <cell r="O766">
            <v>0</v>
          </cell>
          <cell r="P766">
            <v>0</v>
          </cell>
          <cell r="Q766">
            <v>0</v>
          </cell>
          <cell r="R766" t="str">
            <v>-0</v>
          </cell>
        </row>
        <row r="767">
          <cell r="B767"/>
          <cell r="C767"/>
          <cell r="D767"/>
          <cell r="E767"/>
          <cell r="F767"/>
          <cell r="G767"/>
          <cell r="H767"/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 xml:space="preserve"> </v>
          </cell>
          <cell r="N767" t="str">
            <v xml:space="preserve">, </v>
          </cell>
          <cell r="O767">
            <v>0</v>
          </cell>
          <cell r="P767">
            <v>0</v>
          </cell>
          <cell r="Q767">
            <v>0</v>
          </cell>
          <cell r="R767" t="str">
            <v>-0</v>
          </cell>
        </row>
        <row r="768">
          <cell r="B768"/>
          <cell r="C768"/>
          <cell r="D768"/>
          <cell r="E768"/>
          <cell r="F768"/>
          <cell r="G768"/>
          <cell r="H768"/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 xml:space="preserve"> </v>
          </cell>
          <cell r="N768" t="str">
            <v xml:space="preserve">, </v>
          </cell>
          <cell r="O768">
            <v>0</v>
          </cell>
          <cell r="P768">
            <v>0</v>
          </cell>
          <cell r="Q768">
            <v>0</v>
          </cell>
          <cell r="R768" t="str">
            <v>-0</v>
          </cell>
        </row>
        <row r="769">
          <cell r="B769"/>
          <cell r="C769"/>
          <cell r="D769"/>
          <cell r="E769"/>
          <cell r="F769"/>
          <cell r="G769"/>
          <cell r="H769"/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 xml:space="preserve"> </v>
          </cell>
          <cell r="N769" t="str">
            <v xml:space="preserve">, </v>
          </cell>
          <cell r="O769">
            <v>0</v>
          </cell>
          <cell r="P769">
            <v>0</v>
          </cell>
          <cell r="Q769">
            <v>0</v>
          </cell>
          <cell r="R769" t="str">
            <v>-0</v>
          </cell>
        </row>
        <row r="770">
          <cell r="B770"/>
          <cell r="C770"/>
          <cell r="D770"/>
          <cell r="E770"/>
          <cell r="F770"/>
          <cell r="G770"/>
          <cell r="H770"/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 xml:space="preserve"> </v>
          </cell>
          <cell r="N770" t="str">
            <v xml:space="preserve">, </v>
          </cell>
          <cell r="O770">
            <v>0</v>
          </cell>
          <cell r="P770">
            <v>0</v>
          </cell>
          <cell r="Q770">
            <v>0</v>
          </cell>
          <cell r="R770" t="str">
            <v>-0</v>
          </cell>
        </row>
        <row r="771">
          <cell r="B771"/>
          <cell r="C771"/>
          <cell r="D771"/>
          <cell r="E771"/>
          <cell r="F771"/>
          <cell r="G771"/>
          <cell r="H771"/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 xml:space="preserve"> </v>
          </cell>
          <cell r="N771" t="str">
            <v xml:space="preserve">, </v>
          </cell>
          <cell r="O771">
            <v>0</v>
          </cell>
          <cell r="P771">
            <v>0</v>
          </cell>
          <cell r="Q771">
            <v>0</v>
          </cell>
          <cell r="R771" t="str">
            <v>-0</v>
          </cell>
        </row>
        <row r="772">
          <cell r="B772"/>
          <cell r="C772"/>
          <cell r="D772"/>
          <cell r="E772"/>
          <cell r="F772"/>
          <cell r="G772"/>
          <cell r="H772"/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 xml:space="preserve"> </v>
          </cell>
          <cell r="N772" t="str">
            <v xml:space="preserve">, </v>
          </cell>
          <cell r="O772">
            <v>0</v>
          </cell>
          <cell r="P772">
            <v>0</v>
          </cell>
          <cell r="Q772">
            <v>0</v>
          </cell>
          <cell r="R772" t="str">
            <v>-0</v>
          </cell>
        </row>
        <row r="773">
          <cell r="B773"/>
          <cell r="C773"/>
          <cell r="D773"/>
          <cell r="E773"/>
          <cell r="F773"/>
          <cell r="G773"/>
          <cell r="H773"/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 xml:space="preserve"> </v>
          </cell>
          <cell r="N773" t="str">
            <v xml:space="preserve">, </v>
          </cell>
          <cell r="O773">
            <v>0</v>
          </cell>
          <cell r="P773">
            <v>0</v>
          </cell>
          <cell r="Q773">
            <v>0</v>
          </cell>
          <cell r="R773" t="str">
            <v>-0</v>
          </cell>
        </row>
        <row r="774">
          <cell r="B774"/>
          <cell r="C774"/>
          <cell r="D774"/>
          <cell r="E774"/>
          <cell r="F774"/>
          <cell r="G774"/>
          <cell r="H774"/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 xml:space="preserve"> </v>
          </cell>
          <cell r="N774" t="str">
            <v xml:space="preserve">, </v>
          </cell>
          <cell r="O774">
            <v>0</v>
          </cell>
          <cell r="P774">
            <v>0</v>
          </cell>
          <cell r="Q774">
            <v>0</v>
          </cell>
          <cell r="R774" t="str">
            <v>-0</v>
          </cell>
        </row>
        <row r="775">
          <cell r="B775"/>
          <cell r="C775"/>
          <cell r="D775"/>
          <cell r="E775"/>
          <cell r="F775"/>
          <cell r="G775"/>
          <cell r="H775"/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 xml:space="preserve"> </v>
          </cell>
          <cell r="N775" t="str">
            <v xml:space="preserve">, </v>
          </cell>
          <cell r="O775">
            <v>0</v>
          </cell>
          <cell r="P775">
            <v>0</v>
          </cell>
          <cell r="Q775">
            <v>0</v>
          </cell>
          <cell r="R775" t="str">
            <v>-0</v>
          </cell>
        </row>
        <row r="776">
          <cell r="B776"/>
          <cell r="C776"/>
          <cell r="D776"/>
          <cell r="E776"/>
          <cell r="F776"/>
          <cell r="G776"/>
          <cell r="H776"/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 xml:space="preserve"> </v>
          </cell>
          <cell r="N776" t="str">
            <v xml:space="preserve">, </v>
          </cell>
          <cell r="O776">
            <v>0</v>
          </cell>
          <cell r="P776">
            <v>0</v>
          </cell>
          <cell r="Q776">
            <v>0</v>
          </cell>
          <cell r="R776" t="str">
            <v>-0</v>
          </cell>
        </row>
        <row r="777">
          <cell r="B777"/>
          <cell r="C777"/>
          <cell r="D777"/>
          <cell r="E777"/>
          <cell r="F777"/>
          <cell r="G777"/>
          <cell r="H777"/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 xml:space="preserve"> </v>
          </cell>
          <cell r="N777" t="str">
            <v xml:space="preserve">, </v>
          </cell>
          <cell r="O777">
            <v>0</v>
          </cell>
          <cell r="P777">
            <v>0</v>
          </cell>
          <cell r="Q777">
            <v>0</v>
          </cell>
          <cell r="R777" t="str">
            <v>-0</v>
          </cell>
        </row>
        <row r="778">
          <cell r="B778"/>
          <cell r="C778"/>
          <cell r="D778"/>
          <cell r="E778"/>
          <cell r="F778"/>
          <cell r="G778"/>
          <cell r="H778"/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 xml:space="preserve"> </v>
          </cell>
          <cell r="N778" t="str">
            <v xml:space="preserve">, </v>
          </cell>
          <cell r="O778">
            <v>0</v>
          </cell>
          <cell r="P778">
            <v>0</v>
          </cell>
          <cell r="Q778">
            <v>0</v>
          </cell>
          <cell r="R778" t="str">
            <v>-0</v>
          </cell>
        </row>
        <row r="779">
          <cell r="B779"/>
          <cell r="C779"/>
          <cell r="D779"/>
          <cell r="E779"/>
          <cell r="F779"/>
          <cell r="G779"/>
          <cell r="H779"/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 xml:space="preserve"> </v>
          </cell>
          <cell r="N779" t="str">
            <v xml:space="preserve">, </v>
          </cell>
          <cell r="O779">
            <v>0</v>
          </cell>
          <cell r="P779">
            <v>0</v>
          </cell>
          <cell r="Q779">
            <v>0</v>
          </cell>
          <cell r="R779" t="str">
            <v>-0</v>
          </cell>
        </row>
        <row r="780">
          <cell r="B780"/>
          <cell r="C780"/>
          <cell r="D780"/>
          <cell r="E780"/>
          <cell r="F780"/>
          <cell r="G780"/>
          <cell r="H780"/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 xml:space="preserve"> </v>
          </cell>
          <cell r="N780" t="str">
            <v xml:space="preserve">, </v>
          </cell>
          <cell r="O780">
            <v>0</v>
          </cell>
          <cell r="P780">
            <v>0</v>
          </cell>
          <cell r="Q780">
            <v>0</v>
          </cell>
          <cell r="R780" t="str">
            <v>-0</v>
          </cell>
        </row>
        <row r="781">
          <cell r="B781"/>
          <cell r="C781"/>
          <cell r="D781"/>
          <cell r="E781"/>
          <cell r="F781"/>
          <cell r="G781"/>
          <cell r="H781"/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 xml:space="preserve"> </v>
          </cell>
          <cell r="N781" t="str">
            <v xml:space="preserve">, </v>
          </cell>
          <cell r="O781">
            <v>0</v>
          </cell>
          <cell r="P781">
            <v>0</v>
          </cell>
          <cell r="Q781">
            <v>0</v>
          </cell>
          <cell r="R781" t="str">
            <v>-0</v>
          </cell>
        </row>
        <row r="782">
          <cell r="B782"/>
          <cell r="C782"/>
          <cell r="D782"/>
          <cell r="E782"/>
          <cell r="F782"/>
          <cell r="G782"/>
          <cell r="H782"/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 xml:space="preserve"> </v>
          </cell>
          <cell r="N782" t="str">
            <v xml:space="preserve">, </v>
          </cell>
          <cell r="O782">
            <v>0</v>
          </cell>
          <cell r="P782">
            <v>0</v>
          </cell>
          <cell r="Q782">
            <v>0</v>
          </cell>
          <cell r="R782" t="str">
            <v>-0</v>
          </cell>
        </row>
        <row r="783">
          <cell r="B783"/>
          <cell r="C783"/>
          <cell r="D783"/>
          <cell r="E783"/>
          <cell r="F783"/>
          <cell r="G783"/>
          <cell r="H783"/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 xml:space="preserve"> </v>
          </cell>
          <cell r="N783" t="str">
            <v xml:space="preserve">, </v>
          </cell>
          <cell r="O783">
            <v>0</v>
          </cell>
          <cell r="P783">
            <v>0</v>
          </cell>
          <cell r="Q783">
            <v>0</v>
          </cell>
          <cell r="R783" t="str">
            <v>-0</v>
          </cell>
        </row>
        <row r="784">
          <cell r="B784"/>
          <cell r="C784"/>
          <cell r="D784"/>
          <cell r="E784"/>
          <cell r="F784"/>
          <cell r="G784"/>
          <cell r="H784"/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 xml:space="preserve"> </v>
          </cell>
          <cell r="N784" t="str">
            <v xml:space="preserve">, </v>
          </cell>
          <cell r="O784">
            <v>0</v>
          </cell>
          <cell r="P784">
            <v>0</v>
          </cell>
          <cell r="Q784">
            <v>0</v>
          </cell>
          <cell r="R784" t="str">
            <v>-0</v>
          </cell>
        </row>
        <row r="785">
          <cell r="B785"/>
          <cell r="C785"/>
          <cell r="D785"/>
          <cell r="E785"/>
          <cell r="F785"/>
          <cell r="G785"/>
          <cell r="H785"/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 xml:space="preserve"> </v>
          </cell>
          <cell r="N785" t="str">
            <v xml:space="preserve">, </v>
          </cell>
          <cell r="O785">
            <v>0</v>
          </cell>
          <cell r="P785">
            <v>0</v>
          </cell>
          <cell r="Q785">
            <v>0</v>
          </cell>
          <cell r="R785" t="str">
            <v>-0</v>
          </cell>
        </row>
        <row r="786">
          <cell r="B786"/>
          <cell r="C786"/>
          <cell r="D786"/>
          <cell r="E786"/>
          <cell r="F786"/>
          <cell r="G786"/>
          <cell r="H786"/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 xml:space="preserve"> </v>
          </cell>
          <cell r="N786" t="str">
            <v xml:space="preserve">, </v>
          </cell>
          <cell r="O786">
            <v>0</v>
          </cell>
          <cell r="P786">
            <v>0</v>
          </cell>
          <cell r="Q786">
            <v>0</v>
          </cell>
          <cell r="R786" t="str">
            <v>-0</v>
          </cell>
        </row>
        <row r="787">
          <cell r="B787"/>
          <cell r="C787"/>
          <cell r="D787"/>
          <cell r="E787"/>
          <cell r="F787"/>
          <cell r="G787"/>
          <cell r="H787"/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 xml:space="preserve"> </v>
          </cell>
          <cell r="N787" t="str">
            <v xml:space="preserve">, </v>
          </cell>
          <cell r="O787">
            <v>0</v>
          </cell>
          <cell r="P787">
            <v>0</v>
          </cell>
          <cell r="Q787">
            <v>0</v>
          </cell>
          <cell r="R787" t="str">
            <v>-0</v>
          </cell>
        </row>
        <row r="788">
          <cell r="B788"/>
          <cell r="C788"/>
          <cell r="D788"/>
          <cell r="E788"/>
          <cell r="F788"/>
          <cell r="G788"/>
          <cell r="H788"/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 xml:space="preserve"> </v>
          </cell>
          <cell r="N788" t="str">
            <v xml:space="preserve">, </v>
          </cell>
          <cell r="O788">
            <v>0</v>
          </cell>
          <cell r="P788">
            <v>0</v>
          </cell>
          <cell r="Q788">
            <v>0</v>
          </cell>
          <cell r="R788" t="str">
            <v>-0</v>
          </cell>
        </row>
        <row r="789">
          <cell r="B789"/>
          <cell r="C789"/>
          <cell r="D789"/>
          <cell r="E789"/>
          <cell r="F789"/>
          <cell r="G789"/>
          <cell r="H789"/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 xml:space="preserve"> </v>
          </cell>
          <cell r="N789" t="str">
            <v xml:space="preserve">, </v>
          </cell>
          <cell r="O789">
            <v>0</v>
          </cell>
          <cell r="P789">
            <v>0</v>
          </cell>
          <cell r="Q789">
            <v>0</v>
          </cell>
          <cell r="R789" t="str">
            <v>-0</v>
          </cell>
        </row>
        <row r="790">
          <cell r="B790"/>
          <cell r="C790"/>
          <cell r="D790"/>
          <cell r="E790"/>
          <cell r="F790"/>
          <cell r="G790"/>
          <cell r="H790"/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 xml:space="preserve"> </v>
          </cell>
          <cell r="N790" t="str">
            <v xml:space="preserve">, </v>
          </cell>
          <cell r="O790">
            <v>0</v>
          </cell>
          <cell r="P790">
            <v>0</v>
          </cell>
          <cell r="Q790">
            <v>0</v>
          </cell>
          <cell r="R790" t="str">
            <v>-0</v>
          </cell>
        </row>
        <row r="791">
          <cell r="B791"/>
          <cell r="C791"/>
          <cell r="D791"/>
          <cell r="E791"/>
          <cell r="F791"/>
          <cell r="G791"/>
          <cell r="H791"/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 xml:space="preserve"> </v>
          </cell>
          <cell r="N791" t="str">
            <v xml:space="preserve">, </v>
          </cell>
          <cell r="O791">
            <v>0</v>
          </cell>
          <cell r="P791">
            <v>0</v>
          </cell>
          <cell r="Q791">
            <v>0</v>
          </cell>
          <cell r="R791" t="str">
            <v>-0</v>
          </cell>
        </row>
        <row r="792">
          <cell r="B792"/>
          <cell r="C792"/>
          <cell r="D792"/>
          <cell r="E792"/>
          <cell r="F792"/>
          <cell r="G792"/>
          <cell r="H792"/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 xml:space="preserve"> </v>
          </cell>
          <cell r="N792" t="str">
            <v xml:space="preserve">, </v>
          </cell>
          <cell r="O792">
            <v>0</v>
          </cell>
          <cell r="P792">
            <v>0</v>
          </cell>
          <cell r="Q792">
            <v>0</v>
          </cell>
          <cell r="R792" t="str">
            <v>-0</v>
          </cell>
        </row>
        <row r="793">
          <cell r="B793"/>
          <cell r="C793"/>
          <cell r="D793"/>
          <cell r="E793"/>
          <cell r="F793"/>
          <cell r="G793"/>
          <cell r="H793"/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 xml:space="preserve"> </v>
          </cell>
          <cell r="N793" t="str">
            <v xml:space="preserve">, </v>
          </cell>
          <cell r="O793">
            <v>0</v>
          </cell>
          <cell r="P793">
            <v>0</v>
          </cell>
          <cell r="Q793">
            <v>0</v>
          </cell>
          <cell r="R793" t="str">
            <v>-0</v>
          </cell>
        </row>
        <row r="794">
          <cell r="B794"/>
          <cell r="C794"/>
          <cell r="D794"/>
          <cell r="E794"/>
          <cell r="F794"/>
          <cell r="G794"/>
          <cell r="H794"/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 xml:space="preserve"> </v>
          </cell>
          <cell r="N794" t="str">
            <v xml:space="preserve">, </v>
          </cell>
          <cell r="O794">
            <v>0</v>
          </cell>
          <cell r="P794">
            <v>0</v>
          </cell>
          <cell r="Q794">
            <v>0</v>
          </cell>
          <cell r="R794" t="str">
            <v>-0</v>
          </cell>
        </row>
        <row r="795">
          <cell r="B795"/>
          <cell r="C795"/>
          <cell r="D795"/>
          <cell r="E795"/>
          <cell r="F795"/>
          <cell r="G795"/>
          <cell r="H795"/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 xml:space="preserve"> </v>
          </cell>
          <cell r="N795" t="str">
            <v xml:space="preserve">, </v>
          </cell>
          <cell r="O795">
            <v>0</v>
          </cell>
          <cell r="P795">
            <v>0</v>
          </cell>
          <cell r="Q795">
            <v>0</v>
          </cell>
          <cell r="R795" t="str">
            <v>-0</v>
          </cell>
        </row>
        <row r="796">
          <cell r="B796"/>
          <cell r="C796"/>
          <cell r="D796"/>
          <cell r="E796"/>
          <cell r="F796"/>
          <cell r="G796"/>
          <cell r="H796"/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 xml:space="preserve"> </v>
          </cell>
          <cell r="N796" t="str">
            <v xml:space="preserve">, </v>
          </cell>
          <cell r="O796">
            <v>0</v>
          </cell>
          <cell r="P796">
            <v>0</v>
          </cell>
          <cell r="Q796">
            <v>0</v>
          </cell>
          <cell r="R796" t="str">
            <v>-0</v>
          </cell>
        </row>
        <row r="797">
          <cell r="B797"/>
          <cell r="C797"/>
          <cell r="D797"/>
          <cell r="E797"/>
          <cell r="F797"/>
          <cell r="G797"/>
          <cell r="H797"/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 xml:space="preserve"> </v>
          </cell>
          <cell r="N797" t="str">
            <v xml:space="preserve">, </v>
          </cell>
          <cell r="O797">
            <v>0</v>
          </cell>
          <cell r="P797">
            <v>0</v>
          </cell>
          <cell r="Q797">
            <v>0</v>
          </cell>
          <cell r="R797" t="str">
            <v>-0</v>
          </cell>
        </row>
        <row r="798">
          <cell r="B798"/>
          <cell r="C798"/>
          <cell r="D798"/>
          <cell r="E798"/>
          <cell r="F798"/>
          <cell r="G798"/>
          <cell r="H798"/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 xml:space="preserve"> </v>
          </cell>
          <cell r="N798" t="str">
            <v xml:space="preserve">, </v>
          </cell>
          <cell r="O798">
            <v>0</v>
          </cell>
          <cell r="P798">
            <v>0</v>
          </cell>
          <cell r="Q798">
            <v>0</v>
          </cell>
          <cell r="R798" t="str">
            <v>-0</v>
          </cell>
        </row>
        <row r="799">
          <cell r="B799"/>
          <cell r="C799"/>
          <cell r="D799"/>
          <cell r="E799"/>
          <cell r="F799"/>
          <cell r="G799"/>
          <cell r="H799"/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 xml:space="preserve"> </v>
          </cell>
          <cell r="N799" t="str">
            <v xml:space="preserve">, </v>
          </cell>
          <cell r="O799">
            <v>0</v>
          </cell>
          <cell r="P799">
            <v>0</v>
          </cell>
          <cell r="Q799">
            <v>0</v>
          </cell>
          <cell r="R799" t="str">
            <v>-0</v>
          </cell>
        </row>
        <row r="800">
          <cell r="B800"/>
          <cell r="C800"/>
          <cell r="D800"/>
          <cell r="E800"/>
          <cell r="F800"/>
          <cell r="G800"/>
          <cell r="H800"/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 xml:space="preserve"> </v>
          </cell>
          <cell r="N800" t="str">
            <v xml:space="preserve">, </v>
          </cell>
          <cell r="O800">
            <v>0</v>
          </cell>
          <cell r="P800">
            <v>0</v>
          </cell>
          <cell r="Q800">
            <v>0</v>
          </cell>
          <cell r="R800" t="str">
            <v>-0</v>
          </cell>
        </row>
        <row r="801">
          <cell r="B801"/>
          <cell r="C801"/>
          <cell r="D801"/>
          <cell r="E801"/>
          <cell r="F801"/>
          <cell r="G801"/>
          <cell r="H801"/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 xml:space="preserve"> </v>
          </cell>
          <cell r="N801" t="str">
            <v xml:space="preserve">, </v>
          </cell>
          <cell r="O801">
            <v>0</v>
          </cell>
          <cell r="P801">
            <v>0</v>
          </cell>
          <cell r="Q801">
            <v>0</v>
          </cell>
          <cell r="R801" t="str">
            <v>-0</v>
          </cell>
        </row>
        <row r="802">
          <cell r="B802"/>
          <cell r="C802"/>
          <cell r="D802"/>
          <cell r="E802"/>
          <cell r="F802"/>
          <cell r="G802"/>
          <cell r="H802"/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 xml:space="preserve"> </v>
          </cell>
          <cell r="N802" t="str">
            <v xml:space="preserve">, </v>
          </cell>
          <cell r="O802">
            <v>0</v>
          </cell>
          <cell r="P802">
            <v>0</v>
          </cell>
          <cell r="Q802">
            <v>0</v>
          </cell>
          <cell r="R802" t="str">
            <v>-0</v>
          </cell>
        </row>
        <row r="803">
          <cell r="B803"/>
          <cell r="C803"/>
          <cell r="D803"/>
          <cell r="E803"/>
          <cell r="F803"/>
          <cell r="G803"/>
          <cell r="H803"/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 xml:space="preserve"> </v>
          </cell>
          <cell r="N803" t="str">
            <v xml:space="preserve">, </v>
          </cell>
          <cell r="O803">
            <v>0</v>
          </cell>
          <cell r="P803">
            <v>0</v>
          </cell>
          <cell r="Q803">
            <v>0</v>
          </cell>
          <cell r="R803" t="str">
            <v>-0</v>
          </cell>
        </row>
        <row r="804">
          <cell r="B804"/>
          <cell r="C804"/>
          <cell r="D804"/>
          <cell r="E804"/>
          <cell r="F804"/>
          <cell r="G804"/>
          <cell r="H804"/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 xml:space="preserve"> </v>
          </cell>
          <cell r="N804" t="str">
            <v xml:space="preserve">, </v>
          </cell>
          <cell r="O804">
            <v>0</v>
          </cell>
          <cell r="P804">
            <v>0</v>
          </cell>
          <cell r="Q804">
            <v>0</v>
          </cell>
          <cell r="R804" t="str">
            <v>-0</v>
          </cell>
        </row>
        <row r="805">
          <cell r="B805"/>
          <cell r="C805"/>
          <cell r="D805"/>
          <cell r="E805"/>
          <cell r="F805"/>
          <cell r="G805"/>
          <cell r="H805"/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 xml:space="preserve"> </v>
          </cell>
          <cell r="N805" t="str">
            <v xml:space="preserve">, </v>
          </cell>
          <cell r="O805">
            <v>0</v>
          </cell>
          <cell r="P805">
            <v>0</v>
          </cell>
          <cell r="Q805">
            <v>0</v>
          </cell>
          <cell r="R805" t="str">
            <v>-0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G1" t="str">
            <v>FGTM</v>
          </cell>
        </row>
        <row r="2">
          <cell r="G2" t="str">
            <v>Academia San Mamed Orense TM</v>
          </cell>
        </row>
        <row r="3">
          <cell r="G3" t="str">
            <v>AD CP Zas</v>
          </cell>
        </row>
        <row r="4">
          <cell r="G4" t="str">
            <v>AD Dubratambre</v>
          </cell>
        </row>
        <row r="5">
          <cell r="G5" t="str">
            <v>AD Vincios</v>
          </cell>
        </row>
        <row r="6">
          <cell r="G6" t="str">
            <v>AD Xogando</v>
          </cell>
        </row>
        <row r="7">
          <cell r="G7" t="str">
            <v>ADX Milagrosa</v>
          </cell>
        </row>
        <row r="8">
          <cell r="G8" t="str">
            <v>Arteal TM</v>
          </cell>
        </row>
        <row r="9">
          <cell r="G9" t="str">
            <v>Cambados TM</v>
          </cell>
        </row>
        <row r="10">
          <cell r="G10" t="str">
            <v>Cambre TM</v>
          </cell>
        </row>
        <row r="11">
          <cell r="G11" t="str">
            <v>Cinania TM</v>
          </cell>
        </row>
        <row r="12">
          <cell r="G12" t="str">
            <v>Círculo Mercantil de Vigo</v>
          </cell>
        </row>
        <row r="13">
          <cell r="G13" t="str">
            <v>Club Be One Orense</v>
          </cell>
        </row>
        <row r="14">
          <cell r="G14" t="str">
            <v>Club del Mar de San Amaro</v>
          </cell>
        </row>
        <row r="15">
          <cell r="G15" t="str">
            <v>CD TM Top Spin</v>
          </cell>
        </row>
        <row r="16">
          <cell r="G16" t="str">
            <v>Monteferreiros TM</v>
          </cell>
        </row>
        <row r="17">
          <cell r="G17" t="str">
            <v>CD Terras da Chaira</v>
          </cell>
        </row>
        <row r="18">
          <cell r="G18" t="str">
            <v>Club Monte Porreiro</v>
          </cell>
        </row>
        <row r="19">
          <cell r="G19" t="str">
            <v>Club Oroso TM</v>
          </cell>
        </row>
        <row r="20">
          <cell r="G20" t="str">
            <v>Redondela Sport Club</v>
          </cell>
        </row>
        <row r="21">
          <cell r="G21" t="str">
            <v>Club San Xoán TM</v>
          </cell>
        </row>
        <row r="22">
          <cell r="G22" t="str">
            <v>CTM Breogán - Oleiros</v>
          </cell>
        </row>
        <row r="23">
          <cell r="G23" t="str">
            <v>CTM Cidade de Narón</v>
          </cell>
        </row>
        <row r="24">
          <cell r="G24" t="str">
            <v>CTM Coruña</v>
          </cell>
        </row>
        <row r="25">
          <cell r="G25" t="str">
            <v>CTM Espedregada</v>
          </cell>
        </row>
        <row r="26">
          <cell r="G26" t="str">
            <v>CTM Lalín</v>
          </cell>
        </row>
        <row r="27">
          <cell r="G27" t="str">
            <v>CTM Mos</v>
          </cell>
        </row>
        <row r="28">
          <cell r="G28" t="str">
            <v>CTM San Ciprián</v>
          </cell>
        </row>
        <row r="29">
          <cell r="G29" t="str">
            <v>CTM Vigo</v>
          </cell>
        </row>
        <row r="30">
          <cell r="G30" t="str">
            <v>Club Vimianzo TM</v>
          </cell>
        </row>
        <row r="31">
          <cell r="G31" t="str">
            <v>CD Dezportas Lugo TM</v>
          </cell>
        </row>
        <row r="32">
          <cell r="G32"/>
        </row>
        <row r="33">
          <cell r="G33" t="str">
            <v>Conxo TM</v>
          </cell>
        </row>
        <row r="34">
          <cell r="G34" t="str">
            <v>CTM GAM</v>
          </cell>
        </row>
        <row r="35">
          <cell r="G35" t="str">
            <v>Exodus TM</v>
          </cell>
        </row>
        <row r="36">
          <cell r="G36" t="str">
            <v>Finisterre TM</v>
          </cell>
        </row>
        <row r="37">
          <cell r="G37" t="str">
            <v>Grumico SD</v>
          </cell>
        </row>
        <row r="38">
          <cell r="G38" t="str">
            <v>Illas Cíes TM</v>
          </cell>
        </row>
        <row r="39">
          <cell r="G39" t="str">
            <v>Liceo Casino de Tuy</v>
          </cell>
        </row>
        <row r="40">
          <cell r="G40" t="str">
            <v>RC A Estrada</v>
          </cell>
        </row>
        <row r="41">
          <cell r="G41" t="str">
            <v>SCDR Helios-Bembrive</v>
          </cell>
        </row>
        <row r="42">
          <cell r="G42" t="str">
            <v>SD Hípica</v>
          </cell>
        </row>
        <row r="43">
          <cell r="G43" t="str">
            <v>SD Ribadeo</v>
          </cell>
        </row>
        <row r="44">
          <cell r="G44" t="str">
            <v>Sociedad Liceo de Noia</v>
          </cell>
        </row>
        <row r="45">
          <cell r="G45" t="str">
            <v>SD A Baña</v>
          </cell>
        </row>
        <row r="46">
          <cell r="G46" t="str">
            <v>CRC Porriño</v>
          </cell>
        </row>
        <row r="47">
          <cell r="G47" t="str">
            <v>TDM Vilalba</v>
          </cell>
        </row>
        <row r="48">
          <cell r="G48" t="str">
            <v>Vilagarcía TM</v>
          </cell>
        </row>
        <row r="49">
          <cell r="G49" t="str">
            <v>TM Pontevedra</v>
          </cell>
        </row>
        <row r="50">
          <cell r="G50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_22-23"/>
      <sheetName val="MED_22-23"/>
      <sheetName val="ABS_22-23"/>
      <sheetName val="ABS"/>
      <sheetName val="PRE"/>
      <sheetName val="BEN"/>
      <sheetName val="ALE"/>
      <sheetName val="INF"/>
      <sheetName val="JUV"/>
      <sheetName val="S23"/>
      <sheetName val="SEN"/>
      <sheetName val="V40"/>
      <sheetName val="V50"/>
      <sheetName val="V60"/>
      <sheetName val="V65"/>
      <sheetName val="DIS"/>
      <sheetName val="CAT_22-23"/>
      <sheetName val="Cangas_ABS"/>
      <sheetName val="Cangas_CAT"/>
      <sheetName val="Lugo_ABS"/>
      <sheetName val="Lugo_CAT"/>
      <sheetName val="Porriño_ABS"/>
      <sheetName val="Porriño_CAT"/>
      <sheetName val="Cambados_ABS"/>
      <sheetName val="Cambados_CAT"/>
      <sheetName val="Pontevedra_CAT"/>
      <sheetName val="Pontevedra_ABS"/>
      <sheetName val="Oroso_ABS"/>
      <sheetName val="Oroso_CAT"/>
      <sheetName val="Naron_ABS"/>
      <sheetName val="Naron_C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H1" t="str">
            <v>CLUB</v>
          </cell>
        </row>
        <row r="2">
          <cell r="H2" t="str">
            <v>Cinania TM</v>
          </cell>
        </row>
        <row r="3">
          <cell r="H3" t="str">
            <v>Club Monte Porreiro</v>
          </cell>
        </row>
        <row r="4">
          <cell r="H4" t="str">
            <v>TM Pontevedra</v>
          </cell>
        </row>
        <row r="5">
          <cell r="H5" t="str">
            <v>CTM Mos</v>
          </cell>
        </row>
        <row r="6">
          <cell r="H6" t="str">
            <v>CTM Cidade de Narón</v>
          </cell>
        </row>
        <row r="7">
          <cell r="H7" t="str">
            <v>CTM Cidade de Narón</v>
          </cell>
        </row>
        <row r="8">
          <cell r="H8" t="str">
            <v>CTM GAM</v>
          </cell>
        </row>
        <row r="9">
          <cell r="H9" t="str">
            <v>Cinania TM</v>
          </cell>
        </row>
        <row r="10">
          <cell r="H10" t="str">
            <v>CTM Mos</v>
          </cell>
        </row>
        <row r="11">
          <cell r="H11" t="str">
            <v>CTM GAM</v>
          </cell>
        </row>
        <row r="12">
          <cell r="H12" t="str">
            <v>CTM GAM</v>
          </cell>
        </row>
        <row r="13">
          <cell r="H13" t="str">
            <v>AR Canidelo</v>
          </cell>
        </row>
        <row r="14">
          <cell r="H14" t="str">
            <v>Club Monte Porreiro</v>
          </cell>
        </row>
        <row r="15">
          <cell r="H15" t="str">
            <v>Club Monte Porreiro</v>
          </cell>
        </row>
        <row r="16">
          <cell r="H16" t="str">
            <v>Club Monte Porreiro</v>
          </cell>
        </row>
        <row r="17">
          <cell r="H17" t="str">
            <v>Círculo Mercantil de Vigo</v>
          </cell>
        </row>
        <row r="18">
          <cell r="H18" t="str">
            <v>Liceo Casino de Tuy</v>
          </cell>
        </row>
        <row r="19">
          <cell r="H19" t="str">
            <v>Arteal TM</v>
          </cell>
        </row>
        <row r="20">
          <cell r="H20" t="str">
            <v>Liceo Casino de Tuy</v>
          </cell>
        </row>
        <row r="21">
          <cell r="H21" t="str">
            <v>Club Monte Porreiro</v>
          </cell>
        </row>
        <row r="22">
          <cell r="H22" t="str">
            <v>Club Monte Porreiro</v>
          </cell>
        </row>
        <row r="23">
          <cell r="H23" t="str">
            <v>CTM GAM</v>
          </cell>
        </row>
        <row r="24">
          <cell r="H24" t="str">
            <v>Club Monte Porreiro</v>
          </cell>
        </row>
        <row r="25">
          <cell r="H25" t="str">
            <v>Club Monte Porreiro</v>
          </cell>
        </row>
        <row r="26">
          <cell r="H26" t="str">
            <v>Redondela Sport Club</v>
          </cell>
        </row>
        <row r="27">
          <cell r="H27" t="str">
            <v>Redondela Sport Club</v>
          </cell>
        </row>
        <row r="28">
          <cell r="H28" t="str">
            <v>Cinania TM</v>
          </cell>
        </row>
        <row r="29">
          <cell r="H29" t="str">
            <v>Redondela Sport Club</v>
          </cell>
        </row>
        <row r="30">
          <cell r="H30" t="str">
            <v>Vilagarcía TM</v>
          </cell>
        </row>
        <row r="31">
          <cell r="H31" t="str">
            <v>Monteferreiros TM</v>
          </cell>
        </row>
        <row r="32">
          <cell r="H32" t="str">
            <v>CTM Mos</v>
          </cell>
        </row>
        <row r="33">
          <cell r="H33" t="str">
            <v>Club Monte Porreiro</v>
          </cell>
        </row>
        <row r="34">
          <cell r="H34" t="str">
            <v>Exodus TM</v>
          </cell>
        </row>
        <row r="35">
          <cell r="H35" t="str">
            <v>SCDR Helios-Bembrive</v>
          </cell>
        </row>
        <row r="36">
          <cell r="H36" t="str">
            <v>Cinania TM</v>
          </cell>
        </row>
        <row r="37">
          <cell r="H37" t="str">
            <v>CRC Porriño</v>
          </cell>
        </row>
        <row r="38">
          <cell r="H38" t="str">
            <v>Exodus TM</v>
          </cell>
        </row>
        <row r="39">
          <cell r="H39" t="str">
            <v>Club Monte Porreiro</v>
          </cell>
        </row>
        <row r="40">
          <cell r="H40" t="str">
            <v>Cinania TM</v>
          </cell>
        </row>
        <row r="41">
          <cell r="H41" t="str">
            <v>CRC Porriño</v>
          </cell>
        </row>
        <row r="42">
          <cell r="H42" t="str">
            <v>Liceo Casino de Tuy</v>
          </cell>
        </row>
        <row r="43">
          <cell r="H43" t="str">
            <v>Cinania TM</v>
          </cell>
        </row>
        <row r="44">
          <cell r="H44" t="str">
            <v>CTM Mos</v>
          </cell>
        </row>
        <row r="45">
          <cell r="H45" t="str">
            <v>Academia San Mamed Orense TM</v>
          </cell>
        </row>
        <row r="46">
          <cell r="H46" t="str">
            <v>Finisterre TM</v>
          </cell>
        </row>
        <row r="47">
          <cell r="H47" t="str">
            <v>CTM Mos</v>
          </cell>
        </row>
        <row r="48">
          <cell r="H48" t="str">
            <v>Cinania TM</v>
          </cell>
        </row>
        <row r="49">
          <cell r="H49" t="str">
            <v>Cinania TM</v>
          </cell>
        </row>
        <row r="50">
          <cell r="H50" t="str">
            <v>Cinania TM</v>
          </cell>
        </row>
        <row r="51">
          <cell r="H51" t="str">
            <v>Cinania TM</v>
          </cell>
        </row>
        <row r="52">
          <cell r="H52" t="str">
            <v>CTM Mos</v>
          </cell>
        </row>
      </sheetData>
      <sheetData sheetId="18">
        <row r="1">
          <cell r="H1" t="str">
            <v>CLUB</v>
          </cell>
        </row>
        <row r="2">
          <cell r="H2" t="str">
            <v>Club Monte Porreiro</v>
          </cell>
        </row>
        <row r="3">
          <cell r="H3" t="str">
            <v>CTM Mos</v>
          </cell>
        </row>
        <row r="4">
          <cell r="H4" t="str">
            <v>CTM Mos</v>
          </cell>
        </row>
        <row r="5">
          <cell r="H5" t="str">
            <v>CTM Mos</v>
          </cell>
        </row>
        <row r="6">
          <cell r="H6" t="str">
            <v>Club Monte Porreiro</v>
          </cell>
        </row>
        <row r="7">
          <cell r="H7" t="str">
            <v>Club Monte Porreiro</v>
          </cell>
        </row>
        <row r="8">
          <cell r="H8" t="str">
            <v>NCR Valongo</v>
          </cell>
        </row>
        <row r="9">
          <cell r="H9" t="str">
            <v>Club Monte Porreiro</v>
          </cell>
        </row>
        <row r="10">
          <cell r="H10" t="str">
            <v>Club Monte Porreiro</v>
          </cell>
        </row>
        <row r="11">
          <cell r="H11" t="str">
            <v>CTM Mos</v>
          </cell>
        </row>
        <row r="12">
          <cell r="H12" t="str">
            <v>Clube Atlantico da Madalena</v>
          </cell>
        </row>
        <row r="13">
          <cell r="H13" t="str">
            <v>CTM GAM</v>
          </cell>
        </row>
        <row r="14">
          <cell r="H14" t="str">
            <v>CTM Mos</v>
          </cell>
        </row>
        <row r="15">
          <cell r="H15" t="str">
            <v>Club Monte Porreiro</v>
          </cell>
        </row>
        <row r="16">
          <cell r="H16" t="str">
            <v>CTM Cidade de Narón</v>
          </cell>
        </row>
        <row r="17">
          <cell r="H17" t="str">
            <v>Club Monte Porreiro</v>
          </cell>
        </row>
        <row r="18">
          <cell r="H18" t="str">
            <v>Club Monte Porreiro</v>
          </cell>
        </row>
        <row r="19">
          <cell r="H19" t="str">
            <v>Club Monte Porreiro</v>
          </cell>
        </row>
        <row r="20">
          <cell r="H20" t="str">
            <v>CTM Mos</v>
          </cell>
        </row>
        <row r="21">
          <cell r="H21" t="str">
            <v>Club Be One Orense</v>
          </cell>
        </row>
        <row r="22">
          <cell r="H22" t="str">
            <v>Finisterre TM</v>
          </cell>
        </row>
        <row r="23">
          <cell r="H23" t="str">
            <v>Cinania TM</v>
          </cell>
        </row>
        <row r="24">
          <cell r="H24" t="str">
            <v>CTM GAM</v>
          </cell>
        </row>
        <row r="25">
          <cell r="H25" t="str">
            <v>Cinania TM</v>
          </cell>
        </row>
        <row r="26">
          <cell r="H26" t="str">
            <v>Club Monte Porreiro</v>
          </cell>
        </row>
        <row r="27">
          <cell r="H27" t="str">
            <v>Cinania TM</v>
          </cell>
        </row>
        <row r="28">
          <cell r="H28" t="str">
            <v>Clube Atlantico da Madalena</v>
          </cell>
        </row>
        <row r="29">
          <cell r="H29" t="str">
            <v>Clube Atlantico da Madalena</v>
          </cell>
        </row>
        <row r="30">
          <cell r="H30" t="str">
            <v>Clube Atlantico da Madalena</v>
          </cell>
        </row>
        <row r="31">
          <cell r="H31" t="str">
            <v>Cinania TM</v>
          </cell>
        </row>
        <row r="32">
          <cell r="H32" t="str">
            <v>Club Monte Porreiro</v>
          </cell>
        </row>
        <row r="33">
          <cell r="H33" t="str">
            <v>CTM Mos</v>
          </cell>
        </row>
        <row r="34">
          <cell r="H34" t="str">
            <v>CTM Mos</v>
          </cell>
        </row>
        <row r="35">
          <cell r="H35" t="str">
            <v>CTM Mos</v>
          </cell>
        </row>
        <row r="36">
          <cell r="H36" t="str">
            <v>Club Monte Porreiro</v>
          </cell>
        </row>
        <row r="37">
          <cell r="H37" t="str">
            <v>Club Monte Porreiro</v>
          </cell>
        </row>
        <row r="38">
          <cell r="H38" t="str">
            <v>Club Monte Porreiro</v>
          </cell>
        </row>
        <row r="39">
          <cell r="H39" t="str">
            <v>CTM Mos</v>
          </cell>
        </row>
        <row r="40">
          <cell r="H40" t="str">
            <v>Club Monte Porreiro</v>
          </cell>
        </row>
        <row r="41">
          <cell r="H41" t="str">
            <v>CTM Mos</v>
          </cell>
        </row>
        <row r="42">
          <cell r="H42" t="str">
            <v>Club Be One Orense</v>
          </cell>
        </row>
        <row r="43">
          <cell r="H43" t="str">
            <v>Club Monte Porreiro</v>
          </cell>
        </row>
        <row r="44">
          <cell r="H44" t="str">
            <v>Clube Atlantico da Madalena</v>
          </cell>
        </row>
        <row r="45">
          <cell r="H45" t="str">
            <v>Club Monte Porreiro</v>
          </cell>
        </row>
        <row r="46">
          <cell r="H46" t="str">
            <v>CTM GAM</v>
          </cell>
        </row>
        <row r="47">
          <cell r="H47" t="str">
            <v>CTM Cidade de Narón</v>
          </cell>
        </row>
        <row r="48">
          <cell r="H48" t="str">
            <v>Club Monte Porreiro</v>
          </cell>
        </row>
        <row r="49">
          <cell r="H49" t="str">
            <v>CTM Mos</v>
          </cell>
        </row>
        <row r="50">
          <cell r="H50" t="str">
            <v>CTM Mos</v>
          </cell>
        </row>
        <row r="51">
          <cell r="H51" t="str">
            <v>CTM Mos</v>
          </cell>
        </row>
        <row r="52">
          <cell r="H52" t="str">
            <v>CTM Mos</v>
          </cell>
        </row>
        <row r="53">
          <cell r="H53" t="str">
            <v>CTM GAM</v>
          </cell>
        </row>
        <row r="54">
          <cell r="H54" t="str">
            <v>CTM GAM</v>
          </cell>
        </row>
        <row r="55">
          <cell r="H55" t="str">
            <v>Cinania TM</v>
          </cell>
        </row>
        <row r="56">
          <cell r="H56" t="str">
            <v>CTM Cidade de Narón</v>
          </cell>
        </row>
        <row r="57">
          <cell r="H57" t="str">
            <v>Club Monte Porreiro</v>
          </cell>
        </row>
        <row r="58">
          <cell r="H58" t="str">
            <v>CTM Cidade de Narón</v>
          </cell>
        </row>
        <row r="59">
          <cell r="H59" t="str">
            <v>Club Monte Porreiro</v>
          </cell>
        </row>
        <row r="60">
          <cell r="H60" t="str">
            <v>Club Monte Porreiro</v>
          </cell>
        </row>
        <row r="61">
          <cell r="H61" t="str">
            <v>CTM Cidade de Narón</v>
          </cell>
        </row>
        <row r="62">
          <cell r="H62" t="str">
            <v>CTM Cidade de Narón</v>
          </cell>
        </row>
        <row r="63">
          <cell r="H63" t="str">
            <v>CTM Mos</v>
          </cell>
        </row>
        <row r="64">
          <cell r="H64" t="str">
            <v>Arteal TM</v>
          </cell>
        </row>
        <row r="65">
          <cell r="H65" t="str">
            <v>Arteal TM</v>
          </cell>
        </row>
        <row r="66">
          <cell r="H66" t="str">
            <v>Club Monte Porreiro</v>
          </cell>
        </row>
        <row r="67">
          <cell r="H67" t="str">
            <v>CTM Cidade de Narón</v>
          </cell>
        </row>
        <row r="68">
          <cell r="H68" t="str">
            <v>Cinania TM</v>
          </cell>
        </row>
        <row r="69">
          <cell r="H69" t="str">
            <v>CTM Cidade de Narón</v>
          </cell>
        </row>
        <row r="70">
          <cell r="H70" t="str">
            <v>Arteal TM</v>
          </cell>
        </row>
        <row r="71">
          <cell r="H71" t="str">
            <v>Cinania TM</v>
          </cell>
        </row>
        <row r="72">
          <cell r="H72" t="str">
            <v>Club Monte Porreiro</v>
          </cell>
        </row>
        <row r="73">
          <cell r="H73" t="str">
            <v>Club Monte Porreiro</v>
          </cell>
        </row>
        <row r="74">
          <cell r="H74" t="str">
            <v>Clube Atlantico da Madalena</v>
          </cell>
        </row>
        <row r="75">
          <cell r="H75" t="str">
            <v>Cinania TM</v>
          </cell>
        </row>
        <row r="76">
          <cell r="H76" t="str">
            <v>Cinania TM</v>
          </cell>
        </row>
        <row r="77">
          <cell r="H77" t="str">
            <v>Club del Mar de San Amaro</v>
          </cell>
        </row>
        <row r="78">
          <cell r="H78" t="str">
            <v>TM Pontevedra</v>
          </cell>
        </row>
        <row r="79">
          <cell r="H79" t="str">
            <v>CTM Cidade de Narón</v>
          </cell>
        </row>
        <row r="80">
          <cell r="H80" t="str">
            <v>CTM Cidade de Narón</v>
          </cell>
        </row>
        <row r="81">
          <cell r="H81" t="str">
            <v>Club Monte Porreiro</v>
          </cell>
        </row>
        <row r="82">
          <cell r="H82" t="str">
            <v>Club Monte Porreiro</v>
          </cell>
        </row>
        <row r="83">
          <cell r="H83" t="str">
            <v>CTM Cidade de Narón</v>
          </cell>
        </row>
        <row r="84">
          <cell r="H84" t="str">
            <v>TM Pontevedra</v>
          </cell>
        </row>
        <row r="85">
          <cell r="H85" t="str">
            <v>Club del Mar de San Amaro</v>
          </cell>
        </row>
        <row r="86">
          <cell r="H86" t="str">
            <v>Club Monte Porreiro</v>
          </cell>
        </row>
        <row r="87">
          <cell r="H87" t="str">
            <v>TM Pontevedra</v>
          </cell>
        </row>
        <row r="88">
          <cell r="H88" t="str">
            <v>Cinania TM</v>
          </cell>
        </row>
        <row r="89">
          <cell r="H89" t="str">
            <v>AR Canidelo</v>
          </cell>
        </row>
        <row r="90">
          <cell r="H90" t="str">
            <v>Cinania TM</v>
          </cell>
        </row>
        <row r="91">
          <cell r="H91" t="str">
            <v>Club Monte Porreiro</v>
          </cell>
        </row>
        <row r="92">
          <cell r="H92" t="str">
            <v>Club Monte Porreiro</v>
          </cell>
        </row>
        <row r="93">
          <cell r="H93" t="str">
            <v>CTM Cidade de Narón</v>
          </cell>
        </row>
        <row r="94">
          <cell r="H94" t="str">
            <v>Redondela Sport Club</v>
          </cell>
        </row>
        <row r="95">
          <cell r="H95" t="str">
            <v>Club Monte Porreiro</v>
          </cell>
        </row>
        <row r="96">
          <cell r="H96" t="str">
            <v>Cambados TM</v>
          </cell>
        </row>
        <row r="97">
          <cell r="H97" t="str">
            <v>Cinania TM</v>
          </cell>
        </row>
        <row r="98">
          <cell r="H98" t="str">
            <v>Club Monte Porreiro</v>
          </cell>
        </row>
        <row r="99">
          <cell r="H99" t="str">
            <v>Club Monte Porreiro</v>
          </cell>
        </row>
        <row r="100">
          <cell r="H100" t="str">
            <v>Arteal TM</v>
          </cell>
        </row>
        <row r="101">
          <cell r="H101" t="str">
            <v>Cinania TM</v>
          </cell>
        </row>
        <row r="102">
          <cell r="H102" t="str">
            <v>CRC Porriño</v>
          </cell>
        </row>
        <row r="103">
          <cell r="H103" t="str">
            <v>Redondela Sport Club</v>
          </cell>
        </row>
        <row r="104">
          <cell r="H104" t="str">
            <v>CRC Porriño</v>
          </cell>
        </row>
        <row r="105">
          <cell r="H105" t="str">
            <v>Club Cerveira Futsal</v>
          </cell>
        </row>
        <row r="106">
          <cell r="H106" t="str">
            <v>Club Monte Porreiro</v>
          </cell>
        </row>
        <row r="107">
          <cell r="H107" t="str">
            <v>Cinania TM</v>
          </cell>
        </row>
        <row r="108">
          <cell r="H108" t="str">
            <v>Cinania TM</v>
          </cell>
        </row>
        <row r="109">
          <cell r="H109" t="str">
            <v>Liceo Casino de Tuy</v>
          </cell>
        </row>
        <row r="110">
          <cell r="H110" t="str">
            <v>Exodus TM</v>
          </cell>
        </row>
        <row r="111">
          <cell r="H111" t="str">
            <v>Academia San Mamed Orense TM</v>
          </cell>
        </row>
        <row r="112">
          <cell r="H112" t="str">
            <v>Liceo Casino de Tuy</v>
          </cell>
        </row>
        <row r="113">
          <cell r="H113" t="str">
            <v>Cinania TM</v>
          </cell>
        </row>
        <row r="114">
          <cell r="H114" t="str">
            <v>Liceo Casino de Tuy</v>
          </cell>
        </row>
        <row r="115">
          <cell r="H115" t="str">
            <v>Exodus TM</v>
          </cell>
        </row>
        <row r="116">
          <cell r="H116" t="str">
            <v>Redondela Sport Club</v>
          </cell>
        </row>
        <row r="117">
          <cell r="H117" t="str">
            <v>Clube Orfeão de Valadares</v>
          </cell>
        </row>
        <row r="118">
          <cell r="H118" t="str">
            <v>NCR Valongo</v>
          </cell>
        </row>
        <row r="119">
          <cell r="H119" t="str">
            <v>Club Monte Porreiro</v>
          </cell>
        </row>
        <row r="120">
          <cell r="H120" t="str">
            <v>CTM Mos</v>
          </cell>
        </row>
        <row r="121">
          <cell r="H121" t="str">
            <v>Club Monte Porreiro</v>
          </cell>
        </row>
        <row r="122">
          <cell r="H122" t="str">
            <v>Academia San Mamed Orense TM</v>
          </cell>
        </row>
        <row r="123">
          <cell r="H123" t="str">
            <v>CTM GAM</v>
          </cell>
        </row>
        <row r="124">
          <cell r="H124" t="str">
            <v>Academia San Mamed Orense TM</v>
          </cell>
        </row>
        <row r="125">
          <cell r="H125" t="str">
            <v>Círculo Mercantil de Vigo</v>
          </cell>
        </row>
        <row r="126">
          <cell r="H126" t="str">
            <v>Arteal TM</v>
          </cell>
        </row>
        <row r="127">
          <cell r="H127" t="str">
            <v>SCDR Helios-Bembrive</v>
          </cell>
        </row>
        <row r="128">
          <cell r="H128" t="str">
            <v>Monteferreiros TM</v>
          </cell>
        </row>
        <row r="129">
          <cell r="H129" t="str">
            <v>Club Monte Porreiro</v>
          </cell>
        </row>
        <row r="130">
          <cell r="H130" t="str">
            <v>Cinania TM</v>
          </cell>
        </row>
        <row r="131">
          <cell r="H131" t="str">
            <v>Círculo Mercantil de Vigo</v>
          </cell>
        </row>
        <row r="132">
          <cell r="H132" t="str">
            <v>Club Monte Porreiro</v>
          </cell>
        </row>
        <row r="133">
          <cell r="H133" t="str">
            <v>Arteal TM</v>
          </cell>
        </row>
        <row r="134">
          <cell r="H134" t="str">
            <v>Arteal TM</v>
          </cell>
        </row>
        <row r="135">
          <cell r="H135" t="str">
            <v>Club Be One Orense</v>
          </cell>
        </row>
        <row r="136">
          <cell r="H136" t="str">
            <v>Club Monte Porreiro</v>
          </cell>
        </row>
        <row r="137">
          <cell r="H137" t="str">
            <v>Exodus TM</v>
          </cell>
        </row>
        <row r="138">
          <cell r="H138" t="str">
            <v>CTM Mos</v>
          </cell>
        </row>
        <row r="139">
          <cell r="H139" t="str">
            <v>Liceo Casino de Tuy</v>
          </cell>
        </row>
        <row r="140">
          <cell r="H140" t="str">
            <v>Exodus TM</v>
          </cell>
        </row>
        <row r="141">
          <cell r="H141" t="str">
            <v>Finisterre TM</v>
          </cell>
        </row>
        <row r="142">
          <cell r="H142" t="str">
            <v>Academia San Mamed Orense TM</v>
          </cell>
        </row>
        <row r="143">
          <cell r="H143" t="str">
            <v>Exodus TM</v>
          </cell>
        </row>
        <row r="144">
          <cell r="H144" t="str">
            <v>Club del Mar de San Amaro</v>
          </cell>
        </row>
        <row r="145">
          <cell r="H145" t="str">
            <v>LFC Lourosa</v>
          </cell>
        </row>
        <row r="146">
          <cell r="H146" t="str">
            <v>CTM Mos</v>
          </cell>
        </row>
        <row r="147">
          <cell r="H147" t="str">
            <v>Exodus TM</v>
          </cell>
        </row>
        <row r="148">
          <cell r="H148" t="str">
            <v>Cinania TM</v>
          </cell>
        </row>
        <row r="149">
          <cell r="H149" t="str">
            <v>Arteal TM</v>
          </cell>
        </row>
        <row r="150">
          <cell r="H150" t="str">
            <v>CTM Mos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">
          <cell r="H1" t="str">
            <v>CLUB</v>
          </cell>
        </row>
      </sheetData>
      <sheetData sheetId="26">
        <row r="1">
          <cell r="H1" t="str">
            <v>CLUB</v>
          </cell>
        </row>
      </sheetData>
      <sheetData sheetId="27"/>
      <sheetData sheetId="28"/>
      <sheetData sheetId="29">
        <row r="1">
          <cell r="H1" t="str">
            <v>CLUB</v>
          </cell>
        </row>
        <row r="2">
          <cell r="H2" t="str">
            <v>Finisterre TM</v>
          </cell>
        </row>
        <row r="3">
          <cell r="H3" t="str">
            <v>Club Monte Porreiro</v>
          </cell>
        </row>
        <row r="4">
          <cell r="H4" t="str">
            <v>Finisterre TM</v>
          </cell>
        </row>
        <row r="5">
          <cell r="H5" t="str">
            <v>CTM Cidade de Narón</v>
          </cell>
        </row>
        <row r="6">
          <cell r="H6" t="str">
            <v>CTM Cidade de Narón</v>
          </cell>
        </row>
        <row r="7">
          <cell r="H7" t="str">
            <v>CTM Cidade de Narón</v>
          </cell>
        </row>
        <row r="8">
          <cell r="H8" t="str">
            <v>CTM Cidade de Narón</v>
          </cell>
        </row>
        <row r="9">
          <cell r="H9" t="str">
            <v>CTM GAM</v>
          </cell>
        </row>
        <row r="10">
          <cell r="H10" t="str">
            <v>CTM Cidade de Narón</v>
          </cell>
        </row>
        <row r="11">
          <cell r="H11" t="str">
            <v>CTM Cidade de Narón</v>
          </cell>
        </row>
        <row r="12">
          <cell r="H12" t="str">
            <v>Redondela Sport Club</v>
          </cell>
        </row>
        <row r="13">
          <cell r="H13" t="str">
            <v>Monteferreiros TM</v>
          </cell>
        </row>
        <row r="14">
          <cell r="H14" t="str">
            <v>CTM Cidade de Narón</v>
          </cell>
        </row>
        <row r="15">
          <cell r="H15" t="str">
            <v>Club del Mar de San Amaro</v>
          </cell>
        </row>
        <row r="16">
          <cell r="H16" t="str">
            <v>CTM Cidade de Narón</v>
          </cell>
        </row>
        <row r="17">
          <cell r="H17" t="str">
            <v>CTM Cidade de Narón</v>
          </cell>
        </row>
        <row r="18">
          <cell r="H18" t="str">
            <v>CTM Cidade de Narón</v>
          </cell>
        </row>
        <row r="19">
          <cell r="H19" t="str">
            <v>CTM Cidade de Narón</v>
          </cell>
        </row>
        <row r="20">
          <cell r="H20" t="str">
            <v>CTM Cidade de Narón</v>
          </cell>
        </row>
        <row r="21">
          <cell r="H21" t="str">
            <v>CTM Cidade de Narón</v>
          </cell>
        </row>
        <row r="22">
          <cell r="H22" t="str">
            <v>CTM Cidade de Narón</v>
          </cell>
        </row>
        <row r="23">
          <cell r="H23" t="str">
            <v>Arteal TM</v>
          </cell>
        </row>
        <row r="24">
          <cell r="H24" t="str">
            <v>CTM Cidade de Narón</v>
          </cell>
        </row>
        <row r="25">
          <cell r="H25" t="str">
            <v>CTM Cidade de Narón</v>
          </cell>
        </row>
      </sheetData>
      <sheetData sheetId="30">
        <row r="1">
          <cell r="H1" t="str">
            <v>CLUB</v>
          </cell>
        </row>
        <row r="2">
          <cell r="H2" t="str">
            <v>CTM Mos</v>
          </cell>
        </row>
        <row r="3">
          <cell r="H3" t="str">
            <v>CTM Mos</v>
          </cell>
        </row>
        <row r="4">
          <cell r="H4" t="str">
            <v>CTM Mos</v>
          </cell>
        </row>
        <row r="5">
          <cell r="H5" t="str">
            <v>CTM Mos</v>
          </cell>
        </row>
        <row r="6">
          <cell r="H6" t="str">
            <v>CTM Cidade de Narón</v>
          </cell>
        </row>
        <row r="7">
          <cell r="H7" t="str">
            <v>CTM Cidade de Narón</v>
          </cell>
        </row>
        <row r="8">
          <cell r="H8" t="str">
            <v>CTM Cidade de Narón</v>
          </cell>
        </row>
        <row r="9">
          <cell r="H9" t="str">
            <v>CTM Cidade de Narón</v>
          </cell>
        </row>
        <row r="10">
          <cell r="H10" t="str">
            <v>CTM Cidade de Narón</v>
          </cell>
        </row>
        <row r="11">
          <cell r="H11" t="str">
            <v>CTM Cidade de Narón</v>
          </cell>
        </row>
        <row r="12">
          <cell r="H12" t="str">
            <v>CTM Cidade de Narón</v>
          </cell>
        </row>
        <row r="13">
          <cell r="H13" t="str">
            <v>CTM GAM</v>
          </cell>
        </row>
        <row r="14">
          <cell r="H14" t="str">
            <v>CTM Mos</v>
          </cell>
        </row>
        <row r="15">
          <cell r="H15" t="str">
            <v>CTM Mos</v>
          </cell>
        </row>
        <row r="16">
          <cell r="H16" t="str">
            <v>CTM Mos</v>
          </cell>
        </row>
        <row r="17">
          <cell r="H17" t="str">
            <v>CTM Cidade de Narón</v>
          </cell>
        </row>
        <row r="18">
          <cell r="H18" t="str">
            <v>CTM GAM</v>
          </cell>
        </row>
        <row r="19">
          <cell r="H19" t="str">
            <v>CTM Cidade de Narón</v>
          </cell>
        </row>
        <row r="20">
          <cell r="H20" t="str">
            <v>CTM Cidade de Narón</v>
          </cell>
        </row>
        <row r="21">
          <cell r="H21" t="str">
            <v>CTM Cidade de Narón</v>
          </cell>
        </row>
        <row r="22">
          <cell r="H22" t="str">
            <v>Club del Mar de San Amaro</v>
          </cell>
        </row>
        <row r="23">
          <cell r="H23" t="str">
            <v>CTM Cidade de Narón</v>
          </cell>
        </row>
        <row r="24">
          <cell r="H24" t="str">
            <v>CTM GAM</v>
          </cell>
        </row>
        <row r="25">
          <cell r="H25" t="str">
            <v>Finisterre TM</v>
          </cell>
        </row>
        <row r="26">
          <cell r="H26" t="str">
            <v>Club Monte Porreiro</v>
          </cell>
        </row>
        <row r="27">
          <cell r="H27" t="str">
            <v>CTM Cidade de Narón</v>
          </cell>
        </row>
        <row r="28">
          <cell r="H28" t="str">
            <v>CTM Cidade de Narón</v>
          </cell>
        </row>
        <row r="29">
          <cell r="H29" t="str">
            <v>Club Monte Porreiro</v>
          </cell>
        </row>
        <row r="30">
          <cell r="H30" t="str">
            <v>Club del Mar de San Amaro</v>
          </cell>
        </row>
        <row r="31">
          <cell r="H31" t="str">
            <v>Arteal TM</v>
          </cell>
        </row>
        <row r="32">
          <cell r="H32" t="str">
            <v>Club del Mar de San Amaro</v>
          </cell>
        </row>
        <row r="33">
          <cell r="H33" t="str">
            <v>CTM Cidade de Narón</v>
          </cell>
        </row>
        <row r="34">
          <cell r="H34" t="str">
            <v>CTM Cidade de Narón</v>
          </cell>
        </row>
        <row r="35">
          <cell r="H35" t="str">
            <v>CTM GAM</v>
          </cell>
        </row>
        <row r="36">
          <cell r="H36" t="str">
            <v>Finisterre TM</v>
          </cell>
        </row>
        <row r="37">
          <cell r="H37" t="str">
            <v>Cambre TM</v>
          </cell>
        </row>
        <row r="38">
          <cell r="H38" t="str">
            <v>Finisterre TM</v>
          </cell>
        </row>
        <row r="39">
          <cell r="H39" t="str">
            <v>CTM Cidade de Narón</v>
          </cell>
        </row>
        <row r="40">
          <cell r="H40" t="str">
            <v>CTM Cidade de Narón</v>
          </cell>
        </row>
        <row r="41">
          <cell r="H41" t="str">
            <v>CTM Cidade de Narón</v>
          </cell>
        </row>
        <row r="42">
          <cell r="H42" t="str">
            <v>CTM Cidade de Narón</v>
          </cell>
        </row>
        <row r="43">
          <cell r="H43" t="str">
            <v>Club Monte Porreiro</v>
          </cell>
        </row>
        <row r="44">
          <cell r="H44" t="str">
            <v>CTM Cidade de Narón</v>
          </cell>
        </row>
        <row r="45">
          <cell r="H45" t="str">
            <v>Arteal TM</v>
          </cell>
        </row>
        <row r="46">
          <cell r="H46" t="str">
            <v>Club del Mar de San Amaro</v>
          </cell>
        </row>
        <row r="47">
          <cell r="H47" t="str">
            <v>CTM Cidade de Narón</v>
          </cell>
        </row>
        <row r="48">
          <cell r="H48" t="str">
            <v>CTM Cidade de Narón</v>
          </cell>
        </row>
        <row r="49">
          <cell r="H49" t="str">
            <v>CTM Cidade de Narón</v>
          </cell>
        </row>
        <row r="50">
          <cell r="H50" t="str">
            <v>Club Monte Porreiro</v>
          </cell>
        </row>
        <row r="51">
          <cell r="H51" t="str">
            <v>Finisterre TM</v>
          </cell>
        </row>
        <row r="52">
          <cell r="H52" t="str">
            <v>Finisterre TM</v>
          </cell>
        </row>
        <row r="53">
          <cell r="H53" t="str">
            <v>Finisterre TM</v>
          </cell>
        </row>
        <row r="54">
          <cell r="H54" t="str">
            <v>Club del Mar de San Amaro</v>
          </cell>
        </row>
        <row r="55">
          <cell r="H55" t="str">
            <v>Club Monte Porreiro</v>
          </cell>
        </row>
        <row r="56">
          <cell r="H56" t="str">
            <v>CTM Cidade de Narón</v>
          </cell>
        </row>
        <row r="57">
          <cell r="H57" t="str">
            <v>CTM Cidade de Narón</v>
          </cell>
        </row>
        <row r="58">
          <cell r="H58" t="str">
            <v>Club del Mar de San Amaro</v>
          </cell>
        </row>
        <row r="59">
          <cell r="H59" t="str">
            <v>Club Monte Porreiro</v>
          </cell>
        </row>
        <row r="60">
          <cell r="H60" t="str">
            <v>CTM Cidade de Narón</v>
          </cell>
        </row>
        <row r="61">
          <cell r="H61" t="str">
            <v>Illas Cíes TM</v>
          </cell>
        </row>
        <row r="62">
          <cell r="H62" t="str">
            <v>Finisterre TM</v>
          </cell>
        </row>
        <row r="63">
          <cell r="H63" t="str">
            <v>Club Vimianzo TM</v>
          </cell>
        </row>
        <row r="64">
          <cell r="H64" t="str">
            <v>Arteal TM</v>
          </cell>
        </row>
        <row r="65">
          <cell r="H65" t="str">
            <v>CTM Cidade de Narón</v>
          </cell>
        </row>
        <row r="66">
          <cell r="H66" t="str">
            <v>CTM Cidade de Narón</v>
          </cell>
        </row>
        <row r="67">
          <cell r="H67" t="str">
            <v>Arteal TM</v>
          </cell>
        </row>
        <row r="68">
          <cell r="H68" t="str">
            <v>AD CP Zas</v>
          </cell>
        </row>
        <row r="69">
          <cell r="H69" t="str">
            <v>Finisterre TM</v>
          </cell>
        </row>
        <row r="70">
          <cell r="H70" t="str">
            <v>Cambre TM</v>
          </cell>
        </row>
        <row r="71">
          <cell r="H71" t="str">
            <v>CD Dezportas Lugo TM</v>
          </cell>
        </row>
        <row r="72">
          <cell r="H72" t="str">
            <v>Club del Mar de San Amaro</v>
          </cell>
        </row>
        <row r="73">
          <cell r="H73" t="str">
            <v>Finisterre TM</v>
          </cell>
        </row>
        <row r="74">
          <cell r="H74" t="str">
            <v>Cambre TM</v>
          </cell>
        </row>
        <row r="75">
          <cell r="H75" t="str">
            <v>Cambre TM</v>
          </cell>
        </row>
        <row r="76">
          <cell r="H76" t="str">
            <v>Finisterre TM</v>
          </cell>
        </row>
        <row r="77">
          <cell r="H77" t="str">
            <v>CTM Cidade de Narón</v>
          </cell>
        </row>
        <row r="78">
          <cell r="H78" t="str">
            <v>CTM GAM</v>
          </cell>
        </row>
        <row r="79">
          <cell r="H79" t="str">
            <v>CTM GAM</v>
          </cell>
        </row>
        <row r="80">
          <cell r="H80" t="str">
            <v>Finisterre TM</v>
          </cell>
        </row>
        <row r="81">
          <cell r="H81" t="str">
            <v>CTM Cidade de Narón</v>
          </cell>
        </row>
        <row r="82">
          <cell r="H82" t="str">
            <v>Arteal TM</v>
          </cell>
        </row>
        <row r="83">
          <cell r="H83" t="str">
            <v>CTM Cidade de Narón</v>
          </cell>
        </row>
        <row r="84">
          <cell r="H84" t="str">
            <v>AD CP Zas</v>
          </cell>
        </row>
        <row r="85">
          <cell r="H85" t="str">
            <v>CTM Cidade de Narón</v>
          </cell>
        </row>
        <row r="86">
          <cell r="H86" t="str">
            <v>Finisterre TM</v>
          </cell>
        </row>
        <row r="87">
          <cell r="H87" t="str">
            <v>CTM Coruña</v>
          </cell>
        </row>
        <row r="88">
          <cell r="H88" t="str">
            <v>CTM Coruña</v>
          </cell>
        </row>
        <row r="89">
          <cell r="H89" t="str">
            <v>Finisterre TM</v>
          </cell>
        </row>
        <row r="90">
          <cell r="H90" t="str">
            <v>CTM GAM</v>
          </cell>
        </row>
        <row r="91">
          <cell r="H91" t="str">
            <v>CTM Coruña</v>
          </cell>
        </row>
        <row r="92">
          <cell r="H92" t="str">
            <v>Redondela Sport Club</v>
          </cell>
        </row>
        <row r="93">
          <cell r="H93" t="str">
            <v>CTM GAM</v>
          </cell>
        </row>
        <row r="94">
          <cell r="H94" t="str">
            <v>CTM Cidade de Narón</v>
          </cell>
        </row>
        <row r="95">
          <cell r="H95" t="str">
            <v>Finisterre TM</v>
          </cell>
        </row>
        <row r="96">
          <cell r="H96" t="str">
            <v>CTM Coruña</v>
          </cell>
        </row>
        <row r="97">
          <cell r="H97" t="str">
            <v>CTM Cidade de Narón</v>
          </cell>
        </row>
        <row r="98">
          <cell r="H98" t="str">
            <v>CTM Coruña</v>
          </cell>
        </row>
        <row r="99">
          <cell r="H99" t="str">
            <v>CTM Cidade de Narón</v>
          </cell>
        </row>
        <row r="100">
          <cell r="H100" t="str">
            <v>CTM Cidade de Narón</v>
          </cell>
        </row>
        <row r="101">
          <cell r="H101" t="str">
            <v>Arteal TM</v>
          </cell>
        </row>
        <row r="102">
          <cell r="H102" t="str">
            <v>CTM Vigo</v>
          </cell>
        </row>
        <row r="103">
          <cell r="H103" t="str">
            <v>SCDR Helios-Bembrive</v>
          </cell>
        </row>
        <row r="104">
          <cell r="H104" t="str">
            <v>CTM Cidade de Narón</v>
          </cell>
        </row>
        <row r="105">
          <cell r="H105" t="str">
            <v>Redondela Sport Club</v>
          </cell>
        </row>
        <row r="106">
          <cell r="H106" t="str">
            <v>Arteal TM</v>
          </cell>
        </row>
        <row r="107">
          <cell r="H107" t="str">
            <v>Club Monte Porreiro</v>
          </cell>
        </row>
        <row r="108">
          <cell r="H108" t="str">
            <v>CTM Cidade de Narón</v>
          </cell>
        </row>
        <row r="109">
          <cell r="H109" t="str">
            <v>CTM Coruña</v>
          </cell>
        </row>
        <row r="110">
          <cell r="H110" t="str">
            <v>AD CP Zas</v>
          </cell>
        </row>
        <row r="111">
          <cell r="H111" t="str">
            <v>CD Dezportas Lugo TM</v>
          </cell>
        </row>
        <row r="112">
          <cell r="H112" t="str">
            <v>CTM Cidade de Narón</v>
          </cell>
        </row>
        <row r="113">
          <cell r="H113" t="str">
            <v>CTM Cidade de Narón</v>
          </cell>
        </row>
        <row r="114">
          <cell r="H114" t="str">
            <v>CD Dezportas Lugo TM</v>
          </cell>
        </row>
        <row r="115">
          <cell r="H115" t="str">
            <v>Club San Xoán TM</v>
          </cell>
        </row>
        <row r="116">
          <cell r="H116" t="str">
            <v>CD Dezportas Lugo TM</v>
          </cell>
        </row>
        <row r="117">
          <cell r="H117" t="str">
            <v>Monteferreiros TM</v>
          </cell>
        </row>
        <row r="118">
          <cell r="H118" t="str">
            <v>Club San Xoán TM</v>
          </cell>
        </row>
        <row r="119">
          <cell r="H119" t="str">
            <v>Grumico SD</v>
          </cell>
        </row>
        <row r="120">
          <cell r="H120" t="str">
            <v>Exodus TM</v>
          </cell>
        </row>
        <row r="121">
          <cell r="H121" t="str">
            <v>Cambre TM</v>
          </cell>
        </row>
        <row r="122">
          <cell r="H122" t="str">
            <v>Club San Xoán TM</v>
          </cell>
        </row>
        <row r="123">
          <cell r="H123" t="str">
            <v>Arteal TM</v>
          </cell>
        </row>
        <row r="124">
          <cell r="H124" t="str">
            <v>AD CP Zas</v>
          </cell>
        </row>
        <row r="125">
          <cell r="H125" t="str">
            <v>Club San Xoán TM</v>
          </cell>
        </row>
        <row r="126">
          <cell r="H126" t="str">
            <v>CD Dezportas Lugo TM</v>
          </cell>
        </row>
        <row r="127">
          <cell r="H127" t="str">
            <v>CTM Cidade de Narón</v>
          </cell>
        </row>
        <row r="128">
          <cell r="H128" t="str">
            <v>Grumico SD</v>
          </cell>
        </row>
        <row r="129">
          <cell r="H129" t="str">
            <v>Cambre TM</v>
          </cell>
        </row>
        <row r="130">
          <cell r="H130" t="str">
            <v>Grumico SD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theme="9"/>
  </sheetPr>
  <dimension ref="A1:CY49"/>
  <sheetViews>
    <sheetView tabSelected="1" view="pageBreakPreview" zoomScale="70" zoomScaleNormal="70" zoomScaleSheetLayoutView="7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0" defaultRowHeight="12.75" outlineLevelCol="1" x14ac:dyDescent="0.2"/>
  <cols>
    <col min="1" max="3" width="4.7109375" style="1" customWidth="1"/>
    <col min="4" max="6" width="4.7109375" style="1" hidden="1" customWidth="1" outlineLevel="1"/>
    <col min="7" max="7" width="6.7109375" style="18" hidden="1" customWidth="1" outlineLevel="1"/>
    <col min="8" max="8" width="28.7109375" style="1" customWidth="1" collapsed="1"/>
    <col min="9" max="9" width="20.7109375" style="1" customWidth="1" outlineLevel="1"/>
    <col min="10" max="10" width="10.7109375" style="1" customWidth="1" outlineLevel="1"/>
    <col min="11" max="11" width="6.7109375" style="18" customWidth="1"/>
    <col min="12" max="14" width="5.7109375" style="18" customWidth="1"/>
    <col min="15" max="15" width="6.7109375" style="18" customWidth="1"/>
    <col min="16" max="16" width="1.7109375" style="19" customWidth="1"/>
    <col min="17" max="17" width="5.7109375" style="19" customWidth="1" outlineLevel="1"/>
    <col min="18" max="20" width="2.7109375" style="19" customWidth="1" outlineLevel="1"/>
    <col min="21" max="21" width="5.7109375" style="19" customWidth="1" outlineLevel="1"/>
    <col min="22" max="24" width="2.7109375" style="19" customWidth="1" outlineLevel="1"/>
    <col min="25" max="25" width="5.7109375" style="19" customWidth="1" outlineLevel="1"/>
    <col min="26" max="28" width="2.7109375" style="19" customWidth="1" outlineLevel="1"/>
    <col min="29" max="29" width="5.7109375" style="19" customWidth="1" outlineLevel="1"/>
    <col min="30" max="32" width="2.7109375" style="19" customWidth="1" outlineLevel="1"/>
    <col min="33" max="33" width="5.7109375" style="19" customWidth="1" outlineLevel="1"/>
    <col min="34" max="36" width="2.7109375" style="19" customWidth="1" outlineLevel="1"/>
    <col min="37" max="37" width="5.7109375" style="19" customWidth="1" outlineLevel="1"/>
    <col min="38" max="40" width="2.7109375" style="19" customWidth="1" outlineLevel="1"/>
    <col min="41" max="41" width="5.7109375" style="19" customWidth="1" outlineLevel="1"/>
    <col min="42" max="44" width="2.7109375" style="19" customWidth="1" outlineLevel="1"/>
    <col min="45" max="45" width="1.7109375" style="19" customWidth="1"/>
    <col min="46" max="46" width="5.7109375" style="19" customWidth="1" outlineLevel="1"/>
    <col min="47" max="49" width="2.7109375" style="19" customWidth="1" outlineLevel="1"/>
    <col min="50" max="50" width="5.7109375" style="19" customWidth="1" outlineLevel="1"/>
    <col min="51" max="53" width="2.7109375" style="19" customWidth="1" outlineLevel="1"/>
    <col min="54" max="54" width="4.7109375" style="1" customWidth="1"/>
    <col min="55" max="59" width="6.7109375" style="1" hidden="1" customWidth="1"/>
    <col min="60" max="90" width="0" style="1" hidden="1" customWidth="1"/>
    <col min="91" max="103" width="6.7109375" style="1" hidden="1" customWidth="1"/>
    <col min="104" max="16384" width="11.42578125" style="1" hidden="1"/>
  </cols>
  <sheetData>
    <row r="1" spans="1:53" ht="15.75" customHeight="1" thickBot="1" x14ac:dyDescent="0.25">
      <c r="A1" s="68" t="s">
        <v>6</v>
      </c>
      <c r="B1" s="69"/>
      <c r="C1" s="69"/>
      <c r="D1" s="69"/>
      <c r="E1" s="69"/>
      <c r="F1" s="70"/>
      <c r="G1" s="58" t="s">
        <v>5</v>
      </c>
      <c r="H1" s="59"/>
      <c r="I1" s="59"/>
      <c r="J1" s="59"/>
      <c r="K1" s="60" t="s">
        <v>32</v>
      </c>
      <c r="L1" s="61"/>
      <c r="M1" s="61"/>
      <c r="N1" s="61"/>
      <c r="O1" s="61"/>
      <c r="P1" s="63" t="s">
        <v>13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5"/>
      <c r="AT1" s="64" t="s">
        <v>76</v>
      </c>
      <c r="AU1" s="64"/>
      <c r="AV1" s="64"/>
      <c r="AW1" s="64"/>
      <c r="AX1" s="64"/>
      <c r="AY1" s="64"/>
      <c r="AZ1" s="64"/>
      <c r="BA1" s="65"/>
    </row>
    <row r="2" spans="1:53" ht="80.099999999999994" customHeight="1" x14ac:dyDescent="0.2">
      <c r="A2" s="71" t="s">
        <v>4</v>
      </c>
      <c r="B2" s="3" t="s">
        <v>9</v>
      </c>
      <c r="C2" s="72" t="s">
        <v>7</v>
      </c>
      <c r="D2" s="3"/>
      <c r="E2" s="3"/>
      <c r="F2" s="72"/>
      <c r="G2" s="5" t="s">
        <v>33</v>
      </c>
      <c r="H2" s="6" t="s">
        <v>0</v>
      </c>
      <c r="I2" s="6" t="s">
        <v>114</v>
      </c>
      <c r="J2" s="6" t="s">
        <v>115</v>
      </c>
      <c r="K2" s="20" t="s">
        <v>75</v>
      </c>
      <c r="L2" s="30" t="s">
        <v>111</v>
      </c>
      <c r="M2" s="23" t="s">
        <v>112</v>
      </c>
      <c r="N2" s="31" t="s">
        <v>113</v>
      </c>
      <c r="O2" s="8" t="s">
        <v>133</v>
      </c>
      <c r="P2" s="9"/>
      <c r="Q2" s="52" t="s">
        <v>121</v>
      </c>
      <c r="R2" s="53"/>
      <c r="S2" s="53"/>
      <c r="T2" s="54"/>
      <c r="U2" s="52" t="s">
        <v>16</v>
      </c>
      <c r="V2" s="53"/>
      <c r="W2" s="53"/>
      <c r="X2" s="54"/>
      <c r="Y2" s="52" t="s">
        <v>17</v>
      </c>
      <c r="Z2" s="53"/>
      <c r="AA2" s="53"/>
      <c r="AB2" s="54"/>
      <c r="AC2" s="52" t="s">
        <v>19</v>
      </c>
      <c r="AD2" s="53"/>
      <c r="AE2" s="53"/>
      <c r="AF2" s="54"/>
      <c r="AG2" s="52" t="s">
        <v>18</v>
      </c>
      <c r="AH2" s="53"/>
      <c r="AI2" s="53"/>
      <c r="AJ2" s="54"/>
      <c r="AK2" s="52" t="s">
        <v>122</v>
      </c>
      <c r="AL2" s="53"/>
      <c r="AM2" s="53"/>
      <c r="AN2" s="54"/>
      <c r="AO2" s="52" t="s">
        <v>132</v>
      </c>
      <c r="AP2" s="53"/>
      <c r="AQ2" s="53"/>
      <c r="AR2" s="54"/>
      <c r="AS2" s="11"/>
      <c r="AT2" s="52" t="s">
        <v>116</v>
      </c>
      <c r="AU2" s="53"/>
      <c r="AV2" s="53"/>
      <c r="AW2" s="54"/>
      <c r="AX2" s="52" t="s">
        <v>117</v>
      </c>
      <c r="AY2" s="53"/>
      <c r="AZ2" s="53"/>
      <c r="BA2" s="66"/>
    </row>
    <row r="3" spans="1:53" x14ac:dyDescent="0.2">
      <c r="A3" s="32">
        <f>ROW(G3)-2</f>
        <v>1</v>
      </c>
      <c r="B3" s="73">
        <v>1</v>
      </c>
      <c r="C3" s="33" t="str">
        <f>IF(B3="","",IF(B3=A3,"=",B3-A3))</f>
        <v>=</v>
      </c>
      <c r="D3" s="73"/>
      <c r="E3" s="74"/>
      <c r="F3" s="33" t="str">
        <f>IF(E3="","",IF(E3=D3,"=",E3-D3))</f>
        <v/>
      </c>
      <c r="G3" s="34">
        <v>534</v>
      </c>
      <c r="H3" s="35" t="s">
        <v>46</v>
      </c>
      <c r="I3" s="35" t="s">
        <v>83</v>
      </c>
      <c r="J3" s="36" t="s">
        <v>83</v>
      </c>
      <c r="K3" s="75">
        <f xml:space="preserve"> IFERROR(COUNTIF(#REF!,H3),0) + IFERROR(COUNTIF(#REF!,H3),0)
 + IFERROR(COUNTIF(#REF!,H3),0) + IFERROR(COUNTIF(#REF!,H3),0)
 + IFERROR(COUNTIF(#REF!,H3),0) + IFERROR(COUNTIF(#REF!,H3),0)
 + IFERROR(COUNTIF([2]Pontevedra_CAT!H:H,H3),0) + IFERROR(COUNTIF([2]Pontevedra_ABS!H:H,H3),0)
 + IFERROR(COUNTIF([2]Cangas_CAT!H:H,H3),0) + IFERROR(COUNTIF([2]Cangas_ABS!H:H,H3),0)
 + IFERROR(COUNTIF([2]Naron_CAT!H:H,H3),0) + IFERROR(COUNTIF([2]Naron_ABS!H:H,H3),0)
 + IFERROR(COUNTIF(#REF!,H3),0) + IFERROR(COUNTIF(#REF!,H3),0) + IFERROR(COUNTIF(#REF!,H3),0)
 + IFERROR(COUNTIF(#REF!,H3),0) + IFERROR(COUNTIF(#REF!,H3),0) + IFERROR(COUNTIF(#REF!,H3),0)
 + IFERROR(COUNTIF(#REF!,H3),0) + IFERROR(COUNTIF(#REF!,H3),0) + IFERROR(COUNTIF(#REF!,H3),0)
 + IFERROR(COUNTIF(#REF!,H3),0) + IFERROR(COUNTIF(#REF!,H3),0) + IFERROR(COUNTIF(#REF!,H3),0)</f>
        <v>56</v>
      </c>
      <c r="L3" s="37">
        <f>SUM(R3,V3,Z3,AD3,AH3,AL3,AP3,AU3,AY3)</f>
        <v>11</v>
      </c>
      <c r="M3" s="41">
        <f>SUM(S3,W3,AA3,AE3,AI3,AM3,AQ3,AV3,AZ3)</f>
        <v>10</v>
      </c>
      <c r="N3" s="44">
        <f>SUM(T3,X3,AB3,AF3,AJ3,AN3,AR3,AW3,BA3)</f>
        <v>22</v>
      </c>
      <c r="O3" s="49">
        <f>SUM(Q3,U3,Y3,AC3,AG3,AK3,AO3,AT3,AX3)</f>
        <v>6933.9999999999991</v>
      </c>
      <c r="P3" s="38"/>
      <c r="Q3" s="42">
        <v>935</v>
      </c>
      <c r="R3" s="40">
        <v>2</v>
      </c>
      <c r="S3" s="40">
        <v>3</v>
      </c>
      <c r="T3" s="43">
        <v>4</v>
      </c>
      <c r="U3" s="42">
        <v>8.5</v>
      </c>
      <c r="V3" s="40">
        <v>0</v>
      </c>
      <c r="W3" s="40">
        <v>0</v>
      </c>
      <c r="X3" s="43">
        <v>0</v>
      </c>
      <c r="Y3" s="42">
        <v>318.8</v>
      </c>
      <c r="Z3" s="40">
        <v>1</v>
      </c>
      <c r="AA3" s="40">
        <v>0</v>
      </c>
      <c r="AB3" s="43">
        <v>0</v>
      </c>
      <c r="AC3" s="42"/>
      <c r="AD3" s="40"/>
      <c r="AE3" s="40"/>
      <c r="AF3" s="43"/>
      <c r="AG3" s="42">
        <v>601.70000000000005</v>
      </c>
      <c r="AH3" s="40">
        <v>5</v>
      </c>
      <c r="AI3" s="40">
        <v>2</v>
      </c>
      <c r="AJ3" s="43">
        <v>9</v>
      </c>
      <c r="AK3" s="42">
        <v>86.600000000000009</v>
      </c>
      <c r="AL3" s="40">
        <v>0</v>
      </c>
      <c r="AM3" s="40">
        <v>2</v>
      </c>
      <c r="AN3" s="43">
        <v>3</v>
      </c>
      <c r="AO3" s="42">
        <v>0</v>
      </c>
      <c r="AP3" s="40">
        <v>0</v>
      </c>
      <c r="AQ3" s="40">
        <v>0</v>
      </c>
      <c r="AR3" s="43">
        <v>0</v>
      </c>
      <c r="AS3" s="39"/>
      <c r="AT3" s="45">
        <v>3904.7</v>
      </c>
      <c r="AU3" s="46">
        <v>2</v>
      </c>
      <c r="AV3" s="46">
        <v>2</v>
      </c>
      <c r="AW3" s="47">
        <v>5</v>
      </c>
      <c r="AX3" s="45">
        <v>1078.7</v>
      </c>
      <c r="AY3" s="46">
        <v>1</v>
      </c>
      <c r="AZ3" s="46">
        <v>1</v>
      </c>
      <c r="BA3" s="47">
        <v>1</v>
      </c>
    </row>
    <row r="4" spans="1:53" x14ac:dyDescent="0.2">
      <c r="A4" s="32">
        <f>ROW(G4)-2</f>
        <v>2</v>
      </c>
      <c r="B4" s="73">
        <v>2</v>
      </c>
      <c r="C4" s="33" t="str">
        <f>IF(B4="","",IF(B4=A4,"=",B4-A4))</f>
        <v>=</v>
      </c>
      <c r="D4" s="73"/>
      <c r="E4" s="74"/>
      <c r="F4" s="33" t="str">
        <f>IF(E4="","",IF(E4=D4,"=",E4-D4))</f>
        <v/>
      </c>
      <c r="G4" s="34">
        <v>233</v>
      </c>
      <c r="H4" s="35" t="s">
        <v>49</v>
      </c>
      <c r="I4" s="35" t="s">
        <v>98</v>
      </c>
      <c r="J4" s="36" t="s">
        <v>80</v>
      </c>
      <c r="K4" s="75">
        <f xml:space="preserve"> IFERROR(COUNTIF(#REF!,H4),0) + IFERROR(COUNTIF(#REF!,H4),0)
 + IFERROR(COUNTIF(#REF!,H4),0) + IFERROR(COUNTIF(#REF!,H4),0)
 + IFERROR(COUNTIF(#REF!,H4),0) + IFERROR(COUNTIF(#REF!,H4),0)
 + IFERROR(COUNTIF([2]Pontevedra_CAT!H:H,H4),0) + IFERROR(COUNTIF([2]Pontevedra_ABS!H:H,H4),0)
 + IFERROR(COUNTIF([2]Cangas_CAT!H:H,H4),0) + IFERROR(COUNTIF([2]Cangas_ABS!H:H,H4),0)
 + IFERROR(COUNTIF([2]Naron_CAT!H:H,H4),0) + IFERROR(COUNTIF([2]Naron_ABS!H:H,H4),0)
 + IFERROR(COUNTIF(#REF!,H4),0) + IFERROR(COUNTIF(#REF!,H4),0) + IFERROR(COUNTIF(#REF!,H4),0)
 + IFERROR(COUNTIF(#REF!,H4),0) + IFERROR(COUNTIF(#REF!,H4),0) + IFERROR(COUNTIF(#REF!,H4),0)
 + IFERROR(COUNTIF(#REF!,H4),0) + IFERROR(COUNTIF(#REF!,H4),0) + IFERROR(COUNTIF(#REF!,H4),0)
 + IFERROR(COUNTIF(#REF!,H4),0) + IFERROR(COUNTIF(#REF!,H4),0) + IFERROR(COUNTIF(#REF!,H4),0)</f>
        <v>72</v>
      </c>
      <c r="L4" s="37">
        <f>SUM(R4,V4,Z4,AD4,AH4,AL4,AP4,AU4,AY4)</f>
        <v>17</v>
      </c>
      <c r="M4" s="41">
        <f>SUM(S4,W4,AA4,AE4,AI4,AM4,AQ4,AV4,AZ4)</f>
        <v>19</v>
      </c>
      <c r="N4" s="44">
        <f>SUM(T4,X4,AB4,AF4,AJ4,AN4,AR4,AW4,BA4)</f>
        <v>29</v>
      </c>
      <c r="O4" s="49">
        <f>SUM(Q4,U4,Y4,AC4,AG4,AK4,AO4,AT4,AX4)</f>
        <v>5245.9</v>
      </c>
      <c r="P4" s="38"/>
      <c r="Q4" s="42">
        <v>214.9</v>
      </c>
      <c r="R4" s="40">
        <v>2</v>
      </c>
      <c r="S4" s="40">
        <v>2</v>
      </c>
      <c r="T4" s="43">
        <v>3</v>
      </c>
      <c r="U4" s="42">
        <v>16.2</v>
      </c>
      <c r="V4" s="40">
        <v>0</v>
      </c>
      <c r="W4" s="40">
        <v>0</v>
      </c>
      <c r="X4" s="43">
        <v>1</v>
      </c>
      <c r="Y4" s="42">
        <v>169.6</v>
      </c>
      <c r="Z4" s="40">
        <v>1</v>
      </c>
      <c r="AA4" s="40">
        <v>1</v>
      </c>
      <c r="AB4" s="43">
        <v>3</v>
      </c>
      <c r="AC4" s="42"/>
      <c r="AD4" s="40"/>
      <c r="AE4" s="40"/>
      <c r="AF4" s="43"/>
      <c r="AG4" s="42">
        <v>183.39999999999998</v>
      </c>
      <c r="AH4" s="40">
        <v>3</v>
      </c>
      <c r="AI4" s="40">
        <v>2</v>
      </c>
      <c r="AJ4" s="43">
        <v>0</v>
      </c>
      <c r="AK4" s="42">
        <v>456.70000000000005</v>
      </c>
      <c r="AL4" s="40">
        <v>6</v>
      </c>
      <c r="AM4" s="40">
        <v>7</v>
      </c>
      <c r="AN4" s="43">
        <v>9</v>
      </c>
      <c r="AO4" s="42">
        <v>177.6</v>
      </c>
      <c r="AP4" s="40">
        <v>2</v>
      </c>
      <c r="AQ4" s="40">
        <v>1</v>
      </c>
      <c r="AR4" s="43">
        <v>4</v>
      </c>
      <c r="AS4" s="39"/>
      <c r="AT4" s="45">
        <v>3777</v>
      </c>
      <c r="AU4" s="46">
        <v>3</v>
      </c>
      <c r="AV4" s="46">
        <v>5</v>
      </c>
      <c r="AW4" s="47">
        <v>8</v>
      </c>
      <c r="AX4" s="45">
        <v>250.5</v>
      </c>
      <c r="AY4" s="46">
        <v>0</v>
      </c>
      <c r="AZ4" s="46">
        <v>1</v>
      </c>
      <c r="BA4" s="47">
        <v>1</v>
      </c>
    </row>
    <row r="5" spans="1:53" x14ac:dyDescent="0.2">
      <c r="A5" s="32">
        <f>ROW(G5)-2</f>
        <v>3</v>
      </c>
      <c r="B5" s="73">
        <v>3</v>
      </c>
      <c r="C5" s="33" t="str">
        <f>IF(B5="","",IF(B5=A5,"=",B5-A5))</f>
        <v>=</v>
      </c>
      <c r="D5" s="73"/>
      <c r="E5" s="74"/>
      <c r="F5" s="33" t="str">
        <f>IF(E5="","",IF(E5=D5,"=",E5-D5))</f>
        <v/>
      </c>
      <c r="G5" s="34"/>
      <c r="H5" s="35" t="s">
        <v>125</v>
      </c>
      <c r="I5" s="35" t="s">
        <v>130</v>
      </c>
      <c r="J5" s="36" t="s">
        <v>83</v>
      </c>
      <c r="K5" s="75">
        <f xml:space="preserve"> IFERROR(COUNTIF(#REF!,H5),0) + IFERROR(COUNTIF(#REF!,H5),0)
 + IFERROR(COUNTIF(#REF!,H5),0) + IFERROR(COUNTIF(#REF!,H5),0)
 + IFERROR(COUNTIF(#REF!,H5),0) + IFERROR(COUNTIF(#REF!,H5),0)
 + IFERROR(COUNTIF([2]Pontevedra_CAT!H:H,H5),0) + IFERROR(COUNTIF([2]Pontevedra_ABS!H:H,H5),0)
 + IFERROR(COUNTIF([2]Cangas_CAT!H:H,H5),0) + IFERROR(COUNTIF([2]Cangas_ABS!H:H,H5),0)
 + IFERROR(COUNTIF([2]Naron_CAT!H:H,H5),0) + IFERROR(COUNTIF([2]Naron_ABS!H:H,H5),0)
 + IFERROR(COUNTIF(#REF!,H5),0) + IFERROR(COUNTIF(#REF!,H5),0) + IFERROR(COUNTIF(#REF!,H5),0)
 + IFERROR(COUNTIF(#REF!,H5),0) + IFERROR(COUNTIF(#REF!,H5),0) + IFERROR(COUNTIF(#REF!,H5),0)
 + IFERROR(COUNTIF(#REF!,H5),0) + IFERROR(COUNTIF(#REF!,H5),0) + IFERROR(COUNTIF(#REF!,H5),0)
 + IFERROR(COUNTIF(#REF!,H5),0) + IFERROR(COUNTIF(#REF!,H5),0) + IFERROR(COUNTIF(#REF!,H5),0)</f>
        <v>33</v>
      </c>
      <c r="L5" s="37">
        <f>SUM(R5,V5,Z5,AD5,AH5,AL5,AP5,AU5,AY5)</f>
        <v>3</v>
      </c>
      <c r="M5" s="41">
        <f>SUM(S5,W5,AA5,AE5,AI5,AM5,AQ5,AV5,AZ5)</f>
        <v>9</v>
      </c>
      <c r="N5" s="44">
        <f>SUM(T5,X5,AB5,AF5,AJ5,AN5,AR5,AW5,BA5)</f>
        <v>21</v>
      </c>
      <c r="O5" s="49">
        <f>SUM(Q5,U5,Y5,AC5,AG5,AK5,AO5,AT5,AX5)</f>
        <v>2423</v>
      </c>
      <c r="P5" s="38"/>
      <c r="Q5" s="42">
        <v>307.3</v>
      </c>
      <c r="R5" s="40">
        <v>0</v>
      </c>
      <c r="S5" s="40">
        <v>1</v>
      </c>
      <c r="T5" s="43">
        <v>4</v>
      </c>
      <c r="U5" s="42">
        <v>0</v>
      </c>
      <c r="V5" s="40">
        <v>0</v>
      </c>
      <c r="W5" s="40">
        <v>0</v>
      </c>
      <c r="X5" s="43">
        <v>0</v>
      </c>
      <c r="Y5" s="42">
        <v>44.199999999999996</v>
      </c>
      <c r="Z5" s="40">
        <v>1</v>
      </c>
      <c r="AA5" s="40">
        <v>1</v>
      </c>
      <c r="AB5" s="43">
        <v>2</v>
      </c>
      <c r="AC5" s="42"/>
      <c r="AD5" s="40"/>
      <c r="AE5" s="40"/>
      <c r="AF5" s="43"/>
      <c r="AG5" s="42">
        <v>167.4</v>
      </c>
      <c r="AH5" s="40">
        <v>0</v>
      </c>
      <c r="AI5" s="40">
        <v>4</v>
      </c>
      <c r="AJ5" s="43">
        <v>7</v>
      </c>
      <c r="AK5" s="42">
        <v>53</v>
      </c>
      <c r="AL5" s="40">
        <v>1</v>
      </c>
      <c r="AM5" s="40">
        <v>0</v>
      </c>
      <c r="AN5" s="43">
        <v>3</v>
      </c>
      <c r="AO5" s="42">
        <v>45.5</v>
      </c>
      <c r="AP5" s="40">
        <v>0</v>
      </c>
      <c r="AQ5" s="40">
        <v>1</v>
      </c>
      <c r="AR5" s="43">
        <v>2</v>
      </c>
      <c r="AS5" s="39"/>
      <c r="AT5" s="45">
        <v>1793.6</v>
      </c>
      <c r="AU5" s="46">
        <v>1</v>
      </c>
      <c r="AV5" s="46">
        <v>2</v>
      </c>
      <c r="AW5" s="47">
        <v>3</v>
      </c>
      <c r="AX5" s="45">
        <v>12</v>
      </c>
      <c r="AY5" s="46">
        <v>0</v>
      </c>
      <c r="AZ5" s="46">
        <v>0</v>
      </c>
      <c r="BA5" s="47">
        <v>0</v>
      </c>
    </row>
    <row r="6" spans="1:53" x14ac:dyDescent="0.2">
      <c r="A6" s="32">
        <f>ROW(G6)-2</f>
        <v>4</v>
      </c>
      <c r="B6" s="73">
        <v>4</v>
      </c>
      <c r="C6" s="33" t="str">
        <f>IF(B6="","",IF(B6=A6,"=",B6-A6))</f>
        <v>=</v>
      </c>
      <c r="D6" s="73"/>
      <c r="E6" s="74"/>
      <c r="F6" s="33" t="str">
        <f>IF(E6="","",IF(E6=D6,"=",E6-D6))</f>
        <v/>
      </c>
      <c r="G6" s="34">
        <v>682</v>
      </c>
      <c r="H6" s="35" t="s">
        <v>51</v>
      </c>
      <c r="I6" s="35" t="s">
        <v>95</v>
      </c>
      <c r="J6" s="36" t="s">
        <v>80</v>
      </c>
      <c r="K6" s="75">
        <f xml:space="preserve"> IFERROR(COUNTIF(#REF!,H6),0) + IFERROR(COUNTIF(#REF!,H6),0)
 + IFERROR(COUNTIF(#REF!,H6),0) + IFERROR(COUNTIF(#REF!,H6),0)
 + IFERROR(COUNTIF(#REF!,H6),0) + IFERROR(COUNTIF(#REF!,H6),0)
 + IFERROR(COUNTIF([2]Pontevedra_CAT!H:H,H6),0) + IFERROR(COUNTIF([2]Pontevedra_ABS!H:H,H6),0)
 + IFERROR(COUNTIF([2]Cangas_CAT!H:H,H6),0) + IFERROR(COUNTIF([2]Cangas_ABS!H:H,H6),0)
 + IFERROR(COUNTIF([2]Naron_CAT!H:H,H6),0) + IFERROR(COUNTIF([2]Naron_ABS!H:H,H6),0)
 + IFERROR(COUNTIF(#REF!,H6),0) + IFERROR(COUNTIF(#REF!,H6),0) + IFERROR(COUNTIF(#REF!,H6),0)
 + IFERROR(COUNTIF(#REF!,H6),0) + IFERROR(COUNTIF(#REF!,H6),0) + IFERROR(COUNTIF(#REF!,H6),0)
 + IFERROR(COUNTIF(#REF!,H6),0) + IFERROR(COUNTIF(#REF!,H6),0) + IFERROR(COUNTIF(#REF!,H6),0)
 + IFERROR(COUNTIF(#REF!,H6),0) + IFERROR(COUNTIF(#REF!,H6),0) + IFERROR(COUNTIF(#REF!,H6),0)</f>
        <v>0</v>
      </c>
      <c r="L6" s="37">
        <f>SUM(R6,V6,Z6,AD6,AH6,AL6,AP6,AU6,AY6)</f>
        <v>3</v>
      </c>
      <c r="M6" s="41">
        <f>SUM(S6,W6,AA6,AE6,AI6,AM6,AQ6,AV6,AZ6)</f>
        <v>4</v>
      </c>
      <c r="N6" s="44">
        <f>SUM(T6,X6,AB6,AF6,AJ6,AN6,AR6,AW6,BA6)</f>
        <v>6</v>
      </c>
      <c r="O6" s="49">
        <f>SUM(Q6,U6,Y6,AC6,AG6,AK6,AO6,AT6,AX6)</f>
        <v>2143.3000000000002</v>
      </c>
      <c r="P6" s="38"/>
      <c r="Q6" s="42">
        <v>90.1</v>
      </c>
      <c r="R6" s="40">
        <v>1</v>
      </c>
      <c r="S6" s="40">
        <v>1</v>
      </c>
      <c r="T6" s="43">
        <v>1</v>
      </c>
      <c r="U6" s="42">
        <v>0</v>
      </c>
      <c r="V6" s="40">
        <v>0</v>
      </c>
      <c r="W6" s="40">
        <v>0</v>
      </c>
      <c r="X6" s="43">
        <v>0</v>
      </c>
      <c r="Y6" s="42">
        <v>198.3</v>
      </c>
      <c r="Z6" s="40">
        <v>1</v>
      </c>
      <c r="AA6" s="40">
        <v>1</v>
      </c>
      <c r="AB6" s="43">
        <v>2</v>
      </c>
      <c r="AC6" s="42"/>
      <c r="AD6" s="40"/>
      <c r="AE6" s="40"/>
      <c r="AF6" s="43"/>
      <c r="AG6" s="42">
        <v>0</v>
      </c>
      <c r="AH6" s="40">
        <v>0</v>
      </c>
      <c r="AI6" s="40">
        <v>0</v>
      </c>
      <c r="AJ6" s="43">
        <v>0</v>
      </c>
      <c r="AK6" s="42">
        <v>0</v>
      </c>
      <c r="AL6" s="40">
        <v>0</v>
      </c>
      <c r="AM6" s="40">
        <v>0</v>
      </c>
      <c r="AN6" s="43">
        <v>0</v>
      </c>
      <c r="AO6" s="42">
        <v>0</v>
      </c>
      <c r="AP6" s="40">
        <v>0</v>
      </c>
      <c r="AQ6" s="40">
        <v>0</v>
      </c>
      <c r="AR6" s="43">
        <v>0</v>
      </c>
      <c r="AS6" s="39"/>
      <c r="AT6" s="45">
        <v>1777.9</v>
      </c>
      <c r="AU6" s="46">
        <v>1</v>
      </c>
      <c r="AV6" s="46">
        <v>2</v>
      </c>
      <c r="AW6" s="47">
        <v>3</v>
      </c>
      <c r="AX6" s="45">
        <v>77</v>
      </c>
      <c r="AY6" s="46">
        <v>0</v>
      </c>
      <c r="AZ6" s="46">
        <v>0</v>
      </c>
      <c r="BA6" s="47">
        <v>0</v>
      </c>
    </row>
    <row r="7" spans="1:53" x14ac:dyDescent="0.2">
      <c r="A7" s="32">
        <f>ROW(G7)-2</f>
        <v>5</v>
      </c>
      <c r="B7" s="73">
        <v>5</v>
      </c>
      <c r="C7" s="33" t="str">
        <f>IF(B7="","",IF(B7=A7,"=",B7-A7))</f>
        <v>=</v>
      </c>
      <c r="D7" s="73"/>
      <c r="E7" s="74"/>
      <c r="F7" s="33" t="str">
        <f>IF(E7="","",IF(E7=D7,"=",E7-D7))</f>
        <v/>
      </c>
      <c r="G7" s="34">
        <v>10415</v>
      </c>
      <c r="H7" s="35" t="s">
        <v>43</v>
      </c>
      <c r="I7" s="35" t="s">
        <v>118</v>
      </c>
      <c r="J7" s="36" t="s">
        <v>83</v>
      </c>
      <c r="K7" s="75">
        <f xml:space="preserve"> IFERROR(COUNTIF(#REF!,H7),0) + IFERROR(COUNTIF(#REF!,H7),0)
 + IFERROR(COUNTIF(#REF!,H7),0) + IFERROR(COUNTIF(#REF!,H7),0)
 + IFERROR(COUNTIF(#REF!,H7),0) + IFERROR(COUNTIF(#REF!,H7),0)
 + IFERROR(COUNTIF([2]Pontevedra_CAT!H:H,H7),0) + IFERROR(COUNTIF([2]Pontevedra_ABS!H:H,H7),0)
 + IFERROR(COUNTIF([2]Cangas_CAT!H:H,H7),0) + IFERROR(COUNTIF([2]Cangas_ABS!H:H,H7),0)
 + IFERROR(COUNTIF([2]Naron_CAT!H:H,H7),0) + IFERROR(COUNTIF([2]Naron_ABS!H:H,H7),0)
 + IFERROR(COUNTIF(#REF!,H7),0) + IFERROR(COUNTIF(#REF!,H7),0) + IFERROR(COUNTIF(#REF!,H7),0)
 + IFERROR(COUNTIF(#REF!,H7),0) + IFERROR(COUNTIF(#REF!,H7),0) + IFERROR(COUNTIF(#REF!,H7),0)
 + IFERROR(COUNTIF(#REF!,H7),0) + IFERROR(COUNTIF(#REF!,H7),0) + IFERROR(COUNTIF(#REF!,H7),0)
 + IFERROR(COUNTIF(#REF!,H7),0) + IFERROR(COUNTIF(#REF!,H7),0) + IFERROR(COUNTIF(#REF!,H7),0)</f>
        <v>1</v>
      </c>
      <c r="L7" s="37">
        <f>SUM(R7,V7,Z7,AD7,AH7,AL7,AP7,AU7,AY7)</f>
        <v>1</v>
      </c>
      <c r="M7" s="41">
        <f>SUM(S7,W7,AA7,AE7,AI7,AM7,AQ7,AV7,AZ7)</f>
        <v>3</v>
      </c>
      <c r="N7" s="44">
        <f>SUM(T7,X7,AB7,AF7,AJ7,AN7,AR7,AW7,BA7)</f>
        <v>5</v>
      </c>
      <c r="O7" s="49">
        <f>SUM(Q7,U7,Y7,AC7,AG7,AK7,AO7,AT7,AX7)</f>
        <v>2055.5</v>
      </c>
      <c r="P7" s="38"/>
      <c r="Q7" s="42">
        <v>372.7</v>
      </c>
      <c r="R7" s="40">
        <v>0</v>
      </c>
      <c r="S7" s="40">
        <v>2</v>
      </c>
      <c r="T7" s="43">
        <v>2</v>
      </c>
      <c r="U7" s="42">
        <v>0</v>
      </c>
      <c r="V7" s="40">
        <v>0</v>
      </c>
      <c r="W7" s="40">
        <v>0</v>
      </c>
      <c r="X7" s="43">
        <v>0</v>
      </c>
      <c r="Y7" s="42">
        <v>134.9</v>
      </c>
      <c r="Z7" s="40">
        <v>0</v>
      </c>
      <c r="AA7" s="40">
        <v>1</v>
      </c>
      <c r="AB7" s="43">
        <v>1</v>
      </c>
      <c r="AC7" s="42"/>
      <c r="AD7" s="40"/>
      <c r="AE7" s="40"/>
      <c r="AF7" s="43"/>
      <c r="AG7" s="42">
        <v>16</v>
      </c>
      <c r="AH7" s="40">
        <v>0</v>
      </c>
      <c r="AI7" s="40">
        <v>0</v>
      </c>
      <c r="AJ7" s="43">
        <v>0</v>
      </c>
      <c r="AK7" s="42">
        <v>0</v>
      </c>
      <c r="AL7" s="40">
        <v>0</v>
      </c>
      <c r="AM7" s="40">
        <v>0</v>
      </c>
      <c r="AN7" s="43">
        <v>0</v>
      </c>
      <c r="AO7" s="42">
        <v>4</v>
      </c>
      <c r="AP7" s="40">
        <v>0</v>
      </c>
      <c r="AQ7" s="40">
        <v>0</v>
      </c>
      <c r="AR7" s="43">
        <v>0</v>
      </c>
      <c r="AS7" s="39"/>
      <c r="AT7" s="45">
        <v>1344.5</v>
      </c>
      <c r="AU7" s="46">
        <v>1</v>
      </c>
      <c r="AV7" s="46">
        <v>0</v>
      </c>
      <c r="AW7" s="47">
        <v>1</v>
      </c>
      <c r="AX7" s="45">
        <v>183.4</v>
      </c>
      <c r="AY7" s="46">
        <v>0</v>
      </c>
      <c r="AZ7" s="46">
        <v>0</v>
      </c>
      <c r="BA7" s="47">
        <v>1</v>
      </c>
    </row>
    <row r="8" spans="1:53" x14ac:dyDescent="0.2">
      <c r="A8" s="32">
        <f>ROW(G8)-2</f>
        <v>6</v>
      </c>
      <c r="B8" s="73">
        <v>6</v>
      </c>
      <c r="C8" s="33" t="str">
        <f>IF(B8="","",IF(B8=A8,"=",B8-A8))</f>
        <v>=</v>
      </c>
      <c r="D8" s="73"/>
      <c r="E8" s="74"/>
      <c r="F8" s="33" t="str">
        <f>IF(E8="","",IF(E8=D8,"=",E8-D8))</f>
        <v/>
      </c>
      <c r="G8" s="34">
        <v>502</v>
      </c>
      <c r="H8" s="35" t="s">
        <v>48</v>
      </c>
      <c r="I8" s="35" t="s">
        <v>90</v>
      </c>
      <c r="J8" s="36" t="s">
        <v>80</v>
      </c>
      <c r="K8" s="75">
        <f xml:space="preserve"> IFERROR(COUNTIF(#REF!,H8),0) + IFERROR(COUNTIF(#REF!,H8),0)
 + IFERROR(COUNTIF(#REF!,H8),0) + IFERROR(COUNTIF(#REF!,H8),0)
 + IFERROR(COUNTIF(#REF!,H8),0) + IFERROR(COUNTIF(#REF!,H8),0)
 + IFERROR(COUNTIF([2]Pontevedra_CAT!H:H,H8),0) + IFERROR(COUNTIF([2]Pontevedra_ABS!H:H,H8),0)
 + IFERROR(COUNTIF([2]Cangas_CAT!H:H,H8),0) + IFERROR(COUNTIF([2]Cangas_ABS!H:H,H8),0)
 + IFERROR(COUNTIF([2]Naron_CAT!H:H,H8),0) + IFERROR(COUNTIF([2]Naron_ABS!H:H,H8),0)
 + IFERROR(COUNTIF(#REF!,H8),0) + IFERROR(COUNTIF(#REF!,H8),0) + IFERROR(COUNTIF(#REF!,H8),0)
 + IFERROR(COUNTIF(#REF!,H8),0) + IFERROR(COUNTIF(#REF!,H8),0) + IFERROR(COUNTIF(#REF!,H8),0)
 + IFERROR(COUNTIF(#REF!,H8),0) + IFERROR(COUNTIF(#REF!,H8),0) + IFERROR(COUNTIF(#REF!,H8),0)
 + IFERROR(COUNTIF(#REF!,H8),0) + IFERROR(COUNTIF(#REF!,H8),0) + IFERROR(COUNTIF(#REF!,H8),0)</f>
        <v>11</v>
      </c>
      <c r="L8" s="37">
        <f>SUM(R8,V8,Z8,AD8,AH8,AL8,AP8,AU8,AY8)</f>
        <v>10</v>
      </c>
      <c r="M8" s="41">
        <f>SUM(S8,W8,AA8,AE8,AI8,AM8,AQ8,AV8,AZ8)</f>
        <v>4</v>
      </c>
      <c r="N8" s="44">
        <f>SUM(T8,X8,AB8,AF8,AJ8,AN8,AR8,AW8,BA8)</f>
        <v>11</v>
      </c>
      <c r="O8" s="49">
        <f>SUM(Q8,U8,Y8,AC8,AG8,AK8,AO8,AT8,AX8)</f>
        <v>1965.1999999999998</v>
      </c>
      <c r="P8" s="38"/>
      <c r="Q8" s="42">
        <v>137.6</v>
      </c>
      <c r="R8" s="40">
        <v>2</v>
      </c>
      <c r="S8" s="40">
        <v>1</v>
      </c>
      <c r="T8" s="43">
        <v>0</v>
      </c>
      <c r="U8" s="42">
        <v>17.3</v>
      </c>
      <c r="V8" s="40">
        <v>1</v>
      </c>
      <c r="W8" s="40">
        <v>0</v>
      </c>
      <c r="X8" s="43">
        <v>1</v>
      </c>
      <c r="Y8" s="42">
        <v>184.6</v>
      </c>
      <c r="Z8" s="40">
        <v>1</v>
      </c>
      <c r="AA8" s="40">
        <v>1</v>
      </c>
      <c r="AB8" s="43">
        <v>3</v>
      </c>
      <c r="AC8" s="42"/>
      <c r="AD8" s="40"/>
      <c r="AE8" s="40"/>
      <c r="AF8" s="43"/>
      <c r="AG8" s="42">
        <v>11.5</v>
      </c>
      <c r="AH8" s="40">
        <v>0</v>
      </c>
      <c r="AI8" s="40">
        <v>0</v>
      </c>
      <c r="AJ8" s="43">
        <v>0</v>
      </c>
      <c r="AK8" s="42">
        <v>68.8</v>
      </c>
      <c r="AL8" s="40">
        <v>1</v>
      </c>
      <c r="AM8" s="40">
        <v>1</v>
      </c>
      <c r="AN8" s="43">
        <v>1</v>
      </c>
      <c r="AO8" s="42">
        <v>52.7</v>
      </c>
      <c r="AP8" s="40">
        <v>1</v>
      </c>
      <c r="AQ8" s="40">
        <v>1</v>
      </c>
      <c r="AR8" s="43">
        <v>2</v>
      </c>
      <c r="AS8" s="39"/>
      <c r="AT8" s="45">
        <v>976.3</v>
      </c>
      <c r="AU8" s="46">
        <v>3</v>
      </c>
      <c r="AV8" s="46">
        <v>0</v>
      </c>
      <c r="AW8" s="47">
        <v>3</v>
      </c>
      <c r="AX8" s="45">
        <v>516.4</v>
      </c>
      <c r="AY8" s="46">
        <v>1</v>
      </c>
      <c r="AZ8" s="46">
        <v>0</v>
      </c>
      <c r="BA8" s="47">
        <v>1</v>
      </c>
    </row>
    <row r="9" spans="1:53" x14ac:dyDescent="0.2">
      <c r="A9" s="32">
        <f>ROW(G9)-2</f>
        <v>7</v>
      </c>
      <c r="B9" s="73">
        <v>7</v>
      </c>
      <c r="C9" s="33" t="str">
        <f>IF(B9="","",IF(B9=A9,"=",B9-A9))</f>
        <v>=</v>
      </c>
      <c r="D9" s="73"/>
      <c r="E9" s="74"/>
      <c r="F9" s="33" t="str">
        <f>IF(E9="","",IF(E9=D9,"=",E9-D9))</f>
        <v/>
      </c>
      <c r="G9" s="34">
        <v>175</v>
      </c>
      <c r="H9" s="35" t="s">
        <v>44</v>
      </c>
      <c r="I9" s="35" t="s">
        <v>85</v>
      </c>
      <c r="J9" s="36" t="s">
        <v>80</v>
      </c>
      <c r="K9" s="75">
        <f xml:space="preserve"> IFERROR(COUNTIF(#REF!,H9),0) + IFERROR(COUNTIF(#REF!,H9),0)
 + IFERROR(COUNTIF(#REF!,H9),0) + IFERROR(COUNTIF(#REF!,H9),0)
 + IFERROR(COUNTIF(#REF!,H9),0) + IFERROR(COUNTIF(#REF!,H9),0)
 + IFERROR(COUNTIF([2]Pontevedra_CAT!H:H,H9),0) + IFERROR(COUNTIF([2]Pontevedra_ABS!H:H,H9),0)
 + IFERROR(COUNTIF([2]Cangas_CAT!H:H,H9),0) + IFERROR(COUNTIF([2]Cangas_ABS!H:H,H9),0)
 + IFERROR(COUNTIF([2]Naron_CAT!H:H,H9),0) + IFERROR(COUNTIF([2]Naron_ABS!H:H,H9),0)
 + IFERROR(COUNTIF(#REF!,H9),0) + IFERROR(COUNTIF(#REF!,H9),0) + IFERROR(COUNTIF(#REF!,H9),0)
 + IFERROR(COUNTIF(#REF!,H9),0) + IFERROR(COUNTIF(#REF!,H9),0) + IFERROR(COUNTIF(#REF!,H9),0)
 + IFERROR(COUNTIF(#REF!,H9),0) + IFERROR(COUNTIF(#REF!,H9),0) + IFERROR(COUNTIF(#REF!,H9),0)
 + IFERROR(COUNTIF(#REF!,H9),0) + IFERROR(COUNTIF(#REF!,H9),0) + IFERROR(COUNTIF(#REF!,H9),0)</f>
        <v>18</v>
      </c>
      <c r="L9" s="37">
        <f>SUM(R9,V9,Z9,AD9,AH9,AL9,AP9,AU9,AY9)</f>
        <v>3</v>
      </c>
      <c r="M9" s="41">
        <f>SUM(S9,W9,AA9,AE9,AI9,AM9,AQ9,AV9,AZ9)</f>
        <v>3</v>
      </c>
      <c r="N9" s="44">
        <f>SUM(T9,X9,AB9,AF9,AJ9,AN9,AR9,AW9,BA9)</f>
        <v>5</v>
      </c>
      <c r="O9" s="49">
        <f>SUM(Q9,U9,Y9,AC9,AG9,AK9,AO9,AT9,AX9)</f>
        <v>1471.3999999999999</v>
      </c>
      <c r="P9" s="38"/>
      <c r="Q9" s="42">
        <v>81.400000000000006</v>
      </c>
      <c r="R9" s="40">
        <v>1</v>
      </c>
      <c r="S9" s="40">
        <v>0</v>
      </c>
      <c r="T9" s="43">
        <v>1</v>
      </c>
      <c r="U9" s="42">
        <v>8.5</v>
      </c>
      <c r="V9" s="40">
        <v>0</v>
      </c>
      <c r="W9" s="40">
        <v>0</v>
      </c>
      <c r="X9" s="43">
        <v>0</v>
      </c>
      <c r="Y9" s="42">
        <v>58.5</v>
      </c>
      <c r="Z9" s="40">
        <v>1</v>
      </c>
      <c r="AA9" s="40">
        <v>0</v>
      </c>
      <c r="AB9" s="43">
        <v>1</v>
      </c>
      <c r="AC9" s="42"/>
      <c r="AD9" s="40"/>
      <c r="AE9" s="40"/>
      <c r="AF9" s="43"/>
      <c r="AG9" s="42">
        <v>104.7</v>
      </c>
      <c r="AH9" s="40">
        <v>0</v>
      </c>
      <c r="AI9" s="40">
        <v>1</v>
      </c>
      <c r="AJ9" s="43">
        <v>0</v>
      </c>
      <c r="AK9" s="42">
        <v>55.2</v>
      </c>
      <c r="AL9" s="40">
        <v>0</v>
      </c>
      <c r="AM9" s="40">
        <v>0</v>
      </c>
      <c r="AN9" s="43">
        <v>2</v>
      </c>
      <c r="AO9" s="42">
        <v>9</v>
      </c>
      <c r="AP9" s="40">
        <v>0</v>
      </c>
      <c r="AQ9" s="40">
        <v>0</v>
      </c>
      <c r="AR9" s="43">
        <v>0</v>
      </c>
      <c r="AS9" s="39"/>
      <c r="AT9" s="45">
        <v>1154.0999999999999</v>
      </c>
      <c r="AU9" s="46">
        <v>1</v>
      </c>
      <c r="AV9" s="46">
        <v>2</v>
      </c>
      <c r="AW9" s="47">
        <v>1</v>
      </c>
      <c r="AX9" s="45">
        <v>0</v>
      </c>
      <c r="AY9" s="46">
        <v>0</v>
      </c>
      <c r="AZ9" s="46">
        <v>0</v>
      </c>
      <c r="BA9" s="47">
        <v>0</v>
      </c>
    </row>
    <row r="10" spans="1:53" x14ac:dyDescent="0.2">
      <c r="A10" s="32">
        <f>ROW(G10)-2</f>
        <v>8</v>
      </c>
      <c r="B10" s="73">
        <v>9</v>
      </c>
      <c r="C10" s="33">
        <f>IF(B10="","",IF(B10=A10,"=",B10-A10))</f>
        <v>1</v>
      </c>
      <c r="D10" s="73"/>
      <c r="E10" s="74"/>
      <c r="F10" s="33" t="str">
        <f>IF(E10="","",IF(E10=D10,"=",E10-D10))</f>
        <v/>
      </c>
      <c r="G10" s="34">
        <v>10341</v>
      </c>
      <c r="H10" s="35" t="s">
        <v>58</v>
      </c>
      <c r="I10" s="35" t="s">
        <v>79</v>
      </c>
      <c r="J10" s="36" t="s">
        <v>80</v>
      </c>
      <c r="K10" s="75">
        <f xml:space="preserve"> IFERROR(COUNTIF(#REF!,H10),0) + IFERROR(COUNTIF(#REF!,H10),0)
 + IFERROR(COUNTIF(#REF!,H10),0) + IFERROR(COUNTIF(#REF!,H10),0)
 + IFERROR(COUNTIF(#REF!,H10),0) + IFERROR(COUNTIF(#REF!,H10),0)
 + IFERROR(COUNTIF([2]Pontevedra_CAT!H:H,H10),0) + IFERROR(COUNTIF([2]Pontevedra_ABS!H:H,H10),0)
 + IFERROR(COUNTIF([2]Cangas_CAT!H:H,H10),0) + IFERROR(COUNTIF([2]Cangas_ABS!H:H,H10),0)
 + IFERROR(COUNTIF([2]Naron_CAT!H:H,H10),0) + IFERROR(COUNTIF([2]Naron_ABS!H:H,H10),0)
 + IFERROR(COUNTIF(#REF!,H10),0) + IFERROR(COUNTIF(#REF!,H10),0) + IFERROR(COUNTIF(#REF!,H10),0)
 + IFERROR(COUNTIF(#REF!,H10),0) + IFERROR(COUNTIF(#REF!,H10),0) + IFERROR(COUNTIF(#REF!,H10),0)
 + IFERROR(COUNTIF(#REF!,H10),0) + IFERROR(COUNTIF(#REF!,H10),0) + IFERROR(COUNTIF(#REF!,H10),0)
 + IFERROR(COUNTIF(#REF!,H10),0) + IFERROR(COUNTIF(#REF!,H10),0) + IFERROR(COUNTIF(#REF!,H10),0)</f>
        <v>4</v>
      </c>
      <c r="L10" s="37">
        <f>SUM(R10,V10,Z10,AD10,AH10,AL10,AP10,AU10,AY10)</f>
        <v>1</v>
      </c>
      <c r="M10" s="41">
        <f>SUM(S10,W10,AA10,AE10,AI10,AM10,AQ10,AV10,AZ10)</f>
        <v>0</v>
      </c>
      <c r="N10" s="44">
        <f>SUM(T10,X10,AB10,AF10,AJ10,AN10,AR10,AW10,BA10)</f>
        <v>0</v>
      </c>
      <c r="O10" s="49">
        <f>SUM(Q10,U10,Y10,AC10,AG10,AK10,AO10,AT10,AX10)</f>
        <v>1177</v>
      </c>
      <c r="P10" s="38"/>
      <c r="Q10" s="42">
        <v>39.5</v>
      </c>
      <c r="R10" s="40">
        <v>0</v>
      </c>
      <c r="S10" s="40">
        <v>0</v>
      </c>
      <c r="T10" s="43">
        <v>0</v>
      </c>
      <c r="U10" s="42">
        <v>0</v>
      </c>
      <c r="V10" s="40">
        <v>0</v>
      </c>
      <c r="W10" s="40">
        <v>0</v>
      </c>
      <c r="X10" s="43">
        <v>0</v>
      </c>
      <c r="Y10" s="42">
        <v>30.5</v>
      </c>
      <c r="Z10" s="40">
        <v>0</v>
      </c>
      <c r="AA10" s="40">
        <v>0</v>
      </c>
      <c r="AB10" s="43">
        <v>0</v>
      </c>
      <c r="AC10" s="42"/>
      <c r="AD10" s="40"/>
      <c r="AE10" s="40"/>
      <c r="AF10" s="43"/>
      <c r="AG10" s="42">
        <v>0</v>
      </c>
      <c r="AH10" s="40">
        <v>0</v>
      </c>
      <c r="AI10" s="40">
        <v>0</v>
      </c>
      <c r="AJ10" s="43">
        <v>0</v>
      </c>
      <c r="AK10" s="42">
        <v>24</v>
      </c>
      <c r="AL10" s="40">
        <v>1</v>
      </c>
      <c r="AM10" s="40">
        <v>0</v>
      </c>
      <c r="AN10" s="43">
        <v>0</v>
      </c>
      <c r="AO10" s="42">
        <v>0</v>
      </c>
      <c r="AP10" s="40">
        <v>0</v>
      </c>
      <c r="AQ10" s="40">
        <v>0</v>
      </c>
      <c r="AR10" s="43">
        <v>0</v>
      </c>
      <c r="AS10" s="39"/>
      <c r="AT10" s="45">
        <v>1018</v>
      </c>
      <c r="AU10" s="46">
        <v>0</v>
      </c>
      <c r="AV10" s="46">
        <v>0</v>
      </c>
      <c r="AW10" s="47">
        <v>0</v>
      </c>
      <c r="AX10" s="45">
        <v>65</v>
      </c>
      <c r="AY10" s="46">
        <v>0</v>
      </c>
      <c r="AZ10" s="46">
        <v>0</v>
      </c>
      <c r="BA10" s="47">
        <v>0</v>
      </c>
    </row>
    <row r="11" spans="1:53" x14ac:dyDescent="0.2">
      <c r="A11" s="32">
        <f>ROW(G11)-2</f>
        <v>9</v>
      </c>
      <c r="B11" s="73">
        <v>11</v>
      </c>
      <c r="C11" s="33">
        <f>IF(B11="","",IF(B11=A11,"=",B11-A11))</f>
        <v>2</v>
      </c>
      <c r="D11" s="73"/>
      <c r="E11" s="74"/>
      <c r="F11" s="33" t="str">
        <f>IF(E11="","",IF(E11=D11,"=",E11-D11))</f>
        <v/>
      </c>
      <c r="G11" s="34">
        <v>10381</v>
      </c>
      <c r="H11" s="35" t="s">
        <v>40</v>
      </c>
      <c r="I11" s="35" t="s">
        <v>102</v>
      </c>
      <c r="J11" s="36" t="s">
        <v>83</v>
      </c>
      <c r="K11" s="75">
        <f xml:space="preserve"> IFERROR(COUNTIF(#REF!,H11),0) + IFERROR(COUNTIF(#REF!,H11),0)
 + IFERROR(COUNTIF(#REF!,H11),0) + IFERROR(COUNTIF(#REF!,H11),0)
 + IFERROR(COUNTIF(#REF!,H11),0) + IFERROR(COUNTIF(#REF!,H11),0)
 + IFERROR(COUNTIF([2]Pontevedra_CAT!H:H,H11),0) + IFERROR(COUNTIF([2]Pontevedra_ABS!H:H,H11),0)
 + IFERROR(COUNTIF([2]Cangas_CAT!H:H,H11),0) + IFERROR(COUNTIF([2]Cangas_ABS!H:H,H11),0)
 + IFERROR(COUNTIF([2]Naron_CAT!H:H,H11),0) + IFERROR(COUNTIF([2]Naron_ABS!H:H,H11),0)
 + IFERROR(COUNTIF(#REF!,H11),0) + IFERROR(COUNTIF(#REF!,H11),0) + IFERROR(COUNTIF(#REF!,H11),0)
 + IFERROR(COUNTIF(#REF!,H11),0) + IFERROR(COUNTIF(#REF!,H11),0) + IFERROR(COUNTIF(#REF!,H11),0)
 + IFERROR(COUNTIF(#REF!,H11),0) + IFERROR(COUNTIF(#REF!,H11),0) + IFERROR(COUNTIF(#REF!,H11),0)
 + IFERROR(COUNTIF(#REF!,H11),0) + IFERROR(COUNTIF(#REF!,H11),0) + IFERROR(COUNTIF(#REF!,H11),0)</f>
        <v>19</v>
      </c>
      <c r="L11" s="37">
        <f>SUM(R11,V11,Z11,AD11,AH11,AL11,AP11,AU11,AY11)</f>
        <v>3</v>
      </c>
      <c r="M11" s="41">
        <f>SUM(S11,W11,AA11,AE11,AI11,AM11,AQ11,AV11,AZ11)</f>
        <v>2</v>
      </c>
      <c r="N11" s="44">
        <f>SUM(T11,X11,AB11,AF11,AJ11,AN11,AR11,AW11,BA11)</f>
        <v>5</v>
      </c>
      <c r="O11" s="49">
        <f>SUM(Q11,U11,Y11,AC11,AG11,AK11,AO11,AT11,AX11)</f>
        <v>1093.5999999999999</v>
      </c>
      <c r="P11" s="38"/>
      <c r="Q11" s="42">
        <v>100</v>
      </c>
      <c r="R11" s="40">
        <v>0</v>
      </c>
      <c r="S11" s="40">
        <v>0</v>
      </c>
      <c r="T11" s="43">
        <v>1</v>
      </c>
      <c r="U11" s="42">
        <v>27.8</v>
      </c>
      <c r="V11" s="40">
        <v>0</v>
      </c>
      <c r="W11" s="40">
        <v>1</v>
      </c>
      <c r="X11" s="43">
        <v>1</v>
      </c>
      <c r="Y11" s="42">
        <v>17</v>
      </c>
      <c r="Z11" s="40">
        <v>0</v>
      </c>
      <c r="AA11" s="40">
        <v>0</v>
      </c>
      <c r="AB11" s="43">
        <v>0</v>
      </c>
      <c r="AC11" s="42"/>
      <c r="AD11" s="40"/>
      <c r="AE11" s="40"/>
      <c r="AF11" s="43"/>
      <c r="AG11" s="42">
        <v>78.5</v>
      </c>
      <c r="AH11" s="40">
        <v>1</v>
      </c>
      <c r="AI11" s="40">
        <v>0</v>
      </c>
      <c r="AJ11" s="43">
        <v>1</v>
      </c>
      <c r="AK11" s="42">
        <v>52.9</v>
      </c>
      <c r="AL11" s="40">
        <v>1</v>
      </c>
      <c r="AM11" s="40">
        <v>1</v>
      </c>
      <c r="AN11" s="43">
        <v>1</v>
      </c>
      <c r="AO11" s="42">
        <v>34.4</v>
      </c>
      <c r="AP11" s="40">
        <v>1</v>
      </c>
      <c r="AQ11" s="40">
        <v>0</v>
      </c>
      <c r="AR11" s="43">
        <v>1</v>
      </c>
      <c r="AS11" s="39"/>
      <c r="AT11" s="45">
        <v>701</v>
      </c>
      <c r="AU11" s="46">
        <v>0</v>
      </c>
      <c r="AV11" s="46">
        <v>0</v>
      </c>
      <c r="AW11" s="47">
        <v>0</v>
      </c>
      <c r="AX11" s="45">
        <v>82</v>
      </c>
      <c r="AY11" s="46">
        <v>0</v>
      </c>
      <c r="AZ11" s="46">
        <v>0</v>
      </c>
      <c r="BA11" s="47">
        <v>0</v>
      </c>
    </row>
    <row r="12" spans="1:53" x14ac:dyDescent="0.2">
      <c r="A12" s="32">
        <f>ROW(G12)-2</f>
        <v>10</v>
      </c>
      <c r="B12" s="73">
        <v>8</v>
      </c>
      <c r="C12" s="33">
        <f>IF(B12="","",IF(B12=A12,"=",B12-A12))</f>
        <v>-2</v>
      </c>
      <c r="D12" s="73"/>
      <c r="E12" s="74"/>
      <c r="F12" s="33" t="str">
        <f>IF(E12="","",IF(E12=D12,"=",E12-D12))</f>
        <v/>
      </c>
      <c r="G12" s="34">
        <v>641</v>
      </c>
      <c r="H12" s="35" t="s">
        <v>63</v>
      </c>
      <c r="I12" s="35" t="s">
        <v>88</v>
      </c>
      <c r="J12" s="36" t="s">
        <v>83</v>
      </c>
      <c r="K12" s="75">
        <f xml:space="preserve"> IFERROR(COUNTIF(#REF!,H12),0) + IFERROR(COUNTIF(#REF!,H12),0)
 + IFERROR(COUNTIF(#REF!,H12),0) + IFERROR(COUNTIF(#REF!,H12),0)
 + IFERROR(COUNTIF(#REF!,H12),0) + IFERROR(COUNTIF(#REF!,H12),0)
 + IFERROR(COUNTIF([2]Pontevedra_CAT!H:H,H12),0) + IFERROR(COUNTIF([2]Pontevedra_ABS!H:H,H12),0)
 + IFERROR(COUNTIF([2]Cangas_CAT!H:H,H12),0) + IFERROR(COUNTIF([2]Cangas_ABS!H:H,H12),0)
 + IFERROR(COUNTIF([2]Naron_CAT!H:H,H12),0) + IFERROR(COUNTIF([2]Naron_ABS!H:H,H12),0)
 + IFERROR(COUNTIF(#REF!,H12),0) + IFERROR(COUNTIF(#REF!,H12),0) + IFERROR(COUNTIF(#REF!,H12),0)
 + IFERROR(COUNTIF(#REF!,H12),0) + IFERROR(COUNTIF(#REF!,H12),0) + IFERROR(COUNTIF(#REF!,H12),0)
 + IFERROR(COUNTIF(#REF!,H12),0) + IFERROR(COUNTIF(#REF!,H12),0) + IFERROR(COUNTIF(#REF!,H12),0)
 + IFERROR(COUNTIF(#REF!,H12),0) + IFERROR(COUNTIF(#REF!,H12),0) + IFERROR(COUNTIF(#REF!,H12),0)</f>
        <v>28</v>
      </c>
      <c r="L12" s="37">
        <f>SUM(R12,V12,Z12,AD12,AH12,AL12,AP12,AU12,AY12)</f>
        <v>4</v>
      </c>
      <c r="M12" s="41">
        <f>SUM(S12,W12,AA12,AE12,AI12,AM12,AQ12,AV12,AZ12)</f>
        <v>3</v>
      </c>
      <c r="N12" s="44">
        <f>SUM(T12,X12,AB12,AF12,AJ12,AN12,AR12,AW12,BA12)</f>
        <v>6</v>
      </c>
      <c r="O12" s="49">
        <f>SUM(Q12,U12,Y12,AC12,AG12,AK12,AO12,AT12,AX12)</f>
        <v>1067.5</v>
      </c>
      <c r="P12" s="38"/>
      <c r="Q12" s="42">
        <v>243.20000000000002</v>
      </c>
      <c r="R12" s="40">
        <v>2</v>
      </c>
      <c r="S12" s="40">
        <v>2</v>
      </c>
      <c r="T12" s="43">
        <v>1</v>
      </c>
      <c r="U12" s="42">
        <v>40.5</v>
      </c>
      <c r="V12" s="40">
        <v>0</v>
      </c>
      <c r="W12" s="40">
        <v>1</v>
      </c>
      <c r="X12" s="43">
        <v>2</v>
      </c>
      <c r="Y12" s="42">
        <v>16.3</v>
      </c>
      <c r="Z12" s="40">
        <v>0</v>
      </c>
      <c r="AA12" s="40">
        <v>0</v>
      </c>
      <c r="AB12" s="43">
        <v>1</v>
      </c>
      <c r="AC12" s="42"/>
      <c r="AD12" s="40"/>
      <c r="AE12" s="40"/>
      <c r="AF12" s="43"/>
      <c r="AG12" s="42">
        <v>225</v>
      </c>
      <c r="AH12" s="40">
        <v>1</v>
      </c>
      <c r="AI12" s="40">
        <v>0</v>
      </c>
      <c r="AJ12" s="43">
        <v>2</v>
      </c>
      <c r="AK12" s="42">
        <v>0</v>
      </c>
      <c r="AL12" s="40">
        <v>0</v>
      </c>
      <c r="AM12" s="40">
        <v>0</v>
      </c>
      <c r="AN12" s="43">
        <v>0</v>
      </c>
      <c r="AO12" s="42">
        <v>0</v>
      </c>
      <c r="AP12" s="40">
        <v>0</v>
      </c>
      <c r="AQ12" s="40">
        <v>0</v>
      </c>
      <c r="AR12" s="43">
        <v>0</v>
      </c>
      <c r="AS12" s="39"/>
      <c r="AT12" s="45">
        <v>497.5</v>
      </c>
      <c r="AU12" s="46">
        <v>1</v>
      </c>
      <c r="AV12" s="46">
        <v>0</v>
      </c>
      <c r="AW12" s="47">
        <v>0</v>
      </c>
      <c r="AX12" s="45">
        <v>45</v>
      </c>
      <c r="AY12" s="46">
        <v>0</v>
      </c>
      <c r="AZ12" s="46">
        <v>0</v>
      </c>
      <c r="BA12" s="47">
        <v>0</v>
      </c>
    </row>
    <row r="13" spans="1:53" x14ac:dyDescent="0.2">
      <c r="A13" s="32">
        <f>ROW(G13)-2</f>
        <v>11</v>
      </c>
      <c r="B13" s="73">
        <v>10</v>
      </c>
      <c r="C13" s="33">
        <f>IF(B13="","",IF(B13=A13,"=",B13-A13))</f>
        <v>-1</v>
      </c>
      <c r="D13" s="73"/>
      <c r="E13" s="74"/>
      <c r="F13" s="33" t="str">
        <f>IF(E13="","",IF(E13=D13,"=",E13-D13))</f>
        <v/>
      </c>
      <c r="G13" s="34">
        <v>721</v>
      </c>
      <c r="H13" s="35" t="s">
        <v>65</v>
      </c>
      <c r="I13" s="35" t="s">
        <v>90</v>
      </c>
      <c r="J13" s="36" t="s">
        <v>80</v>
      </c>
      <c r="K13" s="75">
        <f xml:space="preserve"> IFERROR(COUNTIF(#REF!,H13),0) + IFERROR(COUNTIF(#REF!,H13),0)
 + IFERROR(COUNTIF(#REF!,H13),0) + IFERROR(COUNTIF(#REF!,H13),0)
 + IFERROR(COUNTIF(#REF!,H13),0) + IFERROR(COUNTIF(#REF!,H13),0)
 + IFERROR(COUNTIF([2]Pontevedra_CAT!H:H,H13),0) + IFERROR(COUNTIF([2]Pontevedra_ABS!H:H,H13),0)
 + IFERROR(COUNTIF([2]Cangas_CAT!H:H,H13),0) + IFERROR(COUNTIF([2]Cangas_ABS!H:H,H13),0)
 + IFERROR(COUNTIF([2]Naron_CAT!H:H,H13),0) + IFERROR(COUNTIF([2]Naron_ABS!H:H,H13),0)
 + IFERROR(COUNTIF(#REF!,H13),0) + IFERROR(COUNTIF(#REF!,H13),0) + IFERROR(COUNTIF(#REF!,H13),0)
 + IFERROR(COUNTIF(#REF!,H13),0) + IFERROR(COUNTIF(#REF!,H13),0) + IFERROR(COUNTIF(#REF!,H13),0)
 + IFERROR(COUNTIF(#REF!,H13),0) + IFERROR(COUNTIF(#REF!,H13),0) + IFERROR(COUNTIF(#REF!,H13),0)
 + IFERROR(COUNTIF(#REF!,H13),0) + IFERROR(COUNTIF(#REF!,H13),0) + IFERROR(COUNTIF(#REF!,H13),0)</f>
        <v>19</v>
      </c>
      <c r="L13" s="37">
        <f>SUM(R13,V13,Z13,AD13,AH13,AL13,AP13,AU13,AY13)</f>
        <v>0</v>
      </c>
      <c r="M13" s="41">
        <f>SUM(S13,W13,AA13,AE13,AI13,AM13,AQ13,AV13,AZ13)</f>
        <v>1</v>
      </c>
      <c r="N13" s="44">
        <f>SUM(T13,X13,AB13,AF13,AJ13,AN13,AR13,AW13,BA13)</f>
        <v>7</v>
      </c>
      <c r="O13" s="49">
        <f>SUM(Q13,U13,Y13,AC13,AG13,AK13,AO13,AT13,AX13)</f>
        <v>986.2</v>
      </c>
      <c r="P13" s="38"/>
      <c r="Q13" s="42">
        <v>49.7</v>
      </c>
      <c r="R13" s="40">
        <v>0</v>
      </c>
      <c r="S13" s="40">
        <v>0</v>
      </c>
      <c r="T13" s="43">
        <v>1</v>
      </c>
      <c r="U13" s="42">
        <v>11</v>
      </c>
      <c r="V13" s="40">
        <v>0</v>
      </c>
      <c r="W13" s="40">
        <v>0</v>
      </c>
      <c r="X13" s="43">
        <v>0</v>
      </c>
      <c r="Y13" s="42">
        <v>211.5</v>
      </c>
      <c r="Z13" s="40">
        <v>0</v>
      </c>
      <c r="AA13" s="40">
        <v>0</v>
      </c>
      <c r="AB13" s="43">
        <v>1</v>
      </c>
      <c r="AC13" s="42"/>
      <c r="AD13" s="40"/>
      <c r="AE13" s="40"/>
      <c r="AF13" s="43"/>
      <c r="AG13" s="42">
        <v>5</v>
      </c>
      <c r="AH13" s="40">
        <v>0</v>
      </c>
      <c r="AI13" s="40">
        <v>0</v>
      </c>
      <c r="AJ13" s="43">
        <v>0</v>
      </c>
      <c r="AK13" s="42">
        <v>101.4</v>
      </c>
      <c r="AL13" s="40">
        <v>0</v>
      </c>
      <c r="AM13" s="40">
        <v>1</v>
      </c>
      <c r="AN13" s="43">
        <v>3</v>
      </c>
      <c r="AO13" s="42">
        <v>42.6</v>
      </c>
      <c r="AP13" s="40">
        <v>0</v>
      </c>
      <c r="AQ13" s="40">
        <v>0</v>
      </c>
      <c r="AR13" s="43">
        <v>2</v>
      </c>
      <c r="AS13" s="39"/>
      <c r="AT13" s="45">
        <v>565</v>
      </c>
      <c r="AU13" s="46">
        <v>0</v>
      </c>
      <c r="AV13" s="46">
        <v>0</v>
      </c>
      <c r="AW13" s="47">
        <v>0</v>
      </c>
      <c r="AX13" s="45">
        <v>0</v>
      </c>
      <c r="AY13" s="46">
        <v>0</v>
      </c>
      <c r="AZ13" s="46">
        <v>0</v>
      </c>
      <c r="BA13" s="47">
        <v>0</v>
      </c>
    </row>
    <row r="14" spans="1:53" x14ac:dyDescent="0.2">
      <c r="A14" s="32">
        <f>ROW(G14)-2</f>
        <v>12</v>
      </c>
      <c r="B14" s="73">
        <v>12</v>
      </c>
      <c r="C14" s="33" t="str">
        <f>IF(B14="","",IF(B14=A14,"=",B14-A14))</f>
        <v>=</v>
      </c>
      <c r="D14" s="73"/>
      <c r="E14" s="74"/>
      <c r="F14" s="33" t="str">
        <f>IF(E14="","",IF(E14=D14,"=",E14-D14))</f>
        <v/>
      </c>
      <c r="G14" s="34">
        <v>10223</v>
      </c>
      <c r="H14" s="35" t="s">
        <v>50</v>
      </c>
      <c r="I14" s="35" t="s">
        <v>84</v>
      </c>
      <c r="J14" s="36" t="s">
        <v>84</v>
      </c>
      <c r="K14" s="75">
        <f xml:space="preserve"> IFERROR(COUNTIF(#REF!,H14),0) + IFERROR(COUNTIF(#REF!,H14),0)
 + IFERROR(COUNTIF(#REF!,H14),0) + IFERROR(COUNTIF(#REF!,H14),0)
 + IFERROR(COUNTIF(#REF!,H14),0) + IFERROR(COUNTIF(#REF!,H14),0)
 + IFERROR(COUNTIF([2]Pontevedra_CAT!H:H,H14),0) + IFERROR(COUNTIF([2]Pontevedra_ABS!H:H,H14),0)
 + IFERROR(COUNTIF([2]Cangas_CAT!H:H,H14),0) + IFERROR(COUNTIF([2]Cangas_ABS!H:H,H14),0)
 + IFERROR(COUNTIF([2]Naron_CAT!H:H,H14),0) + IFERROR(COUNTIF([2]Naron_ABS!H:H,H14),0)
 + IFERROR(COUNTIF(#REF!,H14),0) + IFERROR(COUNTIF(#REF!,H14),0) + IFERROR(COUNTIF(#REF!,H14),0)
 + IFERROR(COUNTIF(#REF!,H14),0) + IFERROR(COUNTIF(#REF!,H14),0) + IFERROR(COUNTIF(#REF!,H14),0)
 + IFERROR(COUNTIF(#REF!,H14),0) + IFERROR(COUNTIF(#REF!,H14),0) + IFERROR(COUNTIF(#REF!,H14),0)
 + IFERROR(COUNTIF(#REF!,H14),0) + IFERROR(COUNTIF(#REF!,H14),0) + IFERROR(COUNTIF(#REF!,H14),0)</f>
        <v>0</v>
      </c>
      <c r="L14" s="37">
        <f>SUM(R14,V14,Z14,AD14,AH14,AL14,AP14,AU14,AY14)</f>
        <v>3</v>
      </c>
      <c r="M14" s="41">
        <f>SUM(S14,W14,AA14,AE14,AI14,AM14,AQ14,AV14,AZ14)</f>
        <v>2</v>
      </c>
      <c r="N14" s="44">
        <f>SUM(T14,X14,AB14,AF14,AJ14,AN14,AR14,AW14,BA14)</f>
        <v>4</v>
      </c>
      <c r="O14" s="49">
        <f>SUM(Q14,U14,Y14,AC14,AG14,AK14,AO14,AT14,AX14)</f>
        <v>920.19999999999993</v>
      </c>
      <c r="P14" s="38"/>
      <c r="Q14" s="42">
        <v>0</v>
      </c>
      <c r="R14" s="40">
        <v>0</v>
      </c>
      <c r="S14" s="40">
        <v>0</v>
      </c>
      <c r="T14" s="43">
        <v>0</v>
      </c>
      <c r="U14" s="42">
        <v>61.3</v>
      </c>
      <c r="V14" s="40">
        <v>0</v>
      </c>
      <c r="W14" s="40">
        <v>2</v>
      </c>
      <c r="X14" s="43">
        <v>0</v>
      </c>
      <c r="Y14" s="42">
        <v>98.5</v>
      </c>
      <c r="Z14" s="40">
        <v>1</v>
      </c>
      <c r="AA14" s="40">
        <v>0</v>
      </c>
      <c r="AB14" s="43">
        <v>2</v>
      </c>
      <c r="AC14" s="42"/>
      <c r="AD14" s="40"/>
      <c r="AE14" s="40"/>
      <c r="AF14" s="43"/>
      <c r="AG14" s="42">
        <v>0</v>
      </c>
      <c r="AH14" s="40">
        <v>0</v>
      </c>
      <c r="AI14" s="40">
        <v>0</v>
      </c>
      <c r="AJ14" s="43">
        <v>0</v>
      </c>
      <c r="AK14" s="42">
        <v>0</v>
      </c>
      <c r="AL14" s="40">
        <v>0</v>
      </c>
      <c r="AM14" s="40">
        <v>0</v>
      </c>
      <c r="AN14" s="43">
        <v>0</v>
      </c>
      <c r="AO14" s="42">
        <v>39.1</v>
      </c>
      <c r="AP14" s="40">
        <v>2</v>
      </c>
      <c r="AQ14" s="40">
        <v>0</v>
      </c>
      <c r="AR14" s="43">
        <v>0</v>
      </c>
      <c r="AS14" s="39"/>
      <c r="AT14" s="45">
        <v>644.29999999999995</v>
      </c>
      <c r="AU14" s="46">
        <v>0</v>
      </c>
      <c r="AV14" s="46">
        <v>0</v>
      </c>
      <c r="AW14" s="47">
        <v>2</v>
      </c>
      <c r="AX14" s="45">
        <v>77</v>
      </c>
      <c r="AY14" s="46">
        <v>0</v>
      </c>
      <c r="AZ14" s="46">
        <v>0</v>
      </c>
      <c r="BA14" s="47">
        <v>0</v>
      </c>
    </row>
    <row r="15" spans="1:53" x14ac:dyDescent="0.2">
      <c r="A15" s="32">
        <f>ROW(G15)-2</f>
        <v>13</v>
      </c>
      <c r="B15" s="73">
        <v>13</v>
      </c>
      <c r="C15" s="33" t="str">
        <f>IF(B15="","",IF(B15=A15,"=",B15-A15))</f>
        <v>=</v>
      </c>
      <c r="D15" s="73"/>
      <c r="E15" s="74"/>
      <c r="F15" s="33" t="str">
        <f>IF(E15="","",IF(E15=D15,"=",E15-D15))</f>
        <v/>
      </c>
      <c r="G15" s="34">
        <v>64</v>
      </c>
      <c r="H15" s="35" t="s">
        <v>52</v>
      </c>
      <c r="I15" s="35" t="s">
        <v>89</v>
      </c>
      <c r="J15" s="36" t="s">
        <v>83</v>
      </c>
      <c r="K15" s="75">
        <f xml:space="preserve"> IFERROR(COUNTIF(#REF!,H15),0) + IFERROR(COUNTIF(#REF!,H15),0)
 + IFERROR(COUNTIF(#REF!,H15),0) + IFERROR(COUNTIF(#REF!,H15),0)
 + IFERROR(COUNTIF(#REF!,H15),0) + IFERROR(COUNTIF(#REF!,H15),0)
 + IFERROR(COUNTIF([2]Pontevedra_CAT!H:H,H15),0) + IFERROR(COUNTIF([2]Pontevedra_ABS!H:H,H15),0)
 + IFERROR(COUNTIF([2]Cangas_CAT!H:H,H15),0) + IFERROR(COUNTIF([2]Cangas_ABS!H:H,H15),0)
 + IFERROR(COUNTIF([2]Naron_CAT!H:H,H15),0) + IFERROR(COUNTIF([2]Naron_ABS!H:H,H15),0)
 + IFERROR(COUNTIF(#REF!,H15),0) + IFERROR(COUNTIF(#REF!,H15),0) + IFERROR(COUNTIF(#REF!,H15),0)
 + IFERROR(COUNTIF(#REF!,H15),0) + IFERROR(COUNTIF(#REF!,H15),0) + IFERROR(COUNTIF(#REF!,H15),0)
 + IFERROR(COUNTIF(#REF!,H15),0) + IFERROR(COUNTIF(#REF!,H15),0) + IFERROR(COUNTIF(#REF!,H15),0)
 + IFERROR(COUNTIF(#REF!,H15),0) + IFERROR(COUNTIF(#REF!,H15),0) + IFERROR(COUNTIF(#REF!,H15),0)</f>
        <v>3</v>
      </c>
      <c r="L15" s="37">
        <f>SUM(R15,V15,Z15,AD15,AH15,AL15,AP15,AU15,AY15)</f>
        <v>0</v>
      </c>
      <c r="M15" s="41">
        <f>SUM(S15,W15,AA15,AE15,AI15,AM15,AQ15,AV15,AZ15)</f>
        <v>3</v>
      </c>
      <c r="N15" s="44">
        <f>SUM(T15,X15,AB15,AF15,AJ15,AN15,AR15,AW15,BA15)</f>
        <v>0</v>
      </c>
      <c r="O15" s="49">
        <f>SUM(Q15,U15,Y15,AC15,AG15,AK15,AO15,AT15,AX15)</f>
        <v>718.2</v>
      </c>
      <c r="P15" s="38"/>
      <c r="Q15" s="42">
        <v>116.9</v>
      </c>
      <c r="R15" s="40">
        <v>0</v>
      </c>
      <c r="S15" s="40">
        <v>1</v>
      </c>
      <c r="T15" s="43">
        <v>0</v>
      </c>
      <c r="U15" s="42">
        <v>0</v>
      </c>
      <c r="V15" s="40">
        <v>0</v>
      </c>
      <c r="W15" s="40">
        <v>0</v>
      </c>
      <c r="X15" s="43">
        <v>0</v>
      </c>
      <c r="Y15" s="42">
        <v>116.7</v>
      </c>
      <c r="Z15" s="40">
        <v>0</v>
      </c>
      <c r="AA15" s="40">
        <v>1</v>
      </c>
      <c r="AB15" s="43">
        <v>0</v>
      </c>
      <c r="AC15" s="42"/>
      <c r="AD15" s="40"/>
      <c r="AE15" s="40"/>
      <c r="AF15" s="43"/>
      <c r="AG15" s="42">
        <v>41.1</v>
      </c>
      <c r="AH15" s="40">
        <v>0</v>
      </c>
      <c r="AI15" s="40">
        <v>1</v>
      </c>
      <c r="AJ15" s="43">
        <v>0</v>
      </c>
      <c r="AK15" s="42">
        <v>10.5</v>
      </c>
      <c r="AL15" s="40">
        <v>0</v>
      </c>
      <c r="AM15" s="40">
        <v>0</v>
      </c>
      <c r="AN15" s="43">
        <v>0</v>
      </c>
      <c r="AO15" s="42">
        <v>0</v>
      </c>
      <c r="AP15" s="40">
        <v>0</v>
      </c>
      <c r="AQ15" s="40">
        <v>0</v>
      </c>
      <c r="AR15" s="43">
        <v>0</v>
      </c>
      <c r="AS15" s="39"/>
      <c r="AT15" s="45">
        <v>305</v>
      </c>
      <c r="AU15" s="46">
        <v>0</v>
      </c>
      <c r="AV15" s="46">
        <v>0</v>
      </c>
      <c r="AW15" s="47">
        <v>0</v>
      </c>
      <c r="AX15" s="45">
        <v>128</v>
      </c>
      <c r="AY15" s="46">
        <v>0</v>
      </c>
      <c r="AZ15" s="46">
        <v>0</v>
      </c>
      <c r="BA15" s="47">
        <v>0</v>
      </c>
    </row>
    <row r="16" spans="1:53" x14ac:dyDescent="0.2">
      <c r="A16" s="32">
        <f>ROW(G16)-2</f>
        <v>14</v>
      </c>
      <c r="B16" s="73">
        <v>14</v>
      </c>
      <c r="C16" s="33" t="str">
        <f>IF(B16="","",IF(B16=A16,"=",B16-A16))</f>
        <v>=</v>
      </c>
      <c r="D16" s="73"/>
      <c r="E16" s="74"/>
      <c r="F16" s="33" t="str">
        <f>IF(E16="","",IF(E16=D16,"=",E16-D16))</f>
        <v/>
      </c>
      <c r="G16" s="34">
        <v>43</v>
      </c>
      <c r="H16" s="35" t="s">
        <v>47</v>
      </c>
      <c r="I16" s="35" t="s">
        <v>86</v>
      </c>
      <c r="J16" s="36" t="s">
        <v>83</v>
      </c>
      <c r="K16" s="75">
        <f xml:space="preserve"> IFERROR(COUNTIF(#REF!,H16),0) + IFERROR(COUNTIF(#REF!,H16),0)
 + IFERROR(COUNTIF(#REF!,H16),0) + IFERROR(COUNTIF(#REF!,H16),0)
 + IFERROR(COUNTIF(#REF!,H16),0) + IFERROR(COUNTIF(#REF!,H16),0)
 + IFERROR(COUNTIF([2]Pontevedra_CAT!H:H,H16),0) + IFERROR(COUNTIF([2]Pontevedra_ABS!H:H,H16),0)
 + IFERROR(COUNTIF([2]Cangas_CAT!H:H,H16),0) + IFERROR(COUNTIF([2]Cangas_ABS!H:H,H16),0)
 + IFERROR(COUNTIF([2]Naron_CAT!H:H,H16),0) + IFERROR(COUNTIF([2]Naron_ABS!H:H,H16),0)
 + IFERROR(COUNTIF(#REF!,H16),0) + IFERROR(COUNTIF(#REF!,H16),0) + IFERROR(COUNTIF(#REF!,H16),0)
 + IFERROR(COUNTIF(#REF!,H16),0) + IFERROR(COUNTIF(#REF!,H16),0) + IFERROR(COUNTIF(#REF!,H16),0)
 + IFERROR(COUNTIF(#REF!,H16),0) + IFERROR(COUNTIF(#REF!,H16),0) + IFERROR(COUNTIF(#REF!,H16),0)
 + IFERROR(COUNTIF(#REF!,H16),0) + IFERROR(COUNTIF(#REF!,H16),0) + IFERROR(COUNTIF(#REF!,H16),0)</f>
        <v>1</v>
      </c>
      <c r="L16" s="37">
        <f>SUM(R16,V16,Z16,AD16,AH16,AL16,AP16,AU16,AY16)</f>
        <v>3</v>
      </c>
      <c r="M16" s="41">
        <f>SUM(S16,W16,AA16,AE16,AI16,AM16,AQ16,AV16,AZ16)</f>
        <v>2</v>
      </c>
      <c r="N16" s="44">
        <f>SUM(T16,X16,AB16,AF16,AJ16,AN16,AR16,AW16,BA16)</f>
        <v>2</v>
      </c>
      <c r="O16" s="49">
        <f>SUM(Q16,U16,Y16,AC16,AG16,AK16,AO16,AT16,AX16)</f>
        <v>716.2</v>
      </c>
      <c r="P16" s="38"/>
      <c r="Q16" s="42">
        <v>7</v>
      </c>
      <c r="R16" s="40">
        <v>0</v>
      </c>
      <c r="S16" s="40">
        <v>0</v>
      </c>
      <c r="T16" s="43">
        <v>0</v>
      </c>
      <c r="U16" s="42">
        <v>73.199999999999989</v>
      </c>
      <c r="V16" s="40">
        <v>1</v>
      </c>
      <c r="W16" s="40">
        <v>1</v>
      </c>
      <c r="X16" s="43">
        <v>1</v>
      </c>
      <c r="Y16" s="42">
        <v>90.5</v>
      </c>
      <c r="Z16" s="40">
        <v>1</v>
      </c>
      <c r="AA16" s="40">
        <v>0</v>
      </c>
      <c r="AB16" s="43">
        <v>0</v>
      </c>
      <c r="AC16" s="42"/>
      <c r="AD16" s="40"/>
      <c r="AE16" s="40"/>
      <c r="AF16" s="43"/>
      <c r="AG16" s="42">
        <v>0</v>
      </c>
      <c r="AH16" s="40">
        <v>0</v>
      </c>
      <c r="AI16" s="40">
        <v>0</v>
      </c>
      <c r="AJ16" s="43">
        <v>0</v>
      </c>
      <c r="AK16" s="42">
        <v>0</v>
      </c>
      <c r="AL16" s="40">
        <v>0</v>
      </c>
      <c r="AM16" s="40">
        <v>0</v>
      </c>
      <c r="AN16" s="43">
        <v>0</v>
      </c>
      <c r="AO16" s="42">
        <v>0</v>
      </c>
      <c r="AP16" s="40">
        <v>0</v>
      </c>
      <c r="AQ16" s="40">
        <v>0</v>
      </c>
      <c r="AR16" s="43">
        <v>0</v>
      </c>
      <c r="AS16" s="39"/>
      <c r="AT16" s="45">
        <v>545.5</v>
      </c>
      <c r="AU16" s="46">
        <v>1</v>
      </c>
      <c r="AV16" s="46">
        <v>1</v>
      </c>
      <c r="AW16" s="47">
        <v>1</v>
      </c>
      <c r="AX16" s="45">
        <v>0</v>
      </c>
      <c r="AY16" s="46">
        <v>0</v>
      </c>
      <c r="AZ16" s="46">
        <v>0</v>
      </c>
      <c r="BA16" s="47">
        <v>0</v>
      </c>
    </row>
    <row r="17" spans="1:53" x14ac:dyDescent="0.2">
      <c r="A17" s="32">
        <f>ROW(G17)-2</f>
        <v>15</v>
      </c>
      <c r="B17" s="73">
        <v>16</v>
      </c>
      <c r="C17" s="33">
        <f>IF(B17="","",IF(B17=A17,"=",B17-A17))</f>
        <v>1</v>
      </c>
      <c r="D17" s="73"/>
      <c r="E17" s="74"/>
      <c r="F17" s="33" t="str">
        <f>IF(E17="","",IF(E17=D17,"=",E17-D17))</f>
        <v/>
      </c>
      <c r="G17" s="34">
        <v>10350</v>
      </c>
      <c r="H17" s="35" t="s">
        <v>60</v>
      </c>
      <c r="I17" s="35" t="s">
        <v>103</v>
      </c>
      <c r="J17" s="36" t="s">
        <v>83</v>
      </c>
      <c r="K17" s="75">
        <f xml:space="preserve"> IFERROR(COUNTIF(#REF!,H17),0) + IFERROR(COUNTIF(#REF!,H17),0)
 + IFERROR(COUNTIF(#REF!,H17),0) + IFERROR(COUNTIF(#REF!,H17),0)
 + IFERROR(COUNTIF(#REF!,H17),0) + IFERROR(COUNTIF(#REF!,H17),0)
 + IFERROR(COUNTIF([2]Pontevedra_CAT!H:H,H17),0) + IFERROR(COUNTIF([2]Pontevedra_ABS!H:H,H17),0)
 + IFERROR(COUNTIF([2]Cangas_CAT!H:H,H17),0) + IFERROR(COUNTIF([2]Cangas_ABS!H:H,H17),0)
 + IFERROR(COUNTIF([2]Naron_CAT!H:H,H17),0) + IFERROR(COUNTIF([2]Naron_ABS!H:H,H17),0)
 + IFERROR(COUNTIF(#REF!,H17),0) + IFERROR(COUNTIF(#REF!,H17),0) + IFERROR(COUNTIF(#REF!,H17),0)
 + IFERROR(COUNTIF(#REF!,H17),0) + IFERROR(COUNTIF(#REF!,H17),0) + IFERROR(COUNTIF(#REF!,H17),0)
 + IFERROR(COUNTIF(#REF!,H17),0) + IFERROR(COUNTIF(#REF!,H17),0) + IFERROR(COUNTIF(#REF!,H17),0)
 + IFERROR(COUNTIF(#REF!,H17),0) + IFERROR(COUNTIF(#REF!,H17),0) + IFERROR(COUNTIF(#REF!,H17),0)</f>
        <v>7</v>
      </c>
      <c r="L17" s="37">
        <f>SUM(R17,V17,Z17,AD17,AH17,AL17,AP17,AU17,AY17)</f>
        <v>2</v>
      </c>
      <c r="M17" s="41">
        <f>SUM(S17,W17,AA17,AE17,AI17,AM17,AQ17,AV17,AZ17)</f>
        <v>0</v>
      </c>
      <c r="N17" s="44">
        <f>SUM(T17,X17,AB17,AF17,AJ17,AN17,AR17,AW17,BA17)</f>
        <v>3</v>
      </c>
      <c r="O17" s="49">
        <f>SUM(Q17,U17,Y17,AC17,AG17,AK17,AO17,AT17,AX17)</f>
        <v>525.9</v>
      </c>
      <c r="P17" s="38"/>
      <c r="Q17" s="42">
        <v>212.5</v>
      </c>
      <c r="R17" s="40">
        <v>1</v>
      </c>
      <c r="S17" s="40">
        <v>0</v>
      </c>
      <c r="T17" s="43">
        <v>2</v>
      </c>
      <c r="U17" s="42">
        <v>0</v>
      </c>
      <c r="V17" s="40">
        <v>0</v>
      </c>
      <c r="W17" s="40">
        <v>0</v>
      </c>
      <c r="X17" s="43">
        <v>0</v>
      </c>
      <c r="Y17" s="42">
        <v>0</v>
      </c>
      <c r="Z17" s="40">
        <v>0</v>
      </c>
      <c r="AA17" s="40">
        <v>0</v>
      </c>
      <c r="AB17" s="43">
        <v>0</v>
      </c>
      <c r="AC17" s="42"/>
      <c r="AD17" s="40"/>
      <c r="AE17" s="40"/>
      <c r="AF17" s="43"/>
      <c r="AG17" s="42">
        <v>115.9</v>
      </c>
      <c r="AH17" s="40">
        <v>0</v>
      </c>
      <c r="AI17" s="40">
        <v>0</v>
      </c>
      <c r="AJ17" s="43">
        <v>1</v>
      </c>
      <c r="AK17" s="42">
        <v>0</v>
      </c>
      <c r="AL17" s="40">
        <v>0</v>
      </c>
      <c r="AM17" s="40">
        <v>0</v>
      </c>
      <c r="AN17" s="43">
        <v>0</v>
      </c>
      <c r="AO17" s="42">
        <v>0</v>
      </c>
      <c r="AP17" s="40">
        <v>0</v>
      </c>
      <c r="AQ17" s="40">
        <v>0</v>
      </c>
      <c r="AR17" s="43">
        <v>0</v>
      </c>
      <c r="AS17" s="39"/>
      <c r="AT17" s="45">
        <v>197.5</v>
      </c>
      <c r="AU17" s="46">
        <v>1</v>
      </c>
      <c r="AV17" s="46">
        <v>0</v>
      </c>
      <c r="AW17" s="47">
        <v>0</v>
      </c>
      <c r="AX17" s="45">
        <v>0</v>
      </c>
      <c r="AY17" s="46">
        <v>0</v>
      </c>
      <c r="AZ17" s="46">
        <v>0</v>
      </c>
      <c r="BA17" s="47">
        <v>0</v>
      </c>
    </row>
    <row r="18" spans="1:53" x14ac:dyDescent="0.2">
      <c r="A18" s="32">
        <f>ROW(G18)-2</f>
        <v>16</v>
      </c>
      <c r="B18" s="73">
        <v>18</v>
      </c>
      <c r="C18" s="33">
        <f>IF(B18="","",IF(B18=A18,"=",B18-A18))</f>
        <v>2</v>
      </c>
      <c r="D18" s="73"/>
      <c r="E18" s="74"/>
      <c r="F18" s="33" t="str">
        <f>IF(E18="","",IF(E18=D18,"=",E18-D18))</f>
        <v/>
      </c>
      <c r="G18" s="34">
        <v>487</v>
      </c>
      <c r="H18" s="35" t="s">
        <v>78</v>
      </c>
      <c r="I18" s="35" t="s">
        <v>77</v>
      </c>
      <c r="J18" s="36" t="s">
        <v>77</v>
      </c>
      <c r="K18" s="75">
        <f xml:space="preserve"> IFERROR(COUNTIF(#REF!,H18),0) + IFERROR(COUNTIF(#REF!,H18),0)
 + IFERROR(COUNTIF(#REF!,H18),0) + IFERROR(COUNTIF(#REF!,H18),0)
 + IFERROR(COUNTIF(#REF!,H18),0) + IFERROR(COUNTIF(#REF!,H18),0)
 + IFERROR(COUNTIF([2]Pontevedra_CAT!H:H,H18),0) + IFERROR(COUNTIF([2]Pontevedra_ABS!H:H,H18),0)
 + IFERROR(COUNTIF([2]Cangas_CAT!H:H,H18),0) + IFERROR(COUNTIF([2]Cangas_ABS!H:H,H18),0)
 + IFERROR(COUNTIF([2]Naron_CAT!H:H,H18),0) + IFERROR(COUNTIF([2]Naron_ABS!H:H,H18),0)
 + IFERROR(COUNTIF(#REF!,H18),0) + IFERROR(COUNTIF(#REF!,H18),0) + IFERROR(COUNTIF(#REF!,H18),0)
 + IFERROR(COUNTIF(#REF!,H18),0) + IFERROR(COUNTIF(#REF!,H18),0) + IFERROR(COUNTIF(#REF!,H18),0)
 + IFERROR(COUNTIF(#REF!,H18),0) + IFERROR(COUNTIF(#REF!,H18),0) + IFERROR(COUNTIF(#REF!,H18),0)
 + IFERROR(COUNTIF(#REF!,H18),0) + IFERROR(COUNTIF(#REF!,H18),0) + IFERROR(COUNTIF(#REF!,H18),0)</f>
        <v>5</v>
      </c>
      <c r="L18" s="37">
        <f>SUM(R18,V18,Z18,AD18,AH18,AL18,AP18,AU18,AY18)</f>
        <v>3</v>
      </c>
      <c r="M18" s="41">
        <f>SUM(S18,W18,AA18,AE18,AI18,AM18,AQ18,AV18,AZ18)</f>
        <v>1</v>
      </c>
      <c r="N18" s="44">
        <f>SUM(T18,X18,AB18,AF18,AJ18,AN18,AR18,AW18,BA18)</f>
        <v>2</v>
      </c>
      <c r="O18" s="49">
        <f>SUM(Q18,U18,Y18,AC18,AG18,AK18,AO18,AT18,AX18)</f>
        <v>491.1</v>
      </c>
      <c r="P18" s="38"/>
      <c r="Q18" s="42">
        <v>47.4</v>
      </c>
      <c r="R18" s="40">
        <v>0</v>
      </c>
      <c r="S18" s="40">
        <v>0</v>
      </c>
      <c r="T18" s="43">
        <v>1</v>
      </c>
      <c r="U18" s="42">
        <v>0</v>
      </c>
      <c r="V18" s="40">
        <v>0</v>
      </c>
      <c r="W18" s="40">
        <v>0</v>
      </c>
      <c r="X18" s="43">
        <v>0</v>
      </c>
      <c r="Y18" s="42">
        <v>0</v>
      </c>
      <c r="Z18" s="40">
        <v>0</v>
      </c>
      <c r="AA18" s="40">
        <v>0</v>
      </c>
      <c r="AB18" s="43">
        <v>0</v>
      </c>
      <c r="AC18" s="42"/>
      <c r="AD18" s="40"/>
      <c r="AE18" s="40"/>
      <c r="AF18" s="43"/>
      <c r="AG18" s="42">
        <v>66</v>
      </c>
      <c r="AH18" s="40">
        <v>1</v>
      </c>
      <c r="AI18" s="40">
        <v>0</v>
      </c>
      <c r="AJ18" s="43">
        <v>1</v>
      </c>
      <c r="AK18" s="42">
        <v>0</v>
      </c>
      <c r="AL18" s="40">
        <v>0</v>
      </c>
      <c r="AM18" s="40">
        <v>0</v>
      </c>
      <c r="AN18" s="43">
        <v>0</v>
      </c>
      <c r="AO18" s="42">
        <v>60.5</v>
      </c>
      <c r="AP18" s="40">
        <v>1</v>
      </c>
      <c r="AQ18" s="40">
        <v>1</v>
      </c>
      <c r="AR18" s="43">
        <v>0</v>
      </c>
      <c r="AS18" s="39"/>
      <c r="AT18" s="45">
        <v>317.2</v>
      </c>
      <c r="AU18" s="46">
        <v>1</v>
      </c>
      <c r="AV18" s="46">
        <v>0</v>
      </c>
      <c r="AW18" s="47">
        <v>0</v>
      </c>
      <c r="AX18" s="45">
        <v>0</v>
      </c>
      <c r="AY18" s="46">
        <v>0</v>
      </c>
      <c r="AZ18" s="46">
        <v>0</v>
      </c>
      <c r="BA18" s="47">
        <v>0</v>
      </c>
    </row>
    <row r="19" spans="1:53" x14ac:dyDescent="0.2">
      <c r="A19" s="32">
        <f>ROW(G19)-2</f>
        <v>17</v>
      </c>
      <c r="B19" s="73">
        <v>17</v>
      </c>
      <c r="C19" s="33" t="str">
        <f>IF(B19="","",IF(B19=A19,"=",B19-A19))</f>
        <v>=</v>
      </c>
      <c r="D19" s="73"/>
      <c r="E19" s="74"/>
      <c r="F19" s="33" t="str">
        <f>IF(E19="","",IF(E19=D19,"=",E19-D19))</f>
        <v/>
      </c>
      <c r="G19" s="34">
        <v>67</v>
      </c>
      <c r="H19" s="35" t="s">
        <v>35</v>
      </c>
      <c r="I19" s="35" t="s">
        <v>90</v>
      </c>
      <c r="J19" s="36" t="s">
        <v>80</v>
      </c>
      <c r="K19" s="75">
        <f xml:space="preserve"> IFERROR(COUNTIF(#REF!,H19),0) + IFERROR(COUNTIF(#REF!,H19),0)
 + IFERROR(COUNTIF(#REF!,H19),0) + IFERROR(COUNTIF(#REF!,H19),0)
 + IFERROR(COUNTIF(#REF!,H19),0) + IFERROR(COUNTIF(#REF!,H19),0)
 + IFERROR(COUNTIF([2]Pontevedra_CAT!H:H,H19),0) + IFERROR(COUNTIF([2]Pontevedra_ABS!H:H,H19),0)
 + IFERROR(COUNTIF([2]Cangas_CAT!H:H,H19),0) + IFERROR(COUNTIF([2]Cangas_ABS!H:H,H19),0)
 + IFERROR(COUNTIF([2]Naron_CAT!H:H,H19),0) + IFERROR(COUNTIF([2]Naron_ABS!H:H,H19),0)
 + IFERROR(COUNTIF(#REF!,H19),0) + IFERROR(COUNTIF(#REF!,H19),0) + IFERROR(COUNTIF(#REF!,H19),0)
 + IFERROR(COUNTIF(#REF!,H19),0) + IFERROR(COUNTIF(#REF!,H19),0) + IFERROR(COUNTIF(#REF!,H19),0)
 + IFERROR(COUNTIF(#REF!,H19),0) + IFERROR(COUNTIF(#REF!,H19),0) + IFERROR(COUNTIF(#REF!,H19),0)
 + IFERROR(COUNTIF(#REF!,H19),0) + IFERROR(COUNTIF(#REF!,H19),0) + IFERROR(COUNTIF(#REF!,H19),0)</f>
        <v>6</v>
      </c>
      <c r="L19" s="37">
        <f>SUM(R19,V19,Z19,AD19,AH19,AL19,AP19,AU19,AY19)</f>
        <v>3</v>
      </c>
      <c r="M19" s="41">
        <f>SUM(S19,W19,AA19,AE19,AI19,AM19,AQ19,AV19,AZ19)</f>
        <v>4</v>
      </c>
      <c r="N19" s="44">
        <f>SUM(T19,X19,AB19,AF19,AJ19,AN19,AR19,AW19,BA19)</f>
        <v>7</v>
      </c>
      <c r="O19" s="49">
        <f>SUM(Q19,U19,Y19,AC19,AG19,AK19,AO19,AT19,AX19)</f>
        <v>476.29999999999995</v>
      </c>
      <c r="P19" s="38"/>
      <c r="Q19" s="42">
        <v>22.299999999999997</v>
      </c>
      <c r="R19" s="40">
        <v>1</v>
      </c>
      <c r="S19" s="40">
        <v>1</v>
      </c>
      <c r="T19" s="43">
        <v>0</v>
      </c>
      <c r="U19" s="42">
        <v>53.199999999999996</v>
      </c>
      <c r="V19" s="40">
        <v>1</v>
      </c>
      <c r="W19" s="40">
        <v>0</v>
      </c>
      <c r="X19" s="43">
        <v>2</v>
      </c>
      <c r="Y19" s="42">
        <v>99.8</v>
      </c>
      <c r="Z19" s="40">
        <v>0</v>
      </c>
      <c r="AA19" s="40">
        <v>2</v>
      </c>
      <c r="AB19" s="43">
        <v>1</v>
      </c>
      <c r="AC19" s="42"/>
      <c r="AD19" s="40"/>
      <c r="AE19" s="40"/>
      <c r="AF19" s="43"/>
      <c r="AG19" s="42">
        <v>0</v>
      </c>
      <c r="AH19" s="40">
        <v>0</v>
      </c>
      <c r="AI19" s="40">
        <v>0</v>
      </c>
      <c r="AJ19" s="43">
        <v>0</v>
      </c>
      <c r="AK19" s="42">
        <v>64.599999999999994</v>
      </c>
      <c r="AL19" s="40">
        <v>1</v>
      </c>
      <c r="AM19" s="40">
        <v>0</v>
      </c>
      <c r="AN19" s="43">
        <v>1</v>
      </c>
      <c r="AO19" s="42">
        <v>0</v>
      </c>
      <c r="AP19" s="40">
        <v>0</v>
      </c>
      <c r="AQ19" s="40">
        <v>0</v>
      </c>
      <c r="AR19" s="43">
        <v>0</v>
      </c>
      <c r="AS19" s="39"/>
      <c r="AT19" s="45">
        <v>236.39999999999998</v>
      </c>
      <c r="AU19" s="46">
        <v>0</v>
      </c>
      <c r="AV19" s="46">
        <v>1</v>
      </c>
      <c r="AW19" s="47">
        <v>3</v>
      </c>
      <c r="AX19" s="45">
        <v>0</v>
      </c>
      <c r="AY19" s="46">
        <v>0</v>
      </c>
      <c r="AZ19" s="46">
        <v>0</v>
      </c>
      <c r="BA19" s="47">
        <v>0</v>
      </c>
    </row>
    <row r="20" spans="1:53" x14ac:dyDescent="0.2">
      <c r="A20" s="32">
        <f>ROW(G20)-2</f>
        <v>18</v>
      </c>
      <c r="B20" s="73">
        <v>21</v>
      </c>
      <c r="C20" s="33">
        <f>IF(B20="","",IF(B20=A20,"=",B20-A20))</f>
        <v>3</v>
      </c>
      <c r="D20" s="73"/>
      <c r="E20" s="74"/>
      <c r="F20" s="33" t="str">
        <f>IF(E20="","",IF(E20=D20,"=",E20-D20))</f>
        <v/>
      </c>
      <c r="G20" s="34">
        <v>10403</v>
      </c>
      <c r="H20" s="35" t="s">
        <v>73</v>
      </c>
      <c r="I20" s="35" t="s">
        <v>77</v>
      </c>
      <c r="J20" s="36" t="s">
        <v>77</v>
      </c>
      <c r="K20" s="75">
        <f xml:space="preserve"> IFERROR(COUNTIF(#REF!,H20),0) + IFERROR(COUNTIF(#REF!,H20),0)
 + IFERROR(COUNTIF(#REF!,H20),0) + IFERROR(COUNTIF(#REF!,H20),0)
 + IFERROR(COUNTIF(#REF!,H20),0) + IFERROR(COUNTIF(#REF!,H20),0)
 + IFERROR(COUNTIF([2]Pontevedra_CAT!H:H,H20),0) + IFERROR(COUNTIF([2]Pontevedra_ABS!H:H,H20),0)
 + IFERROR(COUNTIF([2]Cangas_CAT!H:H,H20),0) + IFERROR(COUNTIF([2]Cangas_ABS!H:H,H20),0)
 + IFERROR(COUNTIF([2]Naron_CAT!H:H,H20),0) + IFERROR(COUNTIF([2]Naron_ABS!H:H,H20),0)
 + IFERROR(COUNTIF(#REF!,H20),0) + IFERROR(COUNTIF(#REF!,H20),0) + IFERROR(COUNTIF(#REF!,H20),0)
 + IFERROR(COUNTIF(#REF!,H20),0) + IFERROR(COUNTIF(#REF!,H20),0) + IFERROR(COUNTIF(#REF!,H20),0)
 + IFERROR(COUNTIF(#REF!,H20),0) + IFERROR(COUNTIF(#REF!,H20),0) + IFERROR(COUNTIF(#REF!,H20),0)
 + IFERROR(COUNTIF(#REF!,H20),0) + IFERROR(COUNTIF(#REF!,H20),0) + IFERROR(COUNTIF(#REF!,H20),0)</f>
        <v>3</v>
      </c>
      <c r="L20" s="37">
        <f>SUM(R20,V20,Z20,AD20,AH20,AL20,AP20,AU20,AY20)</f>
        <v>0</v>
      </c>
      <c r="M20" s="41">
        <f>SUM(S20,W20,AA20,AE20,AI20,AM20,AQ20,AV20,AZ20)</f>
        <v>1</v>
      </c>
      <c r="N20" s="44">
        <f>SUM(T20,X20,AB20,AF20,AJ20,AN20,AR20,AW20,BA20)</f>
        <v>1</v>
      </c>
      <c r="O20" s="49">
        <f>SUM(Q20,U20,Y20,AC20,AG20,AK20,AO20,AT20,AX20)</f>
        <v>357.9</v>
      </c>
      <c r="P20" s="38"/>
      <c r="Q20" s="42">
        <v>4.5</v>
      </c>
      <c r="R20" s="40">
        <v>0</v>
      </c>
      <c r="S20" s="40">
        <v>0</v>
      </c>
      <c r="T20" s="43">
        <v>0</v>
      </c>
      <c r="U20" s="42">
        <v>0</v>
      </c>
      <c r="V20" s="40">
        <v>0</v>
      </c>
      <c r="W20" s="40">
        <v>0</v>
      </c>
      <c r="X20" s="43">
        <v>0</v>
      </c>
      <c r="Y20" s="42">
        <v>29.5</v>
      </c>
      <c r="Z20" s="40">
        <v>0</v>
      </c>
      <c r="AA20" s="40">
        <v>0</v>
      </c>
      <c r="AB20" s="43">
        <v>0</v>
      </c>
      <c r="AC20" s="42"/>
      <c r="AD20" s="40"/>
      <c r="AE20" s="40"/>
      <c r="AF20" s="43"/>
      <c r="AG20" s="42">
        <v>13.5</v>
      </c>
      <c r="AH20" s="40">
        <v>0</v>
      </c>
      <c r="AI20" s="40">
        <v>0</v>
      </c>
      <c r="AJ20" s="43">
        <v>0</v>
      </c>
      <c r="AK20" s="42">
        <v>0</v>
      </c>
      <c r="AL20" s="40">
        <v>0</v>
      </c>
      <c r="AM20" s="40">
        <v>0</v>
      </c>
      <c r="AN20" s="43">
        <v>0</v>
      </c>
      <c r="AO20" s="42">
        <v>22.6</v>
      </c>
      <c r="AP20" s="40">
        <v>0</v>
      </c>
      <c r="AQ20" s="40">
        <v>1</v>
      </c>
      <c r="AR20" s="43">
        <v>0</v>
      </c>
      <c r="AS20" s="39"/>
      <c r="AT20" s="45">
        <v>287.8</v>
      </c>
      <c r="AU20" s="46">
        <v>0</v>
      </c>
      <c r="AV20" s="46">
        <v>0</v>
      </c>
      <c r="AW20" s="47">
        <v>1</v>
      </c>
      <c r="AX20" s="45">
        <v>0</v>
      </c>
      <c r="AY20" s="46">
        <v>0</v>
      </c>
      <c r="AZ20" s="46">
        <v>0</v>
      </c>
      <c r="BA20" s="47">
        <v>0</v>
      </c>
    </row>
    <row r="21" spans="1:53" x14ac:dyDescent="0.2">
      <c r="A21" s="32">
        <f>ROW(G21)-2</f>
        <v>19</v>
      </c>
      <c r="B21" s="73">
        <v>15</v>
      </c>
      <c r="C21" s="33">
        <f>IF(B21="","",IF(B21=A21,"=",B21-A21))</f>
        <v>-4</v>
      </c>
      <c r="D21" s="73"/>
      <c r="E21" s="74"/>
      <c r="F21" s="33" t="str">
        <f>IF(E21="","",IF(E21=D21,"=",E21-D21))</f>
        <v/>
      </c>
      <c r="G21" s="34">
        <v>235</v>
      </c>
      <c r="H21" s="35" t="s">
        <v>57</v>
      </c>
      <c r="I21" s="35" t="s">
        <v>89</v>
      </c>
      <c r="J21" s="36" t="s">
        <v>83</v>
      </c>
      <c r="K21" s="75">
        <f xml:space="preserve"> IFERROR(COUNTIF(#REF!,H21),0) + IFERROR(COUNTIF(#REF!,H21),0)
 + IFERROR(COUNTIF(#REF!,H21),0) + IFERROR(COUNTIF(#REF!,H21),0)
 + IFERROR(COUNTIF(#REF!,H21),0) + IFERROR(COUNTIF(#REF!,H21),0)
 + IFERROR(COUNTIF([2]Pontevedra_CAT!H:H,H21),0) + IFERROR(COUNTIF([2]Pontevedra_ABS!H:H,H21),0)
 + IFERROR(COUNTIF([2]Cangas_CAT!H:H,H21),0) + IFERROR(COUNTIF([2]Cangas_ABS!H:H,H21),0)
 + IFERROR(COUNTIF([2]Naron_CAT!H:H,H21),0) + IFERROR(COUNTIF([2]Naron_ABS!H:H,H21),0)
 + IFERROR(COUNTIF(#REF!,H21),0) + IFERROR(COUNTIF(#REF!,H21),0) + IFERROR(COUNTIF(#REF!,H21),0)
 + IFERROR(COUNTIF(#REF!,H21),0) + IFERROR(COUNTIF(#REF!,H21),0) + IFERROR(COUNTIF(#REF!,H21),0)
 + IFERROR(COUNTIF(#REF!,H21),0) + IFERROR(COUNTIF(#REF!,H21),0) + IFERROR(COUNTIF(#REF!,H21),0)
 + IFERROR(COUNTIF(#REF!,H21),0) + IFERROR(COUNTIF(#REF!,H21),0) + IFERROR(COUNTIF(#REF!,H21),0)</f>
        <v>3</v>
      </c>
      <c r="L21" s="37">
        <f>SUM(R21,V21,Z21,AD21,AH21,AL21,AP21,AU21,AY21)</f>
        <v>0</v>
      </c>
      <c r="M21" s="41">
        <f>SUM(S21,W21,AA21,AE21,AI21,AM21,AQ21,AV21,AZ21)</f>
        <v>0</v>
      </c>
      <c r="N21" s="44">
        <f>SUM(T21,X21,AB21,AF21,AJ21,AN21,AR21,AW21,BA21)</f>
        <v>3</v>
      </c>
      <c r="O21" s="49">
        <f>SUM(Q21,U21,Y21,AC21,AG21,AK21,AO21,AT21,AX21)</f>
        <v>356.2</v>
      </c>
      <c r="P21" s="38"/>
      <c r="Q21" s="42">
        <v>99.5</v>
      </c>
      <c r="R21" s="40">
        <v>0</v>
      </c>
      <c r="S21" s="40">
        <v>0</v>
      </c>
      <c r="T21" s="43">
        <v>1</v>
      </c>
      <c r="U21" s="42">
        <v>0</v>
      </c>
      <c r="V21" s="40">
        <v>0</v>
      </c>
      <c r="W21" s="40">
        <v>0</v>
      </c>
      <c r="X21" s="43">
        <v>0</v>
      </c>
      <c r="Y21" s="42">
        <v>18.5</v>
      </c>
      <c r="Z21" s="40">
        <v>0</v>
      </c>
      <c r="AA21" s="40">
        <v>0</v>
      </c>
      <c r="AB21" s="43">
        <v>1</v>
      </c>
      <c r="AC21" s="42"/>
      <c r="AD21" s="40"/>
      <c r="AE21" s="40"/>
      <c r="AF21" s="43"/>
      <c r="AG21" s="42">
        <v>41.2</v>
      </c>
      <c r="AH21" s="40">
        <v>0</v>
      </c>
      <c r="AI21" s="40">
        <v>0</v>
      </c>
      <c r="AJ21" s="43">
        <v>1</v>
      </c>
      <c r="AK21" s="42">
        <v>0</v>
      </c>
      <c r="AL21" s="40">
        <v>0</v>
      </c>
      <c r="AM21" s="40">
        <v>0</v>
      </c>
      <c r="AN21" s="43">
        <v>0</v>
      </c>
      <c r="AO21" s="42">
        <v>0</v>
      </c>
      <c r="AP21" s="40">
        <v>0</v>
      </c>
      <c r="AQ21" s="40">
        <v>0</v>
      </c>
      <c r="AR21" s="43">
        <v>0</v>
      </c>
      <c r="AS21" s="39"/>
      <c r="AT21" s="45">
        <v>108</v>
      </c>
      <c r="AU21" s="46">
        <v>0</v>
      </c>
      <c r="AV21" s="46">
        <v>0</v>
      </c>
      <c r="AW21" s="47">
        <v>0</v>
      </c>
      <c r="AX21" s="45">
        <v>89</v>
      </c>
      <c r="AY21" s="46">
        <v>0</v>
      </c>
      <c r="AZ21" s="46">
        <v>0</v>
      </c>
      <c r="BA21" s="47">
        <v>0</v>
      </c>
    </row>
    <row r="22" spans="1:53" x14ac:dyDescent="0.2">
      <c r="A22" s="32">
        <f>ROW(G22)-2</f>
        <v>20</v>
      </c>
      <c r="B22" s="73">
        <v>22</v>
      </c>
      <c r="C22" s="33">
        <f>IF(B22="","",IF(B22=A22,"=",B22-A22))</f>
        <v>2</v>
      </c>
      <c r="D22" s="73"/>
      <c r="E22" s="74"/>
      <c r="F22" s="33" t="str">
        <f>IF(E22="","",IF(E22=D22,"=",E22-D22))</f>
        <v/>
      </c>
      <c r="G22" s="34">
        <v>341</v>
      </c>
      <c r="H22" s="35" t="s">
        <v>41</v>
      </c>
      <c r="I22" s="35" t="s">
        <v>87</v>
      </c>
      <c r="J22" s="36" t="s">
        <v>80</v>
      </c>
      <c r="K22" s="75">
        <f xml:space="preserve"> IFERROR(COUNTIF(#REF!,H22),0) + IFERROR(COUNTIF(#REF!,H22),0)
 + IFERROR(COUNTIF(#REF!,H22),0) + IFERROR(COUNTIF(#REF!,H22),0)
 + IFERROR(COUNTIF(#REF!,H22),0) + IFERROR(COUNTIF(#REF!,H22),0)
 + IFERROR(COUNTIF([2]Pontevedra_CAT!H:H,H22),0) + IFERROR(COUNTIF([2]Pontevedra_ABS!H:H,H22),0)
 + IFERROR(COUNTIF([2]Cangas_CAT!H:H,H22),0) + IFERROR(COUNTIF([2]Cangas_ABS!H:H,H22),0)
 + IFERROR(COUNTIF([2]Naron_CAT!H:H,H22),0) + IFERROR(COUNTIF([2]Naron_ABS!H:H,H22),0)
 + IFERROR(COUNTIF(#REF!,H22),0) + IFERROR(COUNTIF(#REF!,H22),0) + IFERROR(COUNTIF(#REF!,H22),0)
 + IFERROR(COUNTIF(#REF!,H22),0) + IFERROR(COUNTIF(#REF!,H22),0) + IFERROR(COUNTIF(#REF!,H22),0)
 + IFERROR(COUNTIF(#REF!,H22),0) + IFERROR(COUNTIF(#REF!,H22),0) + IFERROR(COUNTIF(#REF!,H22),0)
 + IFERROR(COUNTIF(#REF!,H22),0) + IFERROR(COUNTIF(#REF!,H22),0) + IFERROR(COUNTIF(#REF!,H22),0)</f>
        <v>6</v>
      </c>
      <c r="L22" s="37">
        <f>SUM(R22,V22,Z22,AD22,AH22,AL22,AP22,AU22,AY22)</f>
        <v>1</v>
      </c>
      <c r="M22" s="41">
        <f>SUM(S22,W22,AA22,AE22,AI22,AM22,AQ22,AV22,AZ22)</f>
        <v>3</v>
      </c>
      <c r="N22" s="44">
        <f>SUM(T22,X22,AB22,AF22,AJ22,AN22,AR22,AW22,BA22)</f>
        <v>1</v>
      </c>
      <c r="O22" s="49">
        <f>SUM(Q22,U22,Y22,AC22,AG22,AK22,AO22,AT22,AX22)</f>
        <v>349.6</v>
      </c>
      <c r="P22" s="38"/>
      <c r="Q22" s="42">
        <v>36.4</v>
      </c>
      <c r="R22" s="40">
        <v>0</v>
      </c>
      <c r="S22" s="40">
        <v>0</v>
      </c>
      <c r="T22" s="43">
        <v>1</v>
      </c>
      <c r="U22" s="42">
        <v>0</v>
      </c>
      <c r="V22" s="40">
        <v>0</v>
      </c>
      <c r="W22" s="40">
        <v>0</v>
      </c>
      <c r="X22" s="43">
        <v>0</v>
      </c>
      <c r="Y22" s="42">
        <v>26</v>
      </c>
      <c r="Z22" s="40">
        <v>0</v>
      </c>
      <c r="AA22" s="40">
        <v>0</v>
      </c>
      <c r="AB22" s="43">
        <v>0</v>
      </c>
      <c r="AC22" s="42"/>
      <c r="AD22" s="40"/>
      <c r="AE22" s="40"/>
      <c r="AF22" s="43"/>
      <c r="AG22" s="42">
        <v>0</v>
      </c>
      <c r="AH22" s="40">
        <v>0</v>
      </c>
      <c r="AI22" s="40">
        <v>0</v>
      </c>
      <c r="AJ22" s="43">
        <v>0</v>
      </c>
      <c r="AK22" s="42">
        <v>29.299999999999997</v>
      </c>
      <c r="AL22" s="40">
        <v>1</v>
      </c>
      <c r="AM22" s="40">
        <v>1</v>
      </c>
      <c r="AN22" s="43">
        <v>0</v>
      </c>
      <c r="AO22" s="42">
        <v>37.9</v>
      </c>
      <c r="AP22" s="40">
        <v>0</v>
      </c>
      <c r="AQ22" s="40">
        <v>2</v>
      </c>
      <c r="AR22" s="43">
        <v>0</v>
      </c>
      <c r="AS22" s="39"/>
      <c r="AT22" s="45">
        <v>220</v>
      </c>
      <c r="AU22" s="46">
        <v>0</v>
      </c>
      <c r="AV22" s="46">
        <v>0</v>
      </c>
      <c r="AW22" s="47">
        <v>0</v>
      </c>
      <c r="AX22" s="45">
        <v>0</v>
      </c>
      <c r="AY22" s="46">
        <v>0</v>
      </c>
      <c r="AZ22" s="46">
        <v>0</v>
      </c>
      <c r="BA22" s="47">
        <v>0</v>
      </c>
    </row>
    <row r="23" spans="1:53" x14ac:dyDescent="0.2">
      <c r="A23" s="32">
        <f>ROW(G23)-2</f>
        <v>21</v>
      </c>
      <c r="B23" s="73">
        <v>20</v>
      </c>
      <c r="C23" s="33">
        <f>IF(B23="","",IF(B23=A23,"=",B23-A23))</f>
        <v>-1</v>
      </c>
      <c r="D23" s="73"/>
      <c r="E23" s="74"/>
      <c r="F23" s="33" t="str">
        <f>IF(E23="","",IF(E23=D23,"=",E23-D23))</f>
        <v/>
      </c>
      <c r="G23" s="34">
        <v>10104</v>
      </c>
      <c r="H23" s="35" t="s">
        <v>59</v>
      </c>
      <c r="I23" s="35" t="s">
        <v>89</v>
      </c>
      <c r="J23" s="36" t="s">
        <v>83</v>
      </c>
      <c r="K23" s="75">
        <f xml:space="preserve"> IFERROR(COUNTIF(#REF!,H23),0) + IFERROR(COUNTIF(#REF!,H23),0)
 + IFERROR(COUNTIF(#REF!,H23),0) + IFERROR(COUNTIF(#REF!,H23),0)
 + IFERROR(COUNTIF(#REF!,H23),0) + IFERROR(COUNTIF(#REF!,H23),0)
 + IFERROR(COUNTIF([2]Pontevedra_CAT!H:H,H23),0) + IFERROR(COUNTIF([2]Pontevedra_ABS!H:H,H23),0)
 + IFERROR(COUNTIF([2]Cangas_CAT!H:H,H23),0) + IFERROR(COUNTIF([2]Cangas_ABS!H:H,H23),0)
 + IFERROR(COUNTIF([2]Naron_CAT!H:H,H23),0) + IFERROR(COUNTIF([2]Naron_ABS!H:H,H23),0)
 + IFERROR(COUNTIF(#REF!,H23),0) + IFERROR(COUNTIF(#REF!,H23),0) + IFERROR(COUNTIF(#REF!,H23),0)
 + IFERROR(COUNTIF(#REF!,H23),0) + IFERROR(COUNTIF(#REF!,H23),0) + IFERROR(COUNTIF(#REF!,H23),0)
 + IFERROR(COUNTIF(#REF!,H23),0) + IFERROR(COUNTIF(#REF!,H23),0) + IFERROR(COUNTIF(#REF!,H23),0)
 + IFERROR(COUNTIF(#REF!,H23),0) + IFERROR(COUNTIF(#REF!,H23),0) + IFERROR(COUNTIF(#REF!,H23),0)</f>
        <v>1</v>
      </c>
      <c r="L23" s="37">
        <f>SUM(R23,V23,Z23,AD23,AH23,AL23,AP23,AU23,AY23)</f>
        <v>1</v>
      </c>
      <c r="M23" s="41">
        <f>SUM(S23,W23,AA23,AE23,AI23,AM23,AQ23,AV23,AZ23)</f>
        <v>2</v>
      </c>
      <c r="N23" s="44">
        <f>SUM(T23,X23,AB23,AF23,AJ23,AN23,AR23,AW23,BA23)</f>
        <v>0</v>
      </c>
      <c r="O23" s="49">
        <f>SUM(Q23,U23,Y23,AC23,AG23,AK23,AO23,AT23,AX23)</f>
        <v>347.4</v>
      </c>
      <c r="P23" s="38"/>
      <c r="Q23" s="42">
        <v>61.5</v>
      </c>
      <c r="R23" s="40">
        <v>0</v>
      </c>
      <c r="S23" s="40">
        <v>0</v>
      </c>
      <c r="T23" s="43">
        <v>0</v>
      </c>
      <c r="U23" s="42">
        <v>9</v>
      </c>
      <c r="V23" s="40">
        <v>0</v>
      </c>
      <c r="W23" s="40">
        <v>0</v>
      </c>
      <c r="X23" s="43">
        <v>0</v>
      </c>
      <c r="Y23" s="42">
        <v>40.299999999999997</v>
      </c>
      <c r="Z23" s="40">
        <v>0</v>
      </c>
      <c r="AA23" s="40">
        <v>1</v>
      </c>
      <c r="AB23" s="43">
        <v>0</v>
      </c>
      <c r="AC23" s="42"/>
      <c r="AD23" s="40"/>
      <c r="AE23" s="40"/>
      <c r="AF23" s="43"/>
      <c r="AG23" s="42">
        <v>0</v>
      </c>
      <c r="AH23" s="40">
        <v>0</v>
      </c>
      <c r="AI23" s="40">
        <v>0</v>
      </c>
      <c r="AJ23" s="43">
        <v>0</v>
      </c>
      <c r="AK23" s="42">
        <v>26.2</v>
      </c>
      <c r="AL23" s="40">
        <v>1</v>
      </c>
      <c r="AM23" s="40">
        <v>0</v>
      </c>
      <c r="AN23" s="43">
        <v>0</v>
      </c>
      <c r="AO23" s="42">
        <v>0</v>
      </c>
      <c r="AP23" s="40">
        <v>0</v>
      </c>
      <c r="AQ23" s="40">
        <v>0</v>
      </c>
      <c r="AR23" s="43">
        <v>0</v>
      </c>
      <c r="AS23" s="39"/>
      <c r="AT23" s="45">
        <v>121.4</v>
      </c>
      <c r="AU23" s="46">
        <v>0</v>
      </c>
      <c r="AV23" s="46">
        <v>1</v>
      </c>
      <c r="AW23" s="47">
        <v>0</v>
      </c>
      <c r="AX23" s="45">
        <v>89</v>
      </c>
      <c r="AY23" s="46">
        <v>0</v>
      </c>
      <c r="AZ23" s="46">
        <v>0</v>
      </c>
      <c r="BA23" s="47">
        <v>0</v>
      </c>
    </row>
    <row r="24" spans="1:53" x14ac:dyDescent="0.2">
      <c r="A24" s="32">
        <f>ROW(G24)-2</f>
        <v>22</v>
      </c>
      <c r="B24" s="73">
        <v>19</v>
      </c>
      <c r="C24" s="33">
        <f>IF(B24="","",IF(B24=A24,"=",B24-A24))</f>
        <v>-3</v>
      </c>
      <c r="D24" s="73"/>
      <c r="E24" s="74"/>
      <c r="F24" s="33" t="str">
        <f>IF(E24="","",IF(E24=D24,"=",E24-D24))</f>
        <v/>
      </c>
      <c r="G24" s="34">
        <v>10023</v>
      </c>
      <c r="H24" s="35" t="s">
        <v>39</v>
      </c>
      <c r="I24" s="35" t="s">
        <v>93</v>
      </c>
      <c r="J24" s="36" t="s">
        <v>83</v>
      </c>
      <c r="K24" s="75">
        <f xml:space="preserve"> IFERROR(COUNTIF(#REF!,H24),0) + IFERROR(COUNTIF(#REF!,H24),0)
 + IFERROR(COUNTIF(#REF!,H24),0) + IFERROR(COUNTIF(#REF!,H24),0)
 + IFERROR(COUNTIF(#REF!,H24),0) + IFERROR(COUNTIF(#REF!,H24),0)
 + IFERROR(COUNTIF([2]Pontevedra_CAT!H:H,H24),0) + IFERROR(COUNTIF([2]Pontevedra_ABS!H:H,H24),0)
 + IFERROR(COUNTIF([2]Cangas_CAT!H:H,H24),0) + IFERROR(COUNTIF([2]Cangas_ABS!H:H,H24),0)
 + IFERROR(COUNTIF([2]Naron_CAT!H:H,H24),0) + IFERROR(COUNTIF([2]Naron_ABS!H:H,H24),0)
 + IFERROR(COUNTIF(#REF!,H24),0) + IFERROR(COUNTIF(#REF!,H24),0) + IFERROR(COUNTIF(#REF!,H24),0)
 + IFERROR(COUNTIF(#REF!,H24),0) + IFERROR(COUNTIF(#REF!,H24),0) + IFERROR(COUNTIF(#REF!,H24),0)
 + IFERROR(COUNTIF(#REF!,H24),0) + IFERROR(COUNTIF(#REF!,H24),0) + IFERROR(COUNTIF(#REF!,H24),0)
 + IFERROR(COUNTIF(#REF!,H24),0) + IFERROR(COUNTIF(#REF!,H24),0) + IFERROR(COUNTIF(#REF!,H24),0)</f>
        <v>4</v>
      </c>
      <c r="L24" s="37">
        <f>SUM(R24,V24,Z24,AD24,AH24,AL24,AP24,AU24,AY24)</f>
        <v>1</v>
      </c>
      <c r="M24" s="41">
        <f>SUM(S24,W24,AA24,AE24,AI24,AM24,AQ24,AV24,AZ24)</f>
        <v>0</v>
      </c>
      <c r="N24" s="44">
        <f>SUM(T24,X24,AB24,AF24,AJ24,AN24,AR24,AW24,BA24)</f>
        <v>2</v>
      </c>
      <c r="O24" s="49">
        <f>SUM(Q24,U24,Y24,AC24,AG24,AK24,AO24,AT24,AX24)</f>
        <v>342.9</v>
      </c>
      <c r="P24" s="38"/>
      <c r="Q24" s="42">
        <v>142.19999999999999</v>
      </c>
      <c r="R24" s="40">
        <v>0</v>
      </c>
      <c r="S24" s="40">
        <v>0</v>
      </c>
      <c r="T24" s="43">
        <v>1</v>
      </c>
      <c r="U24" s="42">
        <v>0</v>
      </c>
      <c r="V24" s="40">
        <v>0</v>
      </c>
      <c r="W24" s="40">
        <v>0</v>
      </c>
      <c r="X24" s="43">
        <v>0</v>
      </c>
      <c r="Y24" s="42">
        <v>21.3</v>
      </c>
      <c r="Z24" s="40">
        <v>0</v>
      </c>
      <c r="AA24" s="40">
        <v>0</v>
      </c>
      <c r="AB24" s="43">
        <v>1</v>
      </c>
      <c r="AC24" s="42"/>
      <c r="AD24" s="40"/>
      <c r="AE24" s="40"/>
      <c r="AF24" s="43"/>
      <c r="AG24" s="42">
        <v>38.5</v>
      </c>
      <c r="AH24" s="40">
        <v>0</v>
      </c>
      <c r="AI24" s="40">
        <v>0</v>
      </c>
      <c r="AJ24" s="43">
        <v>0</v>
      </c>
      <c r="AK24" s="42">
        <v>21.9</v>
      </c>
      <c r="AL24" s="40">
        <v>1</v>
      </c>
      <c r="AM24" s="40">
        <v>0</v>
      </c>
      <c r="AN24" s="43">
        <v>0</v>
      </c>
      <c r="AO24" s="42">
        <v>0</v>
      </c>
      <c r="AP24" s="40">
        <v>0</v>
      </c>
      <c r="AQ24" s="40">
        <v>0</v>
      </c>
      <c r="AR24" s="43">
        <v>0</v>
      </c>
      <c r="AS24" s="39"/>
      <c r="AT24" s="45">
        <v>119</v>
      </c>
      <c r="AU24" s="46">
        <v>0</v>
      </c>
      <c r="AV24" s="46">
        <v>0</v>
      </c>
      <c r="AW24" s="47">
        <v>0</v>
      </c>
      <c r="AX24" s="45">
        <v>0</v>
      </c>
      <c r="AY24" s="46">
        <v>0</v>
      </c>
      <c r="AZ24" s="46">
        <v>0</v>
      </c>
      <c r="BA24" s="47">
        <v>0</v>
      </c>
    </row>
    <row r="25" spans="1:53" x14ac:dyDescent="0.2">
      <c r="A25" s="32">
        <f>ROW(G25)-2</f>
        <v>23</v>
      </c>
      <c r="B25" s="73">
        <v>24</v>
      </c>
      <c r="C25" s="33">
        <f>IF(B25="","",IF(B25=A25,"=",B25-A25))</f>
        <v>1</v>
      </c>
      <c r="D25" s="73"/>
      <c r="E25" s="74"/>
      <c r="F25" s="33" t="str">
        <f>IF(E25="","",IF(E25=D25,"=",E25-D25))</f>
        <v/>
      </c>
      <c r="G25" s="34">
        <v>703</v>
      </c>
      <c r="H25" s="35" t="s">
        <v>55</v>
      </c>
      <c r="I25" s="35" t="s">
        <v>84</v>
      </c>
      <c r="J25" s="36" t="s">
        <v>84</v>
      </c>
      <c r="K25" s="75">
        <f xml:space="preserve"> IFERROR(COUNTIF(#REF!,H25),0) + IFERROR(COUNTIF(#REF!,H25),0)
 + IFERROR(COUNTIF(#REF!,H25),0) + IFERROR(COUNTIF(#REF!,H25),0)
 + IFERROR(COUNTIF(#REF!,H25),0) + IFERROR(COUNTIF(#REF!,H25),0)
 + IFERROR(COUNTIF([2]Pontevedra_CAT!H:H,H25),0) + IFERROR(COUNTIF([2]Pontevedra_ABS!H:H,H25),0)
 + IFERROR(COUNTIF([2]Cangas_CAT!H:H,H25),0) + IFERROR(COUNTIF([2]Cangas_ABS!H:H,H25),0)
 + IFERROR(COUNTIF([2]Naron_CAT!H:H,H25),0) + IFERROR(COUNTIF([2]Naron_ABS!H:H,H25),0)
 + IFERROR(COUNTIF(#REF!,H25),0) + IFERROR(COUNTIF(#REF!,H25),0) + IFERROR(COUNTIF(#REF!,H25),0)
 + IFERROR(COUNTIF(#REF!,H25),0) + IFERROR(COUNTIF(#REF!,H25),0) + IFERROR(COUNTIF(#REF!,H25),0)
 + IFERROR(COUNTIF(#REF!,H25),0) + IFERROR(COUNTIF(#REF!,H25),0) + IFERROR(COUNTIF(#REF!,H25),0)
 + IFERROR(COUNTIF(#REF!,H25),0) + IFERROR(COUNTIF(#REF!,H25),0) + IFERROR(COUNTIF(#REF!,H25),0)</f>
        <v>5</v>
      </c>
      <c r="L25" s="37">
        <f>SUM(R25,V25,Z25,AD25,AH25,AL25,AP25,AU25,AY25)</f>
        <v>0</v>
      </c>
      <c r="M25" s="41">
        <f>SUM(S25,W25,AA25,AE25,AI25,AM25,AQ25,AV25,AZ25)</f>
        <v>1</v>
      </c>
      <c r="N25" s="44">
        <f>SUM(T25,X25,AB25,AF25,AJ25,AN25,AR25,AW25,BA25)</f>
        <v>6</v>
      </c>
      <c r="O25" s="49">
        <f>SUM(Q25,U25,Y25,AC25,AG25,AK25,AO25,AT25,AX25)</f>
        <v>332.9</v>
      </c>
      <c r="P25" s="38"/>
      <c r="Q25" s="42">
        <v>0</v>
      </c>
      <c r="R25" s="40">
        <v>0</v>
      </c>
      <c r="S25" s="40">
        <v>0</v>
      </c>
      <c r="T25" s="43">
        <v>0</v>
      </c>
      <c r="U25" s="42">
        <v>0</v>
      </c>
      <c r="V25" s="40">
        <v>0</v>
      </c>
      <c r="W25" s="40">
        <v>0</v>
      </c>
      <c r="X25" s="43">
        <v>0</v>
      </c>
      <c r="Y25" s="42">
        <v>21.5</v>
      </c>
      <c r="Z25" s="40">
        <v>0</v>
      </c>
      <c r="AA25" s="40">
        <v>0</v>
      </c>
      <c r="AB25" s="43">
        <v>1</v>
      </c>
      <c r="AC25" s="42"/>
      <c r="AD25" s="40"/>
      <c r="AE25" s="40"/>
      <c r="AF25" s="43"/>
      <c r="AG25" s="42">
        <v>0</v>
      </c>
      <c r="AH25" s="40">
        <v>0</v>
      </c>
      <c r="AI25" s="40">
        <v>0</v>
      </c>
      <c r="AJ25" s="43">
        <v>0</v>
      </c>
      <c r="AK25" s="42">
        <v>33.5</v>
      </c>
      <c r="AL25" s="40">
        <v>0</v>
      </c>
      <c r="AM25" s="40">
        <v>0</v>
      </c>
      <c r="AN25" s="43">
        <v>0</v>
      </c>
      <c r="AO25" s="42">
        <v>96.6</v>
      </c>
      <c r="AP25" s="40">
        <v>0</v>
      </c>
      <c r="AQ25" s="40">
        <v>0</v>
      </c>
      <c r="AR25" s="43">
        <v>4</v>
      </c>
      <c r="AS25" s="39"/>
      <c r="AT25" s="45">
        <v>181.3</v>
      </c>
      <c r="AU25" s="46">
        <v>0</v>
      </c>
      <c r="AV25" s="46">
        <v>1</v>
      </c>
      <c r="AW25" s="47">
        <v>1</v>
      </c>
      <c r="AX25" s="45">
        <v>0</v>
      </c>
      <c r="AY25" s="46">
        <v>0</v>
      </c>
      <c r="AZ25" s="46">
        <v>0</v>
      </c>
      <c r="BA25" s="47">
        <v>0</v>
      </c>
    </row>
    <row r="26" spans="1:53" x14ac:dyDescent="0.2">
      <c r="A26" s="32">
        <f>ROW(G26)-2</f>
        <v>24</v>
      </c>
      <c r="B26" s="73">
        <v>25</v>
      </c>
      <c r="C26" s="33">
        <f>IF(B26="","",IF(B26=A26,"=",B26-A26))</f>
        <v>1</v>
      </c>
      <c r="D26" s="73"/>
      <c r="E26" s="74"/>
      <c r="F26" s="33" t="str">
        <f>IF(E26="","",IF(E26=D26,"=",E26-D26))</f>
        <v/>
      </c>
      <c r="G26" s="34">
        <v>10355</v>
      </c>
      <c r="H26" s="35" t="s">
        <v>71</v>
      </c>
      <c r="I26" s="35" t="s">
        <v>101</v>
      </c>
      <c r="J26" s="36" t="s">
        <v>80</v>
      </c>
      <c r="K26" s="75">
        <f xml:space="preserve"> IFERROR(COUNTIF(#REF!,H26),0) + IFERROR(COUNTIF(#REF!,H26),0)
 + IFERROR(COUNTIF(#REF!,H26),0) + IFERROR(COUNTIF(#REF!,H26),0)
 + IFERROR(COUNTIF(#REF!,H26),0) + IFERROR(COUNTIF(#REF!,H26),0)
 + IFERROR(COUNTIF([2]Pontevedra_CAT!H:H,H26),0) + IFERROR(COUNTIF([2]Pontevedra_ABS!H:H,H26),0)
 + IFERROR(COUNTIF([2]Cangas_CAT!H:H,H26),0) + IFERROR(COUNTIF([2]Cangas_ABS!H:H,H26),0)
 + IFERROR(COUNTIF([2]Naron_CAT!H:H,H26),0) + IFERROR(COUNTIF([2]Naron_ABS!H:H,H26),0)
 + IFERROR(COUNTIF(#REF!,H26),0) + IFERROR(COUNTIF(#REF!,H26),0) + IFERROR(COUNTIF(#REF!,H26),0)
 + IFERROR(COUNTIF(#REF!,H26),0) + IFERROR(COUNTIF(#REF!,H26),0) + IFERROR(COUNTIF(#REF!,H26),0)
 + IFERROR(COUNTIF(#REF!,H26),0) + IFERROR(COUNTIF(#REF!,H26),0) + IFERROR(COUNTIF(#REF!,H26),0)
 + IFERROR(COUNTIF(#REF!,H26),0) + IFERROR(COUNTIF(#REF!,H26),0) + IFERROR(COUNTIF(#REF!,H26),0)</f>
        <v>1</v>
      </c>
      <c r="L26" s="37">
        <f>SUM(R26,V26,Z26,AD26,AH26,AL26,AP26,AU26,AY26)</f>
        <v>0</v>
      </c>
      <c r="M26" s="41">
        <f>SUM(S26,W26,AA26,AE26,AI26,AM26,AQ26,AV26,AZ26)</f>
        <v>0</v>
      </c>
      <c r="N26" s="44">
        <f>SUM(T26,X26,AB26,AF26,AJ26,AN26,AR26,AW26,BA26)</f>
        <v>5</v>
      </c>
      <c r="O26" s="49">
        <f>SUM(Q26,U26,Y26,AC26,AG26,AK26,AO26,AT26,AX26)</f>
        <v>313.79999999999995</v>
      </c>
      <c r="P26" s="38"/>
      <c r="Q26" s="42">
        <v>1.5</v>
      </c>
      <c r="R26" s="40">
        <v>0</v>
      </c>
      <c r="S26" s="40">
        <v>0</v>
      </c>
      <c r="T26" s="43">
        <v>0</v>
      </c>
      <c r="U26" s="42">
        <v>7.3</v>
      </c>
      <c r="V26" s="40">
        <v>0</v>
      </c>
      <c r="W26" s="40">
        <v>0</v>
      </c>
      <c r="X26" s="43">
        <v>1</v>
      </c>
      <c r="Y26" s="42">
        <v>16.100000000000001</v>
      </c>
      <c r="Z26" s="40">
        <v>0</v>
      </c>
      <c r="AA26" s="40">
        <v>0</v>
      </c>
      <c r="AB26" s="43">
        <v>2</v>
      </c>
      <c r="AC26" s="42"/>
      <c r="AD26" s="40"/>
      <c r="AE26" s="40"/>
      <c r="AF26" s="43"/>
      <c r="AG26" s="42">
        <v>0</v>
      </c>
      <c r="AH26" s="40">
        <v>0</v>
      </c>
      <c r="AI26" s="40">
        <v>0</v>
      </c>
      <c r="AJ26" s="43">
        <v>0</v>
      </c>
      <c r="AK26" s="42">
        <v>5.5</v>
      </c>
      <c r="AL26" s="40">
        <v>0</v>
      </c>
      <c r="AM26" s="40">
        <v>0</v>
      </c>
      <c r="AN26" s="43">
        <v>0</v>
      </c>
      <c r="AO26" s="42">
        <v>0</v>
      </c>
      <c r="AP26" s="40">
        <v>0</v>
      </c>
      <c r="AQ26" s="40">
        <v>0</v>
      </c>
      <c r="AR26" s="43">
        <v>0</v>
      </c>
      <c r="AS26" s="39"/>
      <c r="AT26" s="45">
        <v>283.39999999999998</v>
      </c>
      <c r="AU26" s="46">
        <v>0</v>
      </c>
      <c r="AV26" s="46">
        <v>0</v>
      </c>
      <c r="AW26" s="47">
        <v>2</v>
      </c>
      <c r="AX26" s="45">
        <v>0</v>
      </c>
      <c r="AY26" s="46">
        <v>0</v>
      </c>
      <c r="AZ26" s="46">
        <v>0</v>
      </c>
      <c r="BA26" s="47">
        <v>0</v>
      </c>
    </row>
    <row r="27" spans="1:53" x14ac:dyDescent="0.2">
      <c r="A27" s="32">
        <f>ROW(G27)-2</f>
        <v>25</v>
      </c>
      <c r="B27" s="73">
        <v>23</v>
      </c>
      <c r="C27" s="33">
        <f>IF(B27="","",IF(B27=A27,"=",B27-A27))</f>
        <v>-2</v>
      </c>
      <c r="D27" s="73"/>
      <c r="E27" s="74"/>
      <c r="F27" s="33" t="str">
        <f>IF(E27="","",IF(E27=D27,"=",E27-D27))</f>
        <v/>
      </c>
      <c r="G27" s="34">
        <v>10074</v>
      </c>
      <c r="H27" s="35" t="s">
        <v>109</v>
      </c>
      <c r="I27" s="35" t="s">
        <v>108</v>
      </c>
      <c r="J27" s="36" t="s">
        <v>83</v>
      </c>
      <c r="K27" s="75">
        <f xml:space="preserve"> IFERROR(COUNTIF(#REF!,H27),0) + IFERROR(COUNTIF(#REF!,H27),0)
 + IFERROR(COUNTIF(#REF!,H27),0) + IFERROR(COUNTIF(#REF!,H27),0)
 + IFERROR(COUNTIF(#REF!,H27),0) + IFERROR(COUNTIF(#REF!,H27),0)
 + IFERROR(COUNTIF([2]Pontevedra_CAT!H:H,H27),0) + IFERROR(COUNTIF([2]Pontevedra_ABS!H:H,H27),0)
 + IFERROR(COUNTIF([2]Cangas_CAT!H:H,H27),0) + IFERROR(COUNTIF([2]Cangas_ABS!H:H,H27),0)
 + IFERROR(COUNTIF([2]Naron_CAT!H:H,H27),0) + IFERROR(COUNTIF([2]Naron_ABS!H:H,H27),0)
 + IFERROR(COUNTIF(#REF!,H27),0) + IFERROR(COUNTIF(#REF!,H27),0) + IFERROR(COUNTIF(#REF!,H27),0)
 + IFERROR(COUNTIF(#REF!,H27),0) + IFERROR(COUNTIF(#REF!,H27),0) + IFERROR(COUNTIF(#REF!,H27),0)
 + IFERROR(COUNTIF(#REF!,H27),0) + IFERROR(COUNTIF(#REF!,H27),0) + IFERROR(COUNTIF(#REF!,H27),0)
 + IFERROR(COUNTIF(#REF!,H27),0) + IFERROR(COUNTIF(#REF!,H27),0) + IFERROR(COUNTIF(#REF!,H27),0)</f>
        <v>4</v>
      </c>
      <c r="L27" s="37">
        <f>SUM(R27,V27,Z27,AD27,AH27,AL27,AP27,AU27,AY27)</f>
        <v>1</v>
      </c>
      <c r="M27" s="41">
        <f>SUM(S27,W27,AA27,AE27,AI27,AM27,AQ27,AV27,AZ27)</f>
        <v>0</v>
      </c>
      <c r="N27" s="44">
        <f>SUM(T27,X27,AB27,AF27,AJ27,AN27,AR27,AW27,BA27)</f>
        <v>0</v>
      </c>
      <c r="O27" s="49">
        <f>SUM(Q27,U27,Y27,AC27,AG27,AK27,AO27,AT27,AX27)</f>
        <v>297.5</v>
      </c>
      <c r="P27" s="38"/>
      <c r="Q27" s="42">
        <v>95</v>
      </c>
      <c r="R27" s="40">
        <v>1</v>
      </c>
      <c r="S27" s="40">
        <v>0</v>
      </c>
      <c r="T27" s="43">
        <v>0</v>
      </c>
      <c r="U27" s="42">
        <v>5.5</v>
      </c>
      <c r="V27" s="40">
        <v>0</v>
      </c>
      <c r="W27" s="40">
        <v>0</v>
      </c>
      <c r="X27" s="43">
        <v>0</v>
      </c>
      <c r="Y27" s="42">
        <v>96.5</v>
      </c>
      <c r="Z27" s="40">
        <v>0</v>
      </c>
      <c r="AA27" s="40">
        <v>0</v>
      </c>
      <c r="AB27" s="43">
        <v>0</v>
      </c>
      <c r="AC27" s="42"/>
      <c r="AD27" s="40"/>
      <c r="AE27" s="40"/>
      <c r="AF27" s="43"/>
      <c r="AG27" s="42">
        <v>42.5</v>
      </c>
      <c r="AH27" s="40">
        <v>0</v>
      </c>
      <c r="AI27" s="40">
        <v>0</v>
      </c>
      <c r="AJ27" s="43">
        <v>0</v>
      </c>
      <c r="AK27" s="42">
        <v>0</v>
      </c>
      <c r="AL27" s="40">
        <v>0</v>
      </c>
      <c r="AM27" s="40">
        <v>0</v>
      </c>
      <c r="AN27" s="43">
        <v>0</v>
      </c>
      <c r="AO27" s="42">
        <v>0</v>
      </c>
      <c r="AP27" s="40">
        <v>0</v>
      </c>
      <c r="AQ27" s="40">
        <v>0</v>
      </c>
      <c r="AR27" s="43">
        <v>0</v>
      </c>
      <c r="AS27" s="39"/>
      <c r="AT27" s="45">
        <v>27</v>
      </c>
      <c r="AU27" s="46">
        <v>0</v>
      </c>
      <c r="AV27" s="46">
        <v>0</v>
      </c>
      <c r="AW27" s="47">
        <v>0</v>
      </c>
      <c r="AX27" s="45">
        <v>31</v>
      </c>
      <c r="AY27" s="46">
        <v>0</v>
      </c>
      <c r="AZ27" s="46">
        <v>0</v>
      </c>
      <c r="BA27" s="47">
        <v>0</v>
      </c>
    </row>
    <row r="28" spans="1:53" x14ac:dyDescent="0.2">
      <c r="A28" s="32">
        <f>ROW(G28)-2</f>
        <v>26</v>
      </c>
      <c r="B28" s="73">
        <v>26</v>
      </c>
      <c r="C28" s="33" t="str">
        <f>IF(B28="","",IF(B28=A28,"=",B28-A28))</f>
        <v>=</v>
      </c>
      <c r="D28" s="73"/>
      <c r="E28" s="74"/>
      <c r="F28" s="33" t="str">
        <f>IF(E28="","",IF(E28=D28,"=",E28-D28))</f>
        <v/>
      </c>
      <c r="G28" s="34"/>
      <c r="H28" s="35" t="s">
        <v>124</v>
      </c>
      <c r="I28" s="35" t="s">
        <v>89</v>
      </c>
      <c r="J28" s="36" t="s">
        <v>83</v>
      </c>
      <c r="K28" s="75">
        <f xml:space="preserve"> IFERROR(COUNTIF(#REF!,H28),0) + IFERROR(COUNTIF(#REF!,H28),0)
 + IFERROR(COUNTIF(#REF!,H28),0) + IFERROR(COUNTIF(#REF!,H28),0)
 + IFERROR(COUNTIF(#REF!,H28),0) + IFERROR(COUNTIF(#REF!,H28),0)
 + IFERROR(COUNTIF([2]Pontevedra_CAT!H:H,H28),0) + IFERROR(COUNTIF([2]Pontevedra_ABS!H:H,H28),0)
 + IFERROR(COUNTIF([2]Cangas_CAT!H:H,H28),0) + IFERROR(COUNTIF([2]Cangas_ABS!H:H,H28),0)
 + IFERROR(COUNTIF([2]Naron_CAT!H:H,H28),0) + IFERROR(COUNTIF([2]Naron_ABS!H:H,H28),0)
 + IFERROR(COUNTIF(#REF!,H28),0) + IFERROR(COUNTIF(#REF!,H28),0) + IFERROR(COUNTIF(#REF!,H28),0)
 + IFERROR(COUNTIF(#REF!,H28),0) + IFERROR(COUNTIF(#REF!,H28),0) + IFERROR(COUNTIF(#REF!,H28),0)
 + IFERROR(COUNTIF(#REF!,H28),0) + IFERROR(COUNTIF(#REF!,H28),0) + IFERROR(COUNTIF(#REF!,H28),0)
 + IFERROR(COUNTIF(#REF!,H28),0) + IFERROR(COUNTIF(#REF!,H28),0) + IFERROR(COUNTIF(#REF!,H28),0)</f>
        <v>9</v>
      </c>
      <c r="L28" s="37">
        <f>SUM(R28,V28,Z28,AD28,AH28,AL28,AP28,AU28,AY28)</f>
        <v>0</v>
      </c>
      <c r="M28" s="41">
        <f>SUM(S28,W28,AA28,AE28,AI28,AM28,AQ28,AV28,AZ28)</f>
        <v>2</v>
      </c>
      <c r="N28" s="44">
        <f>SUM(T28,X28,AB28,AF28,AJ28,AN28,AR28,AW28,BA28)</f>
        <v>1</v>
      </c>
      <c r="O28" s="49">
        <f>SUM(Q28,U28,Y28,AC28,AG28,AK28,AO28,AT28,AX28)</f>
        <v>226.3</v>
      </c>
      <c r="P28" s="38"/>
      <c r="Q28" s="42">
        <v>39.5</v>
      </c>
      <c r="R28" s="40">
        <v>0</v>
      </c>
      <c r="S28" s="40">
        <v>0</v>
      </c>
      <c r="T28" s="43">
        <v>0</v>
      </c>
      <c r="U28" s="42">
        <v>0</v>
      </c>
      <c r="V28" s="40">
        <v>0</v>
      </c>
      <c r="W28" s="40">
        <v>0</v>
      </c>
      <c r="X28" s="43">
        <v>0</v>
      </c>
      <c r="Y28" s="42">
        <v>9.1999999999999993</v>
      </c>
      <c r="Z28" s="40">
        <v>0</v>
      </c>
      <c r="AA28" s="40">
        <v>1</v>
      </c>
      <c r="AB28" s="43">
        <v>0</v>
      </c>
      <c r="AC28" s="42"/>
      <c r="AD28" s="40"/>
      <c r="AE28" s="40"/>
      <c r="AF28" s="43"/>
      <c r="AG28" s="42">
        <v>71.099999999999994</v>
      </c>
      <c r="AH28" s="40">
        <v>0</v>
      </c>
      <c r="AI28" s="40">
        <v>1</v>
      </c>
      <c r="AJ28" s="43">
        <v>1</v>
      </c>
      <c r="AK28" s="42">
        <v>4.5</v>
      </c>
      <c r="AL28" s="40">
        <v>0</v>
      </c>
      <c r="AM28" s="40">
        <v>0</v>
      </c>
      <c r="AN28" s="43">
        <v>0</v>
      </c>
      <c r="AO28" s="42">
        <v>0</v>
      </c>
      <c r="AP28" s="40">
        <v>0</v>
      </c>
      <c r="AQ28" s="40">
        <v>0</v>
      </c>
      <c r="AR28" s="43">
        <v>0</v>
      </c>
      <c r="AS28" s="39"/>
      <c r="AT28" s="45">
        <v>90</v>
      </c>
      <c r="AU28" s="46">
        <v>0</v>
      </c>
      <c r="AV28" s="46">
        <v>0</v>
      </c>
      <c r="AW28" s="47">
        <v>0</v>
      </c>
      <c r="AX28" s="45">
        <v>12</v>
      </c>
      <c r="AY28" s="46">
        <v>0</v>
      </c>
      <c r="AZ28" s="46">
        <v>0</v>
      </c>
      <c r="BA28" s="47">
        <v>0</v>
      </c>
    </row>
    <row r="29" spans="1:53" x14ac:dyDescent="0.2">
      <c r="A29" s="32">
        <f>ROW(G29)-2</f>
        <v>27</v>
      </c>
      <c r="B29" s="73">
        <v>27</v>
      </c>
      <c r="C29" s="33" t="str">
        <f>IF(B29="","",IF(B29=A29,"=",B29-A29))</f>
        <v>=</v>
      </c>
      <c r="D29" s="73"/>
      <c r="E29" s="74"/>
      <c r="F29" s="33" t="str">
        <f>IF(E29="","",IF(E29=D29,"=",E29-D29))</f>
        <v/>
      </c>
      <c r="G29" s="34">
        <v>518</v>
      </c>
      <c r="H29" s="35" t="s">
        <v>62</v>
      </c>
      <c r="I29" s="35" t="s">
        <v>96</v>
      </c>
      <c r="J29" s="36" t="s">
        <v>80</v>
      </c>
      <c r="K29" s="75">
        <f xml:space="preserve"> IFERROR(COUNTIF(#REF!,H29),0) + IFERROR(COUNTIF(#REF!,H29),0)
 + IFERROR(COUNTIF(#REF!,H29),0) + IFERROR(COUNTIF(#REF!,H29),0)
 + IFERROR(COUNTIF(#REF!,H29),0) + IFERROR(COUNTIF(#REF!,H29),0)
 + IFERROR(COUNTIF([2]Pontevedra_CAT!H:H,H29),0) + IFERROR(COUNTIF([2]Pontevedra_ABS!H:H,H29),0)
 + IFERROR(COUNTIF([2]Cangas_CAT!H:H,H29),0) + IFERROR(COUNTIF([2]Cangas_ABS!H:H,H29),0)
 + IFERROR(COUNTIF([2]Naron_CAT!H:H,H29),0) + IFERROR(COUNTIF([2]Naron_ABS!H:H,H29),0)
 + IFERROR(COUNTIF(#REF!,H29),0) + IFERROR(COUNTIF(#REF!,H29),0) + IFERROR(COUNTIF(#REF!,H29),0)
 + IFERROR(COUNTIF(#REF!,H29),0) + IFERROR(COUNTIF(#REF!,H29),0) + IFERROR(COUNTIF(#REF!,H29),0)
 + IFERROR(COUNTIF(#REF!,H29),0) + IFERROR(COUNTIF(#REF!,H29),0) + IFERROR(COUNTIF(#REF!,H29),0)
 + IFERROR(COUNTIF(#REF!,H29),0) + IFERROR(COUNTIF(#REF!,H29),0) + IFERROR(COUNTIF(#REF!,H29),0)</f>
        <v>4</v>
      </c>
      <c r="L29" s="37">
        <f>SUM(R29,V29,Z29,AD29,AH29,AL29,AP29,AU29,AY29)</f>
        <v>2</v>
      </c>
      <c r="M29" s="41">
        <f>SUM(S29,W29,AA29,AE29,AI29,AM29,AQ29,AV29,AZ29)</f>
        <v>3</v>
      </c>
      <c r="N29" s="44">
        <f>SUM(T29,X29,AB29,AF29,AJ29,AN29,AR29,AW29,BA29)</f>
        <v>2</v>
      </c>
      <c r="O29" s="49">
        <f>SUM(Q29,U29,Y29,AC29,AG29,AK29,AO29,AT29,AX29)</f>
        <v>208.3</v>
      </c>
      <c r="P29" s="38"/>
      <c r="Q29" s="42">
        <v>0</v>
      </c>
      <c r="R29" s="40">
        <v>0</v>
      </c>
      <c r="S29" s="40">
        <v>0</v>
      </c>
      <c r="T29" s="43">
        <v>0</v>
      </c>
      <c r="U29" s="42">
        <v>0</v>
      </c>
      <c r="V29" s="40">
        <v>0</v>
      </c>
      <c r="W29" s="40">
        <v>0</v>
      </c>
      <c r="X29" s="43">
        <v>0</v>
      </c>
      <c r="Y29" s="42">
        <v>0</v>
      </c>
      <c r="Z29" s="40">
        <v>0</v>
      </c>
      <c r="AA29" s="40">
        <v>0</v>
      </c>
      <c r="AB29" s="43">
        <v>0</v>
      </c>
      <c r="AC29" s="42"/>
      <c r="AD29" s="40"/>
      <c r="AE29" s="40"/>
      <c r="AF29" s="43"/>
      <c r="AG29" s="42">
        <v>0</v>
      </c>
      <c r="AH29" s="40">
        <v>0</v>
      </c>
      <c r="AI29" s="40">
        <v>0</v>
      </c>
      <c r="AJ29" s="43">
        <v>0</v>
      </c>
      <c r="AK29" s="42">
        <v>31.200000000000003</v>
      </c>
      <c r="AL29" s="40">
        <v>0</v>
      </c>
      <c r="AM29" s="40">
        <v>1</v>
      </c>
      <c r="AN29" s="43">
        <v>2</v>
      </c>
      <c r="AO29" s="42">
        <v>40.1</v>
      </c>
      <c r="AP29" s="40">
        <v>1</v>
      </c>
      <c r="AQ29" s="40">
        <v>1</v>
      </c>
      <c r="AR29" s="43">
        <v>0</v>
      </c>
      <c r="AS29" s="39"/>
      <c r="AT29" s="45">
        <v>137</v>
      </c>
      <c r="AU29" s="46">
        <v>1</v>
      </c>
      <c r="AV29" s="46">
        <v>1</v>
      </c>
      <c r="AW29" s="47">
        <v>0</v>
      </c>
      <c r="AX29" s="45">
        <v>0</v>
      </c>
      <c r="AY29" s="46">
        <v>0</v>
      </c>
      <c r="AZ29" s="46">
        <v>0</v>
      </c>
      <c r="BA29" s="47">
        <v>0</v>
      </c>
    </row>
    <row r="30" spans="1:53" x14ac:dyDescent="0.2">
      <c r="A30" s="32">
        <f>ROW(G30)-2</f>
        <v>28</v>
      </c>
      <c r="B30" s="73">
        <v>28</v>
      </c>
      <c r="C30" s="33" t="str">
        <f>IF(B30="","",IF(B30=A30,"=",B30-A30))</f>
        <v>=</v>
      </c>
      <c r="D30" s="73"/>
      <c r="E30" s="74"/>
      <c r="F30" s="33" t="str">
        <f>IF(E30="","",IF(E30=D30,"=",E30-D30))</f>
        <v/>
      </c>
      <c r="G30" s="34">
        <v>202</v>
      </c>
      <c r="H30" s="35" t="s">
        <v>54</v>
      </c>
      <c r="I30" s="35" t="s">
        <v>95</v>
      </c>
      <c r="J30" s="36" t="s">
        <v>80</v>
      </c>
      <c r="K30" s="75">
        <f xml:space="preserve"> IFERROR(COUNTIF(#REF!,H30),0) + IFERROR(COUNTIF(#REF!,H30),0)
 + IFERROR(COUNTIF(#REF!,H30),0) + IFERROR(COUNTIF(#REF!,H30),0)
 + IFERROR(COUNTIF(#REF!,H30),0) + IFERROR(COUNTIF(#REF!,H30),0)
 + IFERROR(COUNTIF([2]Pontevedra_CAT!H:H,H30),0) + IFERROR(COUNTIF([2]Pontevedra_ABS!H:H,H30),0)
 + IFERROR(COUNTIF([2]Cangas_CAT!H:H,H30),0) + IFERROR(COUNTIF([2]Cangas_ABS!H:H,H30),0)
 + IFERROR(COUNTIF([2]Naron_CAT!H:H,H30),0) + IFERROR(COUNTIF([2]Naron_ABS!H:H,H30),0)
 + IFERROR(COUNTIF(#REF!,H30),0) + IFERROR(COUNTIF(#REF!,H30),0) + IFERROR(COUNTIF(#REF!,H30),0)
 + IFERROR(COUNTIF(#REF!,H30),0) + IFERROR(COUNTIF(#REF!,H30),0) + IFERROR(COUNTIF(#REF!,H30),0)
 + IFERROR(COUNTIF(#REF!,H30),0) + IFERROR(COUNTIF(#REF!,H30),0) + IFERROR(COUNTIF(#REF!,H30),0)
 + IFERROR(COUNTIF(#REF!,H30),0) + IFERROR(COUNTIF(#REF!,H30),0) + IFERROR(COUNTIF(#REF!,H30),0)</f>
        <v>0</v>
      </c>
      <c r="L30" s="37">
        <f>SUM(R30,V30,Z30,AD30,AH30,AL30,AP30,AU30,AY30)</f>
        <v>2</v>
      </c>
      <c r="M30" s="41">
        <f>SUM(S30,W30,AA30,AE30,AI30,AM30,AQ30,AV30,AZ30)</f>
        <v>0</v>
      </c>
      <c r="N30" s="44">
        <f>SUM(T30,X30,AB30,AF30,AJ30,AN30,AR30,AW30,BA30)</f>
        <v>0</v>
      </c>
      <c r="O30" s="49">
        <f>SUM(Q30,U30,Y30,AC30,AG30,AK30,AO30,AT30,AX30)</f>
        <v>182.4</v>
      </c>
      <c r="P30" s="38"/>
      <c r="Q30" s="42">
        <v>0</v>
      </c>
      <c r="R30" s="40">
        <v>0</v>
      </c>
      <c r="S30" s="40">
        <v>0</v>
      </c>
      <c r="T30" s="43">
        <v>0</v>
      </c>
      <c r="U30" s="42">
        <v>0</v>
      </c>
      <c r="V30" s="40">
        <v>0</v>
      </c>
      <c r="W30" s="40">
        <v>0</v>
      </c>
      <c r="X30" s="43">
        <v>0</v>
      </c>
      <c r="Y30" s="42">
        <v>35.6</v>
      </c>
      <c r="Z30" s="40">
        <v>1</v>
      </c>
      <c r="AA30" s="40">
        <v>0</v>
      </c>
      <c r="AB30" s="43">
        <v>0</v>
      </c>
      <c r="AC30" s="42"/>
      <c r="AD30" s="40"/>
      <c r="AE30" s="40"/>
      <c r="AF30" s="43"/>
      <c r="AG30" s="42">
        <v>0</v>
      </c>
      <c r="AH30" s="40">
        <v>0</v>
      </c>
      <c r="AI30" s="40">
        <v>0</v>
      </c>
      <c r="AJ30" s="43">
        <v>0</v>
      </c>
      <c r="AK30" s="42">
        <v>0</v>
      </c>
      <c r="AL30" s="40">
        <v>0</v>
      </c>
      <c r="AM30" s="40">
        <v>0</v>
      </c>
      <c r="AN30" s="43">
        <v>0</v>
      </c>
      <c r="AO30" s="42">
        <v>0</v>
      </c>
      <c r="AP30" s="40">
        <v>0</v>
      </c>
      <c r="AQ30" s="40">
        <v>0</v>
      </c>
      <c r="AR30" s="43">
        <v>0</v>
      </c>
      <c r="AS30" s="39"/>
      <c r="AT30" s="45">
        <v>146.80000000000001</v>
      </c>
      <c r="AU30" s="46">
        <v>1</v>
      </c>
      <c r="AV30" s="46">
        <v>0</v>
      </c>
      <c r="AW30" s="47">
        <v>0</v>
      </c>
      <c r="AX30" s="45">
        <v>0</v>
      </c>
      <c r="AY30" s="46">
        <v>0</v>
      </c>
      <c r="AZ30" s="46">
        <v>0</v>
      </c>
      <c r="BA30" s="47">
        <v>0</v>
      </c>
    </row>
    <row r="31" spans="1:53" x14ac:dyDescent="0.2">
      <c r="A31" s="32">
        <f>ROW(G31)-2</f>
        <v>29</v>
      </c>
      <c r="B31" s="73">
        <v>29</v>
      </c>
      <c r="C31" s="33" t="str">
        <f>IF(B31="","",IF(B31=A31,"=",B31-A31))</f>
        <v>=</v>
      </c>
      <c r="D31" s="73"/>
      <c r="E31" s="74"/>
      <c r="F31" s="33" t="str">
        <f>IF(E31="","",IF(E31=D31,"=",E31-D31))</f>
        <v/>
      </c>
      <c r="G31" s="34">
        <v>10399</v>
      </c>
      <c r="H31" s="35" t="s">
        <v>72</v>
      </c>
      <c r="I31" s="35" t="s">
        <v>74</v>
      </c>
      <c r="J31" s="36" t="s">
        <v>80</v>
      </c>
      <c r="K31" s="75">
        <f xml:space="preserve"> IFERROR(COUNTIF(#REF!,H31),0) + IFERROR(COUNTIF(#REF!,H31),0)
 + IFERROR(COUNTIF(#REF!,H31),0) + IFERROR(COUNTIF(#REF!,H31),0)
 + IFERROR(COUNTIF(#REF!,H31),0) + IFERROR(COUNTIF(#REF!,H31),0)
 + IFERROR(COUNTIF([2]Pontevedra_CAT!H:H,H31),0) + IFERROR(COUNTIF([2]Pontevedra_ABS!H:H,H31),0)
 + IFERROR(COUNTIF([2]Cangas_CAT!H:H,H31),0) + IFERROR(COUNTIF([2]Cangas_ABS!H:H,H31),0)
 + IFERROR(COUNTIF([2]Naron_CAT!H:H,H31),0) + IFERROR(COUNTIF([2]Naron_ABS!H:H,H31),0)
 + IFERROR(COUNTIF(#REF!,H31),0) + IFERROR(COUNTIF(#REF!,H31),0) + IFERROR(COUNTIF(#REF!,H31),0)
 + IFERROR(COUNTIF(#REF!,H31),0) + IFERROR(COUNTIF(#REF!,H31),0) + IFERROR(COUNTIF(#REF!,H31),0)
 + IFERROR(COUNTIF(#REF!,H31),0) + IFERROR(COUNTIF(#REF!,H31),0) + IFERROR(COUNTIF(#REF!,H31),0)
 + IFERROR(COUNTIF(#REF!,H31),0) + IFERROR(COUNTIF(#REF!,H31),0) + IFERROR(COUNTIF(#REF!,H31),0)</f>
        <v>3</v>
      </c>
      <c r="L31" s="37">
        <f>SUM(R31,V31,Z31,AD31,AH31,AL31,AP31,AU31,AY31)</f>
        <v>0</v>
      </c>
      <c r="M31" s="41">
        <f>SUM(S31,W31,AA31,AE31,AI31,AM31,AQ31,AV31,AZ31)</f>
        <v>2</v>
      </c>
      <c r="N31" s="44">
        <f>SUM(T31,X31,AB31,AF31,AJ31,AN31,AR31,AW31,BA31)</f>
        <v>4</v>
      </c>
      <c r="O31" s="49">
        <f>SUM(Q31,U31,Y31,AC31,AG31,AK31,AO31,AT31,AX31)</f>
        <v>167.3</v>
      </c>
      <c r="P31" s="38"/>
      <c r="Q31" s="42">
        <v>34.700000000000003</v>
      </c>
      <c r="R31" s="40">
        <v>0</v>
      </c>
      <c r="S31" s="40">
        <v>1</v>
      </c>
      <c r="T31" s="43">
        <v>1</v>
      </c>
      <c r="U31" s="42">
        <v>8</v>
      </c>
      <c r="V31" s="40">
        <v>0</v>
      </c>
      <c r="W31" s="40">
        <v>0</v>
      </c>
      <c r="X31" s="43">
        <v>0</v>
      </c>
      <c r="Y31" s="42">
        <v>17.5</v>
      </c>
      <c r="Z31" s="40">
        <v>0</v>
      </c>
      <c r="AA31" s="40">
        <v>1</v>
      </c>
      <c r="AB31" s="43">
        <v>0</v>
      </c>
      <c r="AC31" s="42"/>
      <c r="AD31" s="40"/>
      <c r="AE31" s="40"/>
      <c r="AF31" s="43"/>
      <c r="AG31" s="42">
        <v>0</v>
      </c>
      <c r="AH31" s="40">
        <v>0</v>
      </c>
      <c r="AI31" s="40">
        <v>0</v>
      </c>
      <c r="AJ31" s="43">
        <v>0</v>
      </c>
      <c r="AK31" s="42">
        <v>7.9</v>
      </c>
      <c r="AL31" s="40">
        <v>0</v>
      </c>
      <c r="AM31" s="40">
        <v>0</v>
      </c>
      <c r="AN31" s="43">
        <v>2</v>
      </c>
      <c r="AO31" s="42">
        <v>0</v>
      </c>
      <c r="AP31" s="40">
        <v>0</v>
      </c>
      <c r="AQ31" s="40">
        <v>0</v>
      </c>
      <c r="AR31" s="43">
        <v>0</v>
      </c>
      <c r="AS31" s="39"/>
      <c r="AT31" s="45">
        <v>68.2</v>
      </c>
      <c r="AU31" s="46">
        <v>0</v>
      </c>
      <c r="AV31" s="46">
        <v>0</v>
      </c>
      <c r="AW31" s="47">
        <v>1</v>
      </c>
      <c r="AX31" s="45">
        <v>31</v>
      </c>
      <c r="AY31" s="46">
        <v>0</v>
      </c>
      <c r="AZ31" s="46">
        <v>0</v>
      </c>
      <c r="BA31" s="47">
        <v>0</v>
      </c>
    </row>
    <row r="32" spans="1:53" x14ac:dyDescent="0.2">
      <c r="A32" s="32">
        <f>ROW(G32)-2</f>
        <v>30</v>
      </c>
      <c r="B32" s="73">
        <v>32</v>
      </c>
      <c r="C32" s="33">
        <f>IF(B32="","",IF(B32=A32,"=",B32-A32))</f>
        <v>2</v>
      </c>
      <c r="D32" s="73"/>
      <c r="E32" s="74"/>
      <c r="F32" s="33" t="str">
        <f>IF(E32="","",IF(E32=D32,"=",E32-D32))</f>
        <v/>
      </c>
      <c r="G32" s="34">
        <v>10348</v>
      </c>
      <c r="H32" s="35" t="s">
        <v>42</v>
      </c>
      <c r="I32" s="35" t="s">
        <v>107</v>
      </c>
      <c r="J32" s="36" t="s">
        <v>80</v>
      </c>
      <c r="K32" s="75">
        <f xml:space="preserve"> IFERROR(COUNTIF(#REF!,H32),0) + IFERROR(COUNTIF(#REF!,H32),0)
 + IFERROR(COUNTIF(#REF!,H32),0) + IFERROR(COUNTIF(#REF!,H32),0)
 + IFERROR(COUNTIF(#REF!,H32),0) + IFERROR(COUNTIF(#REF!,H32),0)
 + IFERROR(COUNTIF([2]Pontevedra_CAT!H:H,H32),0) + IFERROR(COUNTIF([2]Pontevedra_ABS!H:H,H32),0)
 + IFERROR(COUNTIF([2]Cangas_CAT!H:H,H32),0) + IFERROR(COUNTIF([2]Cangas_ABS!H:H,H32),0)
 + IFERROR(COUNTIF([2]Naron_CAT!H:H,H32),0) + IFERROR(COUNTIF([2]Naron_ABS!H:H,H32),0)
 + IFERROR(COUNTIF(#REF!,H32),0) + IFERROR(COUNTIF(#REF!,H32),0) + IFERROR(COUNTIF(#REF!,H32),0)
 + IFERROR(COUNTIF(#REF!,H32),0) + IFERROR(COUNTIF(#REF!,H32),0) + IFERROR(COUNTIF(#REF!,H32),0)
 + IFERROR(COUNTIF(#REF!,H32),0) + IFERROR(COUNTIF(#REF!,H32),0) + IFERROR(COUNTIF(#REF!,H32),0)
 + IFERROR(COUNTIF(#REF!,H32),0) + IFERROR(COUNTIF(#REF!,H32),0) + IFERROR(COUNTIF(#REF!,H32),0)</f>
        <v>0</v>
      </c>
      <c r="L32" s="37">
        <f>SUM(R32,V32,Z32,AD32,AH32,AL32,AP32,AU32,AY32)</f>
        <v>0</v>
      </c>
      <c r="M32" s="41">
        <f>SUM(S32,W32,AA32,AE32,AI32,AM32,AQ32,AV32,AZ32)</f>
        <v>0</v>
      </c>
      <c r="N32" s="44">
        <f>SUM(T32,X32,AB32,AF32,AJ32,AN32,AR32,AW32,BA32)</f>
        <v>0</v>
      </c>
      <c r="O32" s="49">
        <f>SUM(Q32,U32,Y32,AC32,AG32,AK32,AO32,AT32,AX32)</f>
        <v>112</v>
      </c>
      <c r="P32" s="38"/>
      <c r="Q32" s="42">
        <v>0</v>
      </c>
      <c r="R32" s="40">
        <v>0</v>
      </c>
      <c r="S32" s="40">
        <v>0</v>
      </c>
      <c r="T32" s="43">
        <v>0</v>
      </c>
      <c r="U32" s="42">
        <v>0</v>
      </c>
      <c r="V32" s="40">
        <v>0</v>
      </c>
      <c r="W32" s="40">
        <v>0</v>
      </c>
      <c r="X32" s="43">
        <v>0</v>
      </c>
      <c r="Y32" s="42">
        <v>0</v>
      </c>
      <c r="Z32" s="40">
        <v>0</v>
      </c>
      <c r="AA32" s="40">
        <v>0</v>
      </c>
      <c r="AB32" s="43">
        <v>0</v>
      </c>
      <c r="AC32" s="42"/>
      <c r="AD32" s="40"/>
      <c r="AE32" s="40"/>
      <c r="AF32" s="43"/>
      <c r="AG32" s="42">
        <v>0</v>
      </c>
      <c r="AH32" s="40">
        <v>0</v>
      </c>
      <c r="AI32" s="40">
        <v>0</v>
      </c>
      <c r="AJ32" s="43">
        <v>0</v>
      </c>
      <c r="AK32" s="42">
        <v>0</v>
      </c>
      <c r="AL32" s="40">
        <v>0</v>
      </c>
      <c r="AM32" s="40">
        <v>0</v>
      </c>
      <c r="AN32" s="43">
        <v>0</v>
      </c>
      <c r="AO32" s="42">
        <v>0</v>
      </c>
      <c r="AP32" s="40">
        <v>0</v>
      </c>
      <c r="AQ32" s="40">
        <v>0</v>
      </c>
      <c r="AR32" s="43">
        <v>0</v>
      </c>
      <c r="AS32" s="39"/>
      <c r="AT32" s="45">
        <v>112</v>
      </c>
      <c r="AU32" s="46">
        <v>0</v>
      </c>
      <c r="AV32" s="46">
        <v>0</v>
      </c>
      <c r="AW32" s="47">
        <v>0</v>
      </c>
      <c r="AX32" s="45">
        <v>0</v>
      </c>
      <c r="AY32" s="46">
        <v>0</v>
      </c>
      <c r="AZ32" s="46">
        <v>0</v>
      </c>
      <c r="BA32" s="47">
        <v>0</v>
      </c>
    </row>
    <row r="33" spans="1:53" x14ac:dyDescent="0.2">
      <c r="A33" s="32">
        <f>ROW(G33)-2</f>
        <v>31</v>
      </c>
      <c r="B33" s="73">
        <v>30</v>
      </c>
      <c r="C33" s="33">
        <f>IF(B33="","",IF(B33=A33,"=",B33-A33))</f>
        <v>-1</v>
      </c>
      <c r="D33" s="73"/>
      <c r="E33" s="74"/>
      <c r="F33" s="33" t="str">
        <f>IF(E33="","",IF(E33=D33,"=",E33-D33))</f>
        <v/>
      </c>
      <c r="G33" s="34">
        <v>567</v>
      </c>
      <c r="H33" s="35" t="s">
        <v>56</v>
      </c>
      <c r="I33" s="35" t="s">
        <v>97</v>
      </c>
      <c r="J33" s="36" t="s">
        <v>80</v>
      </c>
      <c r="K33" s="75">
        <f xml:space="preserve"> IFERROR(COUNTIF(#REF!,H33),0) + IFERROR(COUNTIF(#REF!,H33),0)
 + IFERROR(COUNTIF(#REF!,H33),0) + IFERROR(COUNTIF(#REF!,H33),0)
 + IFERROR(COUNTIF(#REF!,H33),0) + IFERROR(COUNTIF(#REF!,H33),0)
 + IFERROR(COUNTIF([2]Pontevedra_CAT!H:H,H33),0) + IFERROR(COUNTIF([2]Pontevedra_ABS!H:H,H33),0)
 + IFERROR(COUNTIF([2]Cangas_CAT!H:H,H33),0) + IFERROR(COUNTIF([2]Cangas_ABS!H:H,H33),0)
 + IFERROR(COUNTIF([2]Naron_CAT!H:H,H33),0) + IFERROR(COUNTIF([2]Naron_ABS!H:H,H33),0)
 + IFERROR(COUNTIF(#REF!,H33),0) + IFERROR(COUNTIF(#REF!,H33),0) + IFERROR(COUNTIF(#REF!,H33),0)
 + IFERROR(COUNTIF(#REF!,H33),0) + IFERROR(COUNTIF(#REF!,H33),0) + IFERROR(COUNTIF(#REF!,H33),0)
 + IFERROR(COUNTIF(#REF!,H33),0) + IFERROR(COUNTIF(#REF!,H33),0) + IFERROR(COUNTIF(#REF!,H33),0)
 + IFERROR(COUNTIF(#REF!,H33),0) + IFERROR(COUNTIF(#REF!,H33),0) + IFERROR(COUNTIF(#REF!,H33),0)</f>
        <v>0</v>
      </c>
      <c r="L33" s="37">
        <f>SUM(R33,V33,Z33,AD33,AH33,AL33,AP33,AU33,AY33)</f>
        <v>0</v>
      </c>
      <c r="M33" s="41">
        <f>SUM(S33,W33,AA33,AE33,AI33,AM33,AQ33,AV33,AZ33)</f>
        <v>0</v>
      </c>
      <c r="N33" s="44">
        <f>SUM(T33,X33,AB33,AF33,AJ33,AN33,AR33,AW33,BA33)</f>
        <v>1</v>
      </c>
      <c r="O33" s="49">
        <f>SUM(Q33,U33,Y33,AC33,AG33,AK33,AO33,AT33,AX33)</f>
        <v>108.1</v>
      </c>
      <c r="P33" s="38"/>
      <c r="Q33" s="42">
        <v>24.1</v>
      </c>
      <c r="R33" s="40">
        <v>0</v>
      </c>
      <c r="S33" s="40">
        <v>0</v>
      </c>
      <c r="T33" s="43">
        <v>1</v>
      </c>
      <c r="U33" s="42">
        <v>0</v>
      </c>
      <c r="V33" s="40">
        <v>0</v>
      </c>
      <c r="W33" s="40">
        <v>0</v>
      </c>
      <c r="X33" s="43">
        <v>0</v>
      </c>
      <c r="Y33" s="42">
        <v>12</v>
      </c>
      <c r="Z33" s="40">
        <v>0</v>
      </c>
      <c r="AA33" s="40">
        <v>0</v>
      </c>
      <c r="AB33" s="43">
        <v>0</v>
      </c>
      <c r="AC33" s="42"/>
      <c r="AD33" s="40"/>
      <c r="AE33" s="40"/>
      <c r="AF33" s="43"/>
      <c r="AG33" s="42">
        <v>0</v>
      </c>
      <c r="AH33" s="40">
        <v>0</v>
      </c>
      <c r="AI33" s="40">
        <v>0</v>
      </c>
      <c r="AJ33" s="43">
        <v>0</v>
      </c>
      <c r="AK33" s="42">
        <v>0</v>
      </c>
      <c r="AL33" s="40">
        <v>0</v>
      </c>
      <c r="AM33" s="40">
        <v>0</v>
      </c>
      <c r="AN33" s="43">
        <v>0</v>
      </c>
      <c r="AO33" s="42">
        <v>0</v>
      </c>
      <c r="AP33" s="40">
        <v>0</v>
      </c>
      <c r="AQ33" s="40">
        <v>0</v>
      </c>
      <c r="AR33" s="43">
        <v>0</v>
      </c>
      <c r="AS33" s="39"/>
      <c r="AT33" s="45">
        <v>21</v>
      </c>
      <c r="AU33" s="46">
        <v>0</v>
      </c>
      <c r="AV33" s="46">
        <v>0</v>
      </c>
      <c r="AW33" s="47">
        <v>0</v>
      </c>
      <c r="AX33" s="45">
        <v>51</v>
      </c>
      <c r="AY33" s="46">
        <v>0</v>
      </c>
      <c r="AZ33" s="46">
        <v>0</v>
      </c>
      <c r="BA33" s="47">
        <v>0</v>
      </c>
    </row>
    <row r="34" spans="1:53" x14ac:dyDescent="0.2">
      <c r="A34" s="32">
        <f>ROW(G34)-2</f>
        <v>32</v>
      </c>
      <c r="B34" s="73">
        <v>31</v>
      </c>
      <c r="C34" s="33">
        <f>IF(B34="","",IF(B34=A34,"=",B34-A34))</f>
        <v>-1</v>
      </c>
      <c r="D34" s="73"/>
      <c r="E34" s="74"/>
      <c r="F34" s="33" t="str">
        <f>IF(E34="","",IF(E34=D34,"=",E34-D34))</f>
        <v/>
      </c>
      <c r="G34" s="34">
        <v>442</v>
      </c>
      <c r="H34" s="35" t="s">
        <v>67</v>
      </c>
      <c r="I34" s="35" t="s">
        <v>104</v>
      </c>
      <c r="J34" s="36" t="s">
        <v>83</v>
      </c>
      <c r="K34" s="75">
        <f xml:space="preserve"> IFERROR(COUNTIF(#REF!,H34),0) + IFERROR(COUNTIF(#REF!,H34),0)
 + IFERROR(COUNTIF(#REF!,H34),0) + IFERROR(COUNTIF(#REF!,H34),0)
 + IFERROR(COUNTIF(#REF!,H34),0) + IFERROR(COUNTIF(#REF!,H34),0)
 + IFERROR(COUNTIF([2]Pontevedra_CAT!H:H,H34),0) + IFERROR(COUNTIF([2]Pontevedra_ABS!H:H,H34),0)
 + IFERROR(COUNTIF([2]Cangas_CAT!H:H,H34),0) + IFERROR(COUNTIF([2]Cangas_ABS!H:H,H34),0)
 + IFERROR(COUNTIF([2]Naron_CAT!H:H,H34),0) + IFERROR(COUNTIF([2]Naron_ABS!H:H,H34),0)
 + IFERROR(COUNTIF(#REF!,H34),0) + IFERROR(COUNTIF(#REF!,H34),0) + IFERROR(COUNTIF(#REF!,H34),0)
 + IFERROR(COUNTIF(#REF!,H34),0) + IFERROR(COUNTIF(#REF!,H34),0) + IFERROR(COUNTIF(#REF!,H34),0)
 + IFERROR(COUNTIF(#REF!,H34),0) + IFERROR(COUNTIF(#REF!,H34),0) + IFERROR(COUNTIF(#REF!,H34),0)
 + IFERROR(COUNTIF(#REF!,H34),0) + IFERROR(COUNTIF(#REF!,H34),0) + IFERROR(COUNTIF(#REF!,H34),0)</f>
        <v>0</v>
      </c>
      <c r="L34" s="37">
        <f>SUM(R34,V34,Z34,AD34,AH34,AL34,AP34,AU34,AY34)</f>
        <v>0</v>
      </c>
      <c r="M34" s="41">
        <f>SUM(S34,W34,AA34,AE34,AI34,AM34,AQ34,AV34,AZ34)</f>
        <v>0</v>
      </c>
      <c r="N34" s="44">
        <f>SUM(T34,X34,AB34,AF34,AJ34,AN34,AR34,AW34,BA34)</f>
        <v>0</v>
      </c>
      <c r="O34" s="49">
        <f>SUM(Q34,U34,Y34,AC34,AG34,AK34,AO34,AT34,AX34)</f>
        <v>94</v>
      </c>
      <c r="P34" s="38"/>
      <c r="Q34" s="42">
        <v>0</v>
      </c>
      <c r="R34" s="40">
        <v>0</v>
      </c>
      <c r="S34" s="40">
        <v>0</v>
      </c>
      <c r="T34" s="43">
        <v>0</v>
      </c>
      <c r="U34" s="42">
        <v>0</v>
      </c>
      <c r="V34" s="40">
        <v>0</v>
      </c>
      <c r="W34" s="40">
        <v>0</v>
      </c>
      <c r="X34" s="43">
        <v>0</v>
      </c>
      <c r="Y34" s="42">
        <v>0</v>
      </c>
      <c r="Z34" s="40">
        <v>0</v>
      </c>
      <c r="AA34" s="40">
        <v>0</v>
      </c>
      <c r="AB34" s="43">
        <v>0</v>
      </c>
      <c r="AC34" s="42"/>
      <c r="AD34" s="40"/>
      <c r="AE34" s="40"/>
      <c r="AF34" s="43"/>
      <c r="AG34" s="42">
        <v>0</v>
      </c>
      <c r="AH34" s="40">
        <v>0</v>
      </c>
      <c r="AI34" s="40">
        <v>0</v>
      </c>
      <c r="AJ34" s="43">
        <v>0</v>
      </c>
      <c r="AK34" s="42">
        <v>0</v>
      </c>
      <c r="AL34" s="40">
        <v>0</v>
      </c>
      <c r="AM34" s="40">
        <v>0</v>
      </c>
      <c r="AN34" s="43">
        <v>0</v>
      </c>
      <c r="AO34" s="42">
        <v>0</v>
      </c>
      <c r="AP34" s="40">
        <v>0</v>
      </c>
      <c r="AQ34" s="40">
        <v>0</v>
      </c>
      <c r="AR34" s="43">
        <v>0</v>
      </c>
      <c r="AS34" s="39"/>
      <c r="AT34" s="45">
        <v>94</v>
      </c>
      <c r="AU34" s="46">
        <v>0</v>
      </c>
      <c r="AV34" s="46">
        <v>0</v>
      </c>
      <c r="AW34" s="47">
        <v>0</v>
      </c>
      <c r="AX34" s="45">
        <v>0</v>
      </c>
      <c r="AY34" s="46">
        <v>0</v>
      </c>
      <c r="AZ34" s="46">
        <v>0</v>
      </c>
      <c r="BA34" s="47">
        <v>0</v>
      </c>
    </row>
    <row r="35" spans="1:53" x14ac:dyDescent="0.2">
      <c r="A35" s="32">
        <f>ROW(G35)-2</f>
        <v>33</v>
      </c>
      <c r="B35" s="73">
        <v>33</v>
      </c>
      <c r="C35" s="33" t="str">
        <f>IF(B35="","",IF(B35=A35,"=",B35-A35))</f>
        <v>=</v>
      </c>
      <c r="D35" s="73"/>
      <c r="E35" s="74"/>
      <c r="F35" s="33" t="str">
        <f>IF(E35="","",IF(E35=D35,"=",E35-D35))</f>
        <v/>
      </c>
      <c r="G35" s="34">
        <v>10386</v>
      </c>
      <c r="H35" s="35" t="s">
        <v>37</v>
      </c>
      <c r="I35" s="35" t="s">
        <v>85</v>
      </c>
      <c r="J35" s="36" t="s">
        <v>80</v>
      </c>
      <c r="K35" s="75">
        <f xml:space="preserve"> IFERROR(COUNTIF(#REF!,H35),0) + IFERROR(COUNTIF(#REF!,H35),0)
 + IFERROR(COUNTIF(#REF!,H35),0) + IFERROR(COUNTIF(#REF!,H35),0)
 + IFERROR(COUNTIF(#REF!,H35),0) + IFERROR(COUNTIF(#REF!,H35),0)
 + IFERROR(COUNTIF([2]Pontevedra_CAT!H:H,H35),0) + IFERROR(COUNTIF([2]Pontevedra_ABS!H:H,H35),0)
 + IFERROR(COUNTIF([2]Cangas_CAT!H:H,H35),0) + IFERROR(COUNTIF([2]Cangas_ABS!H:H,H35),0)
 + IFERROR(COUNTIF([2]Naron_CAT!H:H,H35),0) + IFERROR(COUNTIF([2]Naron_ABS!H:H,H35),0)
 + IFERROR(COUNTIF(#REF!,H35),0) + IFERROR(COUNTIF(#REF!,H35),0) + IFERROR(COUNTIF(#REF!,H35),0)
 + IFERROR(COUNTIF(#REF!,H35),0) + IFERROR(COUNTIF(#REF!,H35),0) + IFERROR(COUNTIF(#REF!,H35),0)
 + IFERROR(COUNTIF(#REF!,H35),0) + IFERROR(COUNTIF(#REF!,H35),0) + IFERROR(COUNTIF(#REF!,H35),0)
 + IFERROR(COUNTIF(#REF!,H35),0) + IFERROR(COUNTIF(#REF!,H35),0) + IFERROR(COUNTIF(#REF!,H35),0)</f>
        <v>0</v>
      </c>
      <c r="L35" s="37">
        <f>SUM(R35,V35,Z35,AD35,AH35,AL35,AP35,AU35,AY35)</f>
        <v>0</v>
      </c>
      <c r="M35" s="41">
        <f>SUM(S35,W35,AA35,AE35,AI35,AM35,AQ35,AV35,AZ35)</f>
        <v>0</v>
      </c>
      <c r="N35" s="44">
        <f>SUM(T35,X35,AB35,AF35,AJ35,AN35,AR35,AW35,BA35)</f>
        <v>1</v>
      </c>
      <c r="O35" s="49">
        <f>SUM(Q35,U35,Y35,AC35,AG35,AK35,AO35,AT35,AX35)</f>
        <v>58.1</v>
      </c>
      <c r="P35" s="38"/>
      <c r="Q35" s="42">
        <v>0</v>
      </c>
      <c r="R35" s="40">
        <v>0</v>
      </c>
      <c r="S35" s="40">
        <v>0</v>
      </c>
      <c r="T35" s="43">
        <v>0</v>
      </c>
      <c r="U35" s="42">
        <v>0</v>
      </c>
      <c r="V35" s="40">
        <v>0</v>
      </c>
      <c r="W35" s="40">
        <v>0</v>
      </c>
      <c r="X35" s="43">
        <v>0</v>
      </c>
      <c r="Y35" s="42">
        <v>5.5</v>
      </c>
      <c r="Z35" s="40">
        <v>0</v>
      </c>
      <c r="AA35" s="40">
        <v>0</v>
      </c>
      <c r="AB35" s="43">
        <v>0</v>
      </c>
      <c r="AC35" s="42"/>
      <c r="AD35" s="40"/>
      <c r="AE35" s="40"/>
      <c r="AF35" s="43"/>
      <c r="AG35" s="42">
        <v>0</v>
      </c>
      <c r="AH35" s="40">
        <v>0</v>
      </c>
      <c r="AI35" s="40">
        <v>0</v>
      </c>
      <c r="AJ35" s="43">
        <v>0</v>
      </c>
      <c r="AK35" s="42">
        <v>0</v>
      </c>
      <c r="AL35" s="40">
        <v>0</v>
      </c>
      <c r="AM35" s="40">
        <v>0</v>
      </c>
      <c r="AN35" s="43">
        <v>0</v>
      </c>
      <c r="AO35" s="42">
        <v>0</v>
      </c>
      <c r="AP35" s="40">
        <v>0</v>
      </c>
      <c r="AQ35" s="40">
        <v>0</v>
      </c>
      <c r="AR35" s="43">
        <v>0</v>
      </c>
      <c r="AS35" s="39"/>
      <c r="AT35" s="45">
        <v>52.6</v>
      </c>
      <c r="AU35" s="46">
        <v>0</v>
      </c>
      <c r="AV35" s="46">
        <v>0</v>
      </c>
      <c r="AW35" s="47">
        <v>1</v>
      </c>
      <c r="AX35" s="45">
        <v>0</v>
      </c>
      <c r="AY35" s="46">
        <v>0</v>
      </c>
      <c r="AZ35" s="46">
        <v>0</v>
      </c>
      <c r="BA35" s="47">
        <v>0</v>
      </c>
    </row>
    <row r="36" spans="1:53" x14ac:dyDescent="0.2">
      <c r="A36" s="32">
        <f>ROW(G36)-2</f>
        <v>34</v>
      </c>
      <c r="B36" s="73">
        <v>34</v>
      </c>
      <c r="C36" s="33" t="str">
        <f>IF(B36="","",IF(B36=A36,"=",B36-A36))</f>
        <v>=</v>
      </c>
      <c r="D36" s="73"/>
      <c r="E36" s="74"/>
      <c r="F36" s="33" t="str">
        <f>IF(E36="","",IF(E36=D36,"=",E36-D36))</f>
        <v/>
      </c>
      <c r="G36" s="34">
        <v>664</v>
      </c>
      <c r="H36" s="35" t="s">
        <v>53</v>
      </c>
      <c r="I36" s="35" t="s">
        <v>89</v>
      </c>
      <c r="J36" s="36" t="s">
        <v>83</v>
      </c>
      <c r="K36" s="75">
        <f xml:space="preserve"> IFERROR(COUNTIF(#REF!,H36),0) + IFERROR(COUNTIF(#REF!,H36),0)
 + IFERROR(COUNTIF(#REF!,H36),0) + IFERROR(COUNTIF(#REF!,H36),0)
 + IFERROR(COUNTIF(#REF!,H36),0) + IFERROR(COUNTIF(#REF!,H36),0)
 + IFERROR(COUNTIF([2]Pontevedra_CAT!H:H,H36),0) + IFERROR(COUNTIF([2]Pontevedra_ABS!H:H,H36),0)
 + IFERROR(COUNTIF([2]Cangas_CAT!H:H,H36),0) + IFERROR(COUNTIF([2]Cangas_ABS!H:H,H36),0)
 + IFERROR(COUNTIF([2]Naron_CAT!H:H,H36),0) + IFERROR(COUNTIF([2]Naron_ABS!H:H,H36),0)
 + IFERROR(COUNTIF(#REF!,H36),0) + IFERROR(COUNTIF(#REF!,H36),0) + IFERROR(COUNTIF(#REF!,H36),0)
 + IFERROR(COUNTIF(#REF!,H36),0) + IFERROR(COUNTIF(#REF!,H36),0) + IFERROR(COUNTIF(#REF!,H36),0)
 + IFERROR(COUNTIF(#REF!,H36),0) + IFERROR(COUNTIF(#REF!,H36),0) + IFERROR(COUNTIF(#REF!,H36),0)
 + IFERROR(COUNTIF(#REF!,H36),0) + IFERROR(COUNTIF(#REF!,H36),0) + IFERROR(COUNTIF(#REF!,H36),0)</f>
        <v>1</v>
      </c>
      <c r="L36" s="37">
        <f>SUM(R36,V36,Z36,AD36,AH36,AL36,AP36,AU36,AY36)</f>
        <v>0</v>
      </c>
      <c r="M36" s="41">
        <f>SUM(S36,W36,AA36,AE36,AI36,AM36,AQ36,AV36,AZ36)</f>
        <v>0</v>
      </c>
      <c r="N36" s="44">
        <f>SUM(T36,X36,AB36,AF36,AJ36,AN36,AR36,AW36,BA36)</f>
        <v>0</v>
      </c>
      <c r="O36" s="49">
        <f>SUM(Q36,U36,Y36,AC36,AG36,AK36,AO36,AT36,AX36)</f>
        <v>49.5</v>
      </c>
      <c r="P36" s="38"/>
      <c r="Q36" s="42">
        <v>7</v>
      </c>
      <c r="R36" s="40">
        <v>0</v>
      </c>
      <c r="S36" s="40">
        <v>0</v>
      </c>
      <c r="T36" s="43">
        <v>0</v>
      </c>
      <c r="U36" s="42">
        <v>0</v>
      </c>
      <c r="V36" s="40">
        <v>0</v>
      </c>
      <c r="W36" s="40">
        <v>0</v>
      </c>
      <c r="X36" s="43">
        <v>0</v>
      </c>
      <c r="Y36" s="42">
        <v>0</v>
      </c>
      <c r="Z36" s="40">
        <v>0</v>
      </c>
      <c r="AA36" s="40">
        <v>0</v>
      </c>
      <c r="AB36" s="43">
        <v>0</v>
      </c>
      <c r="AC36" s="42"/>
      <c r="AD36" s="40"/>
      <c r="AE36" s="40"/>
      <c r="AF36" s="43"/>
      <c r="AG36" s="42">
        <v>0</v>
      </c>
      <c r="AH36" s="40">
        <v>0</v>
      </c>
      <c r="AI36" s="40">
        <v>0</v>
      </c>
      <c r="AJ36" s="43">
        <v>0</v>
      </c>
      <c r="AK36" s="42">
        <v>5.5</v>
      </c>
      <c r="AL36" s="40">
        <v>0</v>
      </c>
      <c r="AM36" s="40">
        <v>0</v>
      </c>
      <c r="AN36" s="43">
        <v>0</v>
      </c>
      <c r="AO36" s="42">
        <v>0</v>
      </c>
      <c r="AP36" s="40">
        <v>0</v>
      </c>
      <c r="AQ36" s="40">
        <v>0</v>
      </c>
      <c r="AR36" s="43">
        <v>0</v>
      </c>
      <c r="AS36" s="39"/>
      <c r="AT36" s="45">
        <v>37</v>
      </c>
      <c r="AU36" s="46">
        <v>0</v>
      </c>
      <c r="AV36" s="46">
        <v>0</v>
      </c>
      <c r="AW36" s="47">
        <v>0</v>
      </c>
      <c r="AX36" s="45">
        <v>0</v>
      </c>
      <c r="AY36" s="46">
        <v>0</v>
      </c>
      <c r="AZ36" s="46">
        <v>0</v>
      </c>
      <c r="BA36" s="47">
        <v>0</v>
      </c>
    </row>
    <row r="37" spans="1:53" x14ac:dyDescent="0.2">
      <c r="A37" s="32">
        <f>ROW(G37)-2</f>
        <v>35</v>
      </c>
      <c r="B37" s="73">
        <v>35</v>
      </c>
      <c r="C37" s="33" t="str">
        <f>IF(B37="","",IF(B37=A37,"=",B37-A37))</f>
        <v>=</v>
      </c>
      <c r="D37" s="73"/>
      <c r="E37" s="74"/>
      <c r="F37" s="33" t="str">
        <f>IF(E37="","",IF(E37=D37,"=",E37-D37))</f>
        <v/>
      </c>
      <c r="G37" s="34">
        <v>702</v>
      </c>
      <c r="H37" s="35" t="s">
        <v>64</v>
      </c>
      <c r="I37" s="35" t="s">
        <v>94</v>
      </c>
      <c r="J37" s="36" t="s">
        <v>84</v>
      </c>
      <c r="K37" s="75">
        <f xml:space="preserve"> IFERROR(COUNTIF(#REF!,H37),0) + IFERROR(COUNTIF(#REF!,H37),0)
 + IFERROR(COUNTIF(#REF!,H37),0) + IFERROR(COUNTIF(#REF!,H37),0)
 + IFERROR(COUNTIF(#REF!,H37),0) + IFERROR(COUNTIF(#REF!,H37),0)
 + IFERROR(COUNTIF([2]Pontevedra_CAT!H:H,H37),0) + IFERROR(COUNTIF([2]Pontevedra_ABS!H:H,H37),0)
 + IFERROR(COUNTIF([2]Cangas_CAT!H:H,H37),0) + IFERROR(COUNTIF([2]Cangas_ABS!H:H,H37),0)
 + IFERROR(COUNTIF([2]Naron_CAT!H:H,H37),0) + IFERROR(COUNTIF([2]Naron_ABS!H:H,H37),0)
 + IFERROR(COUNTIF(#REF!,H37),0) + IFERROR(COUNTIF(#REF!,H37),0) + IFERROR(COUNTIF(#REF!,H37),0)
 + IFERROR(COUNTIF(#REF!,H37),0) + IFERROR(COUNTIF(#REF!,H37),0) + IFERROR(COUNTIF(#REF!,H37),0)
 + IFERROR(COUNTIF(#REF!,H37),0) + IFERROR(COUNTIF(#REF!,H37),0) + IFERROR(COUNTIF(#REF!,H37),0)
 + IFERROR(COUNTIF(#REF!,H37),0) + IFERROR(COUNTIF(#REF!,H37),0) + IFERROR(COUNTIF(#REF!,H37),0)</f>
        <v>0</v>
      </c>
      <c r="L37" s="37">
        <f>SUM(R37,V37,Z37,AD37,AH37,AL37,AP37,AU37,AY37)</f>
        <v>0</v>
      </c>
      <c r="M37" s="41">
        <f>SUM(S37,W37,AA37,AE37,AI37,AM37,AQ37,AV37,AZ37)</f>
        <v>0</v>
      </c>
      <c r="N37" s="44">
        <f>SUM(T37,X37,AB37,AF37,AJ37,AN37,AR37,AW37,BA37)</f>
        <v>1</v>
      </c>
      <c r="O37" s="49">
        <f>SUM(Q37,U37,Y37,AC37,AG37,AK37,AO37,AT37,AX37)</f>
        <v>46.1</v>
      </c>
      <c r="P37" s="38"/>
      <c r="Q37" s="42">
        <v>0</v>
      </c>
      <c r="R37" s="40">
        <v>0</v>
      </c>
      <c r="S37" s="40">
        <v>0</v>
      </c>
      <c r="T37" s="43">
        <v>0</v>
      </c>
      <c r="U37" s="42">
        <v>0</v>
      </c>
      <c r="V37" s="40">
        <v>0</v>
      </c>
      <c r="W37" s="40">
        <v>0</v>
      </c>
      <c r="X37" s="43">
        <v>0</v>
      </c>
      <c r="Y37" s="42">
        <v>0</v>
      </c>
      <c r="Z37" s="40">
        <v>0</v>
      </c>
      <c r="AA37" s="40">
        <v>0</v>
      </c>
      <c r="AB37" s="43">
        <v>0</v>
      </c>
      <c r="AC37" s="42"/>
      <c r="AD37" s="40"/>
      <c r="AE37" s="40"/>
      <c r="AF37" s="43"/>
      <c r="AG37" s="42">
        <v>0</v>
      </c>
      <c r="AH37" s="40">
        <v>0</v>
      </c>
      <c r="AI37" s="40">
        <v>0</v>
      </c>
      <c r="AJ37" s="43">
        <v>0</v>
      </c>
      <c r="AK37" s="42">
        <v>0</v>
      </c>
      <c r="AL37" s="40">
        <v>0</v>
      </c>
      <c r="AM37" s="40">
        <v>0</v>
      </c>
      <c r="AN37" s="43">
        <v>0</v>
      </c>
      <c r="AO37" s="42">
        <v>46.1</v>
      </c>
      <c r="AP37" s="40">
        <v>0</v>
      </c>
      <c r="AQ37" s="40">
        <v>0</v>
      </c>
      <c r="AR37" s="43">
        <v>1</v>
      </c>
      <c r="AS37" s="39"/>
      <c r="AT37" s="45">
        <v>0</v>
      </c>
      <c r="AU37" s="46">
        <v>0</v>
      </c>
      <c r="AV37" s="46">
        <v>0</v>
      </c>
      <c r="AW37" s="47">
        <v>0</v>
      </c>
      <c r="AX37" s="45">
        <v>0</v>
      </c>
      <c r="AY37" s="46">
        <v>0</v>
      </c>
      <c r="AZ37" s="46">
        <v>0</v>
      </c>
      <c r="BA37" s="47">
        <v>0</v>
      </c>
    </row>
    <row r="38" spans="1:53" x14ac:dyDescent="0.2">
      <c r="A38" s="32">
        <f>ROW(G38)-2</f>
        <v>36</v>
      </c>
      <c r="B38" s="73">
        <v>36</v>
      </c>
      <c r="C38" s="33" t="str">
        <f>IF(B38="","",IF(B38=A38,"=",B38-A38))</f>
        <v>=</v>
      </c>
      <c r="D38" s="73"/>
      <c r="E38" s="74"/>
      <c r="F38" s="33" t="str">
        <f>IF(E38="","",IF(E38=D38,"=",E38-D38))</f>
        <v/>
      </c>
      <c r="G38" s="34">
        <v>461</v>
      </c>
      <c r="H38" s="35" t="s">
        <v>45</v>
      </c>
      <c r="I38" s="35" t="s">
        <v>82</v>
      </c>
      <c r="J38" s="36" t="s">
        <v>83</v>
      </c>
      <c r="K38" s="75">
        <f xml:space="preserve"> IFERROR(COUNTIF(#REF!,H38),0) + IFERROR(COUNTIF(#REF!,H38),0)
 + IFERROR(COUNTIF(#REF!,H38),0) + IFERROR(COUNTIF(#REF!,H38),0)
 + IFERROR(COUNTIF(#REF!,H38),0) + IFERROR(COUNTIF(#REF!,H38),0)
 + IFERROR(COUNTIF([2]Pontevedra_CAT!H:H,H38),0) + IFERROR(COUNTIF([2]Pontevedra_ABS!H:H,H38),0)
 + IFERROR(COUNTIF([2]Cangas_CAT!H:H,H38),0) + IFERROR(COUNTIF([2]Cangas_ABS!H:H,H38),0)
 + IFERROR(COUNTIF([2]Naron_CAT!H:H,H38),0) + IFERROR(COUNTIF([2]Naron_ABS!H:H,H38),0)
 + IFERROR(COUNTIF(#REF!,H38),0) + IFERROR(COUNTIF(#REF!,H38),0) + IFERROR(COUNTIF(#REF!,H38),0)
 + IFERROR(COUNTIF(#REF!,H38),0) + IFERROR(COUNTIF(#REF!,H38),0) + IFERROR(COUNTIF(#REF!,H38),0)
 + IFERROR(COUNTIF(#REF!,H38),0) + IFERROR(COUNTIF(#REF!,H38),0) + IFERROR(COUNTIF(#REF!,H38),0)
 + IFERROR(COUNTIF(#REF!,H38),0) + IFERROR(COUNTIF(#REF!,H38),0) + IFERROR(COUNTIF(#REF!,H38),0)</f>
        <v>0</v>
      </c>
      <c r="L38" s="37">
        <f>SUM(R38,V38,Z38,AD38,AH38,AL38,AP38,AU38,AY38)</f>
        <v>0</v>
      </c>
      <c r="M38" s="41">
        <f>SUM(S38,W38,AA38,AE38,AI38,AM38,AQ38,AV38,AZ38)</f>
        <v>0</v>
      </c>
      <c r="N38" s="44">
        <f>SUM(T38,X38,AB38,AF38,AJ38,AN38,AR38,AW38,BA38)</f>
        <v>0</v>
      </c>
      <c r="O38" s="49">
        <f>SUM(Q38,U38,Y38,AC38,AG38,AK38,AO38,AT38,AX38)</f>
        <v>34</v>
      </c>
      <c r="P38" s="38"/>
      <c r="Q38" s="42">
        <v>13</v>
      </c>
      <c r="R38" s="40">
        <v>0</v>
      </c>
      <c r="S38" s="40">
        <v>0</v>
      </c>
      <c r="T38" s="43">
        <v>0</v>
      </c>
      <c r="U38" s="42">
        <v>0</v>
      </c>
      <c r="V38" s="40">
        <v>0</v>
      </c>
      <c r="W38" s="40">
        <v>0</v>
      </c>
      <c r="X38" s="43">
        <v>0</v>
      </c>
      <c r="Y38" s="42">
        <v>0</v>
      </c>
      <c r="Z38" s="40">
        <v>0</v>
      </c>
      <c r="AA38" s="40">
        <v>0</v>
      </c>
      <c r="AB38" s="43">
        <v>0</v>
      </c>
      <c r="AC38" s="42"/>
      <c r="AD38" s="40"/>
      <c r="AE38" s="40"/>
      <c r="AF38" s="43"/>
      <c r="AG38" s="42">
        <v>0</v>
      </c>
      <c r="AH38" s="40">
        <v>0</v>
      </c>
      <c r="AI38" s="40">
        <v>0</v>
      </c>
      <c r="AJ38" s="43">
        <v>0</v>
      </c>
      <c r="AK38" s="42">
        <v>0</v>
      </c>
      <c r="AL38" s="40">
        <v>0</v>
      </c>
      <c r="AM38" s="40">
        <v>0</v>
      </c>
      <c r="AN38" s="43">
        <v>0</v>
      </c>
      <c r="AO38" s="42">
        <v>21</v>
      </c>
      <c r="AP38" s="40">
        <v>0</v>
      </c>
      <c r="AQ38" s="40">
        <v>0</v>
      </c>
      <c r="AR38" s="43">
        <v>0</v>
      </c>
      <c r="AS38" s="39"/>
      <c r="AT38" s="45">
        <v>0</v>
      </c>
      <c r="AU38" s="46">
        <v>0</v>
      </c>
      <c r="AV38" s="46">
        <v>0</v>
      </c>
      <c r="AW38" s="47">
        <v>0</v>
      </c>
      <c r="AX38" s="45">
        <v>0</v>
      </c>
      <c r="AY38" s="46">
        <v>0</v>
      </c>
      <c r="AZ38" s="46">
        <v>0</v>
      </c>
      <c r="BA38" s="47">
        <v>0</v>
      </c>
    </row>
    <row r="39" spans="1:53" x14ac:dyDescent="0.2">
      <c r="A39" s="32">
        <f>ROW(G39)-2</f>
        <v>37</v>
      </c>
      <c r="B39" s="73">
        <v>37</v>
      </c>
      <c r="C39" s="33" t="str">
        <f>IF(B39="","",IF(B39=A39,"=",B39-A39))</f>
        <v>=</v>
      </c>
      <c r="D39" s="73"/>
      <c r="E39" s="74"/>
      <c r="F39" s="33" t="str">
        <f>IF(E39="","",IF(E39=D39,"=",E39-D39))</f>
        <v/>
      </c>
      <c r="G39" s="34">
        <v>535</v>
      </c>
      <c r="H39" s="35" t="s">
        <v>36</v>
      </c>
      <c r="I39" s="35" t="s">
        <v>99</v>
      </c>
      <c r="J39" s="36" t="s">
        <v>83</v>
      </c>
      <c r="K39" s="75">
        <f xml:space="preserve"> IFERROR(COUNTIF(#REF!,H39),0) + IFERROR(COUNTIF(#REF!,H39),0)
 + IFERROR(COUNTIF(#REF!,H39),0) + IFERROR(COUNTIF(#REF!,H39),0)
 + IFERROR(COUNTIF(#REF!,H39),0) + IFERROR(COUNTIF(#REF!,H39),0)
 + IFERROR(COUNTIF([2]Pontevedra_CAT!H:H,H39),0) + IFERROR(COUNTIF([2]Pontevedra_ABS!H:H,H39),0)
 + IFERROR(COUNTIF([2]Cangas_CAT!H:H,H39),0) + IFERROR(COUNTIF([2]Cangas_ABS!H:H,H39),0)
 + IFERROR(COUNTIF([2]Naron_CAT!H:H,H39),0) + IFERROR(COUNTIF([2]Naron_ABS!H:H,H39),0)
 + IFERROR(COUNTIF(#REF!,H39),0) + IFERROR(COUNTIF(#REF!,H39),0) + IFERROR(COUNTIF(#REF!,H39),0)
 + IFERROR(COUNTIF(#REF!,H39),0) + IFERROR(COUNTIF(#REF!,H39),0) + IFERROR(COUNTIF(#REF!,H39),0)
 + IFERROR(COUNTIF(#REF!,H39),0) + IFERROR(COUNTIF(#REF!,H39),0) + IFERROR(COUNTIF(#REF!,H39),0)
 + IFERROR(COUNTIF(#REF!,H39),0) + IFERROR(COUNTIF(#REF!,H39),0) + IFERROR(COUNTIF(#REF!,H39),0)</f>
        <v>0</v>
      </c>
      <c r="L39" s="37">
        <f>SUM(R39,V39,Z39,AD39,AH39,AL39,AP39,AU39,AY39)</f>
        <v>0</v>
      </c>
      <c r="M39" s="41">
        <f>SUM(S39,W39,AA39,AE39,AI39,AM39,AQ39,AV39,AZ39)</f>
        <v>0</v>
      </c>
      <c r="N39" s="44">
        <f>SUM(T39,X39,AB39,AF39,AJ39,AN39,AR39,AW39,BA39)</f>
        <v>0</v>
      </c>
      <c r="O39" s="49">
        <f>SUM(Q39,U39,Y39,AC39,AG39,AK39,AO39,AT39,AX39)</f>
        <v>25</v>
      </c>
      <c r="P39" s="38"/>
      <c r="Q39" s="42">
        <v>0</v>
      </c>
      <c r="R39" s="40">
        <v>0</v>
      </c>
      <c r="S39" s="40">
        <v>0</v>
      </c>
      <c r="T39" s="43">
        <v>0</v>
      </c>
      <c r="U39" s="42">
        <v>0</v>
      </c>
      <c r="V39" s="40">
        <v>0</v>
      </c>
      <c r="W39" s="40">
        <v>0</v>
      </c>
      <c r="X39" s="43">
        <v>0</v>
      </c>
      <c r="Y39" s="42">
        <v>0</v>
      </c>
      <c r="Z39" s="40">
        <v>0</v>
      </c>
      <c r="AA39" s="40">
        <v>0</v>
      </c>
      <c r="AB39" s="43">
        <v>0</v>
      </c>
      <c r="AC39" s="42"/>
      <c r="AD39" s="40"/>
      <c r="AE39" s="40"/>
      <c r="AF39" s="43"/>
      <c r="AG39" s="42">
        <v>0</v>
      </c>
      <c r="AH39" s="40">
        <v>0</v>
      </c>
      <c r="AI39" s="40">
        <v>0</v>
      </c>
      <c r="AJ39" s="43">
        <v>0</v>
      </c>
      <c r="AK39" s="42">
        <v>0</v>
      </c>
      <c r="AL39" s="40">
        <v>0</v>
      </c>
      <c r="AM39" s="40">
        <v>0</v>
      </c>
      <c r="AN39" s="43">
        <v>0</v>
      </c>
      <c r="AO39" s="42">
        <v>0</v>
      </c>
      <c r="AP39" s="40">
        <v>0</v>
      </c>
      <c r="AQ39" s="40">
        <v>0</v>
      </c>
      <c r="AR39" s="43">
        <v>0</v>
      </c>
      <c r="AS39" s="39"/>
      <c r="AT39" s="45">
        <v>25</v>
      </c>
      <c r="AU39" s="46">
        <v>0</v>
      </c>
      <c r="AV39" s="46">
        <v>0</v>
      </c>
      <c r="AW39" s="47">
        <v>0</v>
      </c>
      <c r="AX39" s="45">
        <v>0</v>
      </c>
      <c r="AY39" s="46">
        <v>0</v>
      </c>
      <c r="AZ39" s="46">
        <v>0</v>
      </c>
      <c r="BA39" s="47">
        <v>0</v>
      </c>
    </row>
    <row r="40" spans="1:53" x14ac:dyDescent="0.2">
      <c r="A40" s="32">
        <f>ROW(G40)-2</f>
        <v>38</v>
      </c>
      <c r="B40" s="73">
        <v>38</v>
      </c>
      <c r="C40" s="33" t="str">
        <f>IF(B40="","",IF(B40=A40,"=",B40-A40))</f>
        <v>=</v>
      </c>
      <c r="D40" s="73"/>
      <c r="E40" s="74"/>
      <c r="F40" s="33" t="str">
        <f>IF(E40="","",IF(E40=D40,"=",E40-D40))</f>
        <v/>
      </c>
      <c r="G40" s="34">
        <v>10045</v>
      </c>
      <c r="H40" s="35" t="s">
        <v>34</v>
      </c>
      <c r="I40" s="35" t="s">
        <v>90</v>
      </c>
      <c r="J40" s="36" t="s">
        <v>80</v>
      </c>
      <c r="K40" s="75">
        <f xml:space="preserve"> IFERROR(COUNTIF(#REF!,H40),0) + IFERROR(COUNTIF(#REF!,H40),0)
 + IFERROR(COUNTIF(#REF!,H40),0) + IFERROR(COUNTIF(#REF!,H40),0)
 + IFERROR(COUNTIF(#REF!,H40),0) + IFERROR(COUNTIF(#REF!,H40),0)
 + IFERROR(COUNTIF([2]Pontevedra_CAT!H:H,H40),0) + IFERROR(COUNTIF([2]Pontevedra_ABS!H:H,H40),0)
 + IFERROR(COUNTIF([2]Cangas_CAT!H:H,H40),0) + IFERROR(COUNTIF([2]Cangas_ABS!H:H,H40),0)
 + IFERROR(COUNTIF([2]Naron_CAT!H:H,H40),0) + IFERROR(COUNTIF([2]Naron_ABS!H:H,H40),0)
 + IFERROR(COUNTIF(#REF!,H40),0) + IFERROR(COUNTIF(#REF!,H40),0) + IFERROR(COUNTIF(#REF!,H40),0)
 + IFERROR(COUNTIF(#REF!,H40),0) + IFERROR(COUNTIF(#REF!,H40),0) + IFERROR(COUNTIF(#REF!,H40),0)
 + IFERROR(COUNTIF(#REF!,H40),0) + IFERROR(COUNTIF(#REF!,H40),0) + IFERROR(COUNTIF(#REF!,H40),0)
 + IFERROR(COUNTIF(#REF!,H40),0) + IFERROR(COUNTIF(#REF!,H40),0) + IFERROR(COUNTIF(#REF!,H40),0)</f>
        <v>0</v>
      </c>
      <c r="L40" s="37">
        <f>SUM(R40,V40,Z40,AD40,AH40,AL40,AP40,AU40,AY40)</f>
        <v>0</v>
      </c>
      <c r="M40" s="41">
        <f>SUM(S40,W40,AA40,AE40,AI40,AM40,AQ40,AV40,AZ40)</f>
        <v>0</v>
      </c>
      <c r="N40" s="44">
        <f>SUM(T40,X40,AB40,AF40,AJ40,AN40,AR40,AW40,BA40)</f>
        <v>0</v>
      </c>
      <c r="O40" s="49">
        <f>SUM(Q40,U40,Y40,AC40,AG40,AK40,AO40,AT40,AX40)</f>
        <v>21</v>
      </c>
      <c r="P40" s="38"/>
      <c r="Q40" s="42">
        <v>0</v>
      </c>
      <c r="R40" s="40">
        <v>0</v>
      </c>
      <c r="S40" s="40">
        <v>0</v>
      </c>
      <c r="T40" s="43">
        <v>0</v>
      </c>
      <c r="U40" s="42">
        <v>0</v>
      </c>
      <c r="V40" s="40">
        <v>0</v>
      </c>
      <c r="W40" s="40">
        <v>0</v>
      </c>
      <c r="X40" s="43">
        <v>0</v>
      </c>
      <c r="Y40" s="42">
        <v>0</v>
      </c>
      <c r="Z40" s="40">
        <v>0</v>
      </c>
      <c r="AA40" s="40">
        <v>0</v>
      </c>
      <c r="AB40" s="43">
        <v>0</v>
      </c>
      <c r="AC40" s="42"/>
      <c r="AD40" s="40"/>
      <c r="AE40" s="40"/>
      <c r="AF40" s="43"/>
      <c r="AG40" s="42">
        <v>0</v>
      </c>
      <c r="AH40" s="40">
        <v>0</v>
      </c>
      <c r="AI40" s="40">
        <v>0</v>
      </c>
      <c r="AJ40" s="43">
        <v>0</v>
      </c>
      <c r="AK40" s="42">
        <v>0</v>
      </c>
      <c r="AL40" s="40">
        <v>0</v>
      </c>
      <c r="AM40" s="40">
        <v>0</v>
      </c>
      <c r="AN40" s="43">
        <v>0</v>
      </c>
      <c r="AO40" s="42">
        <v>0</v>
      </c>
      <c r="AP40" s="40">
        <v>0</v>
      </c>
      <c r="AQ40" s="40">
        <v>0</v>
      </c>
      <c r="AR40" s="43">
        <v>0</v>
      </c>
      <c r="AS40" s="39"/>
      <c r="AT40" s="45">
        <v>21</v>
      </c>
      <c r="AU40" s="46">
        <v>0</v>
      </c>
      <c r="AV40" s="46">
        <v>0</v>
      </c>
      <c r="AW40" s="47">
        <v>0</v>
      </c>
      <c r="AX40" s="45">
        <v>0</v>
      </c>
      <c r="AY40" s="46">
        <v>0</v>
      </c>
      <c r="AZ40" s="46">
        <v>0</v>
      </c>
      <c r="BA40" s="47">
        <v>0</v>
      </c>
    </row>
    <row r="41" spans="1:53" x14ac:dyDescent="0.2">
      <c r="A41" s="32">
        <f>ROW(G41)-2</f>
        <v>39</v>
      </c>
      <c r="B41" s="73">
        <v>39</v>
      </c>
      <c r="C41" s="33" t="str">
        <f>IF(B41="","",IF(B41=A41,"=",B41-A41))</f>
        <v>=</v>
      </c>
      <c r="D41" s="73"/>
      <c r="E41" s="74"/>
      <c r="F41" s="33" t="str">
        <f>IF(E41="","",IF(E41=D41,"=",E41-D41))</f>
        <v/>
      </c>
      <c r="G41" s="34">
        <v>210</v>
      </c>
      <c r="H41" s="35" t="s">
        <v>38</v>
      </c>
      <c r="I41" s="35" t="s">
        <v>81</v>
      </c>
      <c r="J41" s="36" t="s">
        <v>80</v>
      </c>
      <c r="K41" s="75">
        <f xml:space="preserve"> IFERROR(COUNTIF(#REF!,H41),0) + IFERROR(COUNTIF(#REF!,H41),0)
 + IFERROR(COUNTIF(#REF!,H41),0) + IFERROR(COUNTIF(#REF!,H41),0)
 + IFERROR(COUNTIF(#REF!,H41),0) + IFERROR(COUNTIF(#REF!,H41),0)
 + IFERROR(COUNTIF([2]Pontevedra_CAT!H:H,H41),0) + IFERROR(COUNTIF([2]Pontevedra_ABS!H:H,H41),0)
 + IFERROR(COUNTIF([2]Cangas_CAT!H:H,H41),0) + IFERROR(COUNTIF([2]Cangas_ABS!H:H,H41),0)
 + IFERROR(COUNTIF([2]Naron_CAT!H:H,H41),0) + IFERROR(COUNTIF([2]Naron_ABS!H:H,H41),0)
 + IFERROR(COUNTIF(#REF!,H41),0) + IFERROR(COUNTIF(#REF!,H41),0) + IFERROR(COUNTIF(#REF!,H41),0)
 + IFERROR(COUNTIF(#REF!,H41),0) + IFERROR(COUNTIF(#REF!,H41),0) + IFERROR(COUNTIF(#REF!,H41),0)
 + IFERROR(COUNTIF(#REF!,H41),0) + IFERROR(COUNTIF(#REF!,H41),0) + IFERROR(COUNTIF(#REF!,H41),0)
 + IFERROR(COUNTIF(#REF!,H41),0) + IFERROR(COUNTIF(#REF!,H41),0) + IFERROR(COUNTIF(#REF!,H41),0)</f>
        <v>0</v>
      </c>
      <c r="L41" s="37">
        <f>SUM(R41,V41,Z41,AD41,AH41,AL41,AP41,AU41,AY41)</f>
        <v>0</v>
      </c>
      <c r="M41" s="41">
        <f>SUM(S41,W41,AA41,AE41,AI41,AM41,AQ41,AV41,AZ41)</f>
        <v>0</v>
      </c>
      <c r="N41" s="44">
        <f>SUM(T41,X41,AB41,AF41,AJ41,AN41,AR41,AW41,BA41)</f>
        <v>0</v>
      </c>
      <c r="O41" s="49">
        <f>SUM(Q41,U41,Y41,AC41,AG41,AK41,AO41,AT41,AX41)</f>
        <v>0</v>
      </c>
      <c r="P41" s="38"/>
      <c r="Q41" s="42">
        <v>0</v>
      </c>
      <c r="R41" s="40">
        <v>0</v>
      </c>
      <c r="S41" s="40">
        <v>0</v>
      </c>
      <c r="T41" s="43">
        <v>0</v>
      </c>
      <c r="U41" s="42">
        <v>0</v>
      </c>
      <c r="V41" s="40">
        <v>0</v>
      </c>
      <c r="W41" s="40">
        <v>0</v>
      </c>
      <c r="X41" s="43">
        <v>0</v>
      </c>
      <c r="Y41" s="42">
        <v>0</v>
      </c>
      <c r="Z41" s="40">
        <v>0</v>
      </c>
      <c r="AA41" s="40">
        <v>0</v>
      </c>
      <c r="AB41" s="43">
        <v>0</v>
      </c>
      <c r="AC41" s="42"/>
      <c r="AD41" s="40"/>
      <c r="AE41" s="40"/>
      <c r="AF41" s="43"/>
      <c r="AG41" s="42">
        <v>0</v>
      </c>
      <c r="AH41" s="40">
        <v>0</v>
      </c>
      <c r="AI41" s="40">
        <v>0</v>
      </c>
      <c r="AJ41" s="43">
        <v>0</v>
      </c>
      <c r="AK41" s="42">
        <v>0</v>
      </c>
      <c r="AL41" s="40">
        <v>0</v>
      </c>
      <c r="AM41" s="40">
        <v>0</v>
      </c>
      <c r="AN41" s="43">
        <v>0</v>
      </c>
      <c r="AO41" s="42">
        <v>0</v>
      </c>
      <c r="AP41" s="40">
        <v>0</v>
      </c>
      <c r="AQ41" s="40">
        <v>0</v>
      </c>
      <c r="AR41" s="43">
        <v>0</v>
      </c>
      <c r="AS41" s="39"/>
      <c r="AT41" s="45">
        <v>0</v>
      </c>
      <c r="AU41" s="46">
        <v>0</v>
      </c>
      <c r="AV41" s="46">
        <v>0</v>
      </c>
      <c r="AW41" s="47">
        <v>0</v>
      </c>
      <c r="AX41" s="45">
        <v>0</v>
      </c>
      <c r="AY41" s="46">
        <v>0</v>
      </c>
      <c r="AZ41" s="46">
        <v>0</v>
      </c>
      <c r="BA41" s="47">
        <v>0</v>
      </c>
    </row>
    <row r="42" spans="1:53" x14ac:dyDescent="0.2">
      <c r="A42" s="32">
        <f>ROW(G42)-2</f>
        <v>40</v>
      </c>
      <c r="B42" s="73">
        <v>40</v>
      </c>
      <c r="C42" s="33" t="str">
        <f>IF(B42="","",IF(B42=A42,"=",B42-A42))</f>
        <v>=</v>
      </c>
      <c r="D42" s="73"/>
      <c r="E42" s="74"/>
      <c r="F42" s="33" t="str">
        <f>IF(E42="","",IF(E42=D42,"=",E42-D42))</f>
        <v/>
      </c>
      <c r="G42" s="34"/>
      <c r="H42" s="35" t="s">
        <v>126</v>
      </c>
      <c r="I42" s="35" t="s">
        <v>128</v>
      </c>
      <c r="J42" s="36" t="s">
        <v>80</v>
      </c>
      <c r="K42" s="75">
        <f xml:space="preserve"> IFERROR(COUNTIF(#REF!,H42),0) + IFERROR(COUNTIF(#REF!,H42),0)
 + IFERROR(COUNTIF(#REF!,H42),0) + IFERROR(COUNTIF(#REF!,H42),0)
 + IFERROR(COUNTIF(#REF!,H42),0) + IFERROR(COUNTIF(#REF!,H42),0)
 + IFERROR(COUNTIF([2]Pontevedra_CAT!H:H,H42),0) + IFERROR(COUNTIF([2]Pontevedra_ABS!H:H,H42),0)
 + IFERROR(COUNTIF([2]Cangas_CAT!H:H,H42),0) + IFERROR(COUNTIF([2]Cangas_ABS!H:H,H42),0)
 + IFERROR(COUNTIF([2]Naron_CAT!H:H,H42),0) + IFERROR(COUNTIF([2]Naron_ABS!H:H,H42),0)
 + IFERROR(COUNTIF(#REF!,H42),0) + IFERROR(COUNTIF(#REF!,H42),0) + IFERROR(COUNTIF(#REF!,H42),0)
 + IFERROR(COUNTIF(#REF!,H42),0) + IFERROR(COUNTIF(#REF!,H42),0) + IFERROR(COUNTIF(#REF!,H42),0)
 + IFERROR(COUNTIF(#REF!,H42),0) + IFERROR(COUNTIF(#REF!,H42),0) + IFERROR(COUNTIF(#REF!,H42),0)
 + IFERROR(COUNTIF(#REF!,H42),0) + IFERROR(COUNTIF(#REF!,H42),0) + IFERROR(COUNTIF(#REF!,H42),0)</f>
        <v>0</v>
      </c>
      <c r="L42" s="37">
        <f>SUM(R42,V42,Z42,AD42,AH42,AL42,AP42,AU42,AY42)</f>
        <v>0</v>
      </c>
      <c r="M42" s="41">
        <f>SUM(S42,W42,AA42,AE42,AI42,AM42,AQ42,AV42,AZ42)</f>
        <v>0</v>
      </c>
      <c r="N42" s="44">
        <f>SUM(T42,X42,AB42,AF42,AJ42,AN42,AR42,AW42,BA42)</f>
        <v>0</v>
      </c>
      <c r="O42" s="49">
        <f>SUM(Q42,U42,Y42,AC42,AG42,AK42,AO42,AT42,AX42)</f>
        <v>0</v>
      </c>
      <c r="P42" s="38"/>
      <c r="Q42" s="42">
        <v>0</v>
      </c>
      <c r="R42" s="40">
        <v>0</v>
      </c>
      <c r="S42" s="40">
        <v>0</v>
      </c>
      <c r="T42" s="43">
        <v>0</v>
      </c>
      <c r="U42" s="42">
        <v>0</v>
      </c>
      <c r="V42" s="40">
        <v>0</v>
      </c>
      <c r="W42" s="40">
        <v>0</v>
      </c>
      <c r="X42" s="43">
        <v>0</v>
      </c>
      <c r="Y42" s="42">
        <v>0</v>
      </c>
      <c r="Z42" s="40">
        <v>0</v>
      </c>
      <c r="AA42" s="40">
        <v>0</v>
      </c>
      <c r="AB42" s="43">
        <v>0</v>
      </c>
      <c r="AC42" s="42"/>
      <c r="AD42" s="40"/>
      <c r="AE42" s="40"/>
      <c r="AF42" s="43"/>
      <c r="AG42" s="42">
        <v>0</v>
      </c>
      <c r="AH42" s="40">
        <v>0</v>
      </c>
      <c r="AI42" s="40">
        <v>0</v>
      </c>
      <c r="AJ42" s="43">
        <v>0</v>
      </c>
      <c r="AK42" s="42">
        <v>0</v>
      </c>
      <c r="AL42" s="40">
        <v>0</v>
      </c>
      <c r="AM42" s="40">
        <v>0</v>
      </c>
      <c r="AN42" s="43">
        <v>0</v>
      </c>
      <c r="AO42" s="42">
        <v>0</v>
      </c>
      <c r="AP42" s="40">
        <v>0</v>
      </c>
      <c r="AQ42" s="40">
        <v>0</v>
      </c>
      <c r="AR42" s="43">
        <v>0</v>
      </c>
      <c r="AS42" s="39"/>
      <c r="AT42" s="45">
        <v>0</v>
      </c>
      <c r="AU42" s="46">
        <v>0</v>
      </c>
      <c r="AV42" s="46">
        <v>0</v>
      </c>
      <c r="AW42" s="47">
        <v>0</v>
      </c>
      <c r="AX42" s="45">
        <v>0</v>
      </c>
      <c r="AY42" s="46">
        <v>0</v>
      </c>
      <c r="AZ42" s="46">
        <v>0</v>
      </c>
      <c r="BA42" s="47">
        <v>0</v>
      </c>
    </row>
    <row r="43" spans="1:53" x14ac:dyDescent="0.2">
      <c r="A43" s="32">
        <f>ROW(G43)-2</f>
        <v>41</v>
      </c>
      <c r="B43" s="73">
        <v>41</v>
      </c>
      <c r="C43" s="33" t="str">
        <f>IF(B43="","",IF(B43=A43,"=",B43-A43))</f>
        <v>=</v>
      </c>
      <c r="D43" s="73"/>
      <c r="E43" s="74"/>
      <c r="F43" s="33" t="str">
        <f>IF(E43="","",IF(E43=D43,"=",E43-D43))</f>
        <v/>
      </c>
      <c r="G43" s="34">
        <v>10411</v>
      </c>
      <c r="H43" s="35" t="s">
        <v>92</v>
      </c>
      <c r="I43" s="35" t="s">
        <v>91</v>
      </c>
      <c r="J43" s="36" t="s">
        <v>83</v>
      </c>
      <c r="K43" s="75">
        <f xml:space="preserve"> IFERROR(COUNTIF(#REF!,H43),0) + IFERROR(COUNTIF(#REF!,H43),0)
 + IFERROR(COUNTIF(#REF!,H43),0) + IFERROR(COUNTIF(#REF!,H43),0)
 + IFERROR(COUNTIF(#REF!,H43),0) + IFERROR(COUNTIF(#REF!,H43),0)
 + IFERROR(COUNTIF([2]Pontevedra_CAT!H:H,H43),0) + IFERROR(COUNTIF([2]Pontevedra_ABS!H:H,H43),0)
 + IFERROR(COUNTIF([2]Cangas_CAT!H:H,H43),0) + IFERROR(COUNTIF([2]Cangas_ABS!H:H,H43),0)
 + IFERROR(COUNTIF([2]Naron_CAT!H:H,H43),0) + IFERROR(COUNTIF([2]Naron_ABS!H:H,H43),0)
 + IFERROR(COUNTIF(#REF!,H43),0) + IFERROR(COUNTIF(#REF!,H43),0) + IFERROR(COUNTIF(#REF!,H43),0)
 + IFERROR(COUNTIF(#REF!,H43),0) + IFERROR(COUNTIF(#REF!,H43),0) + IFERROR(COUNTIF(#REF!,H43),0)
 + IFERROR(COUNTIF(#REF!,H43),0) + IFERROR(COUNTIF(#REF!,H43),0) + IFERROR(COUNTIF(#REF!,H43),0)
 + IFERROR(COUNTIF(#REF!,H43),0) + IFERROR(COUNTIF(#REF!,H43),0) + IFERROR(COUNTIF(#REF!,H43),0)</f>
        <v>0</v>
      </c>
      <c r="L43" s="37">
        <f>SUM(R43,V43,Z43,AD43,AH43,AL43,AP43,AU43,AY43)</f>
        <v>0</v>
      </c>
      <c r="M43" s="41">
        <f>SUM(S43,W43,AA43,AE43,AI43,AM43,AQ43,AV43,AZ43)</f>
        <v>0</v>
      </c>
      <c r="N43" s="44">
        <f>SUM(T43,X43,AB43,AF43,AJ43,AN43,AR43,AW43,BA43)</f>
        <v>0</v>
      </c>
      <c r="O43" s="49">
        <f>SUM(Q43,U43,Y43,AC43,AG43,AK43,AO43,AT43,AX43)</f>
        <v>0</v>
      </c>
      <c r="P43" s="38"/>
      <c r="Q43" s="42">
        <v>0</v>
      </c>
      <c r="R43" s="40">
        <v>0</v>
      </c>
      <c r="S43" s="40">
        <v>0</v>
      </c>
      <c r="T43" s="43">
        <v>0</v>
      </c>
      <c r="U43" s="42">
        <v>0</v>
      </c>
      <c r="V43" s="40">
        <v>0</v>
      </c>
      <c r="W43" s="40">
        <v>0</v>
      </c>
      <c r="X43" s="43">
        <v>0</v>
      </c>
      <c r="Y43" s="42">
        <v>0</v>
      </c>
      <c r="Z43" s="40">
        <v>0</v>
      </c>
      <c r="AA43" s="40">
        <v>0</v>
      </c>
      <c r="AB43" s="43">
        <v>0</v>
      </c>
      <c r="AC43" s="42"/>
      <c r="AD43" s="40"/>
      <c r="AE43" s="40"/>
      <c r="AF43" s="43"/>
      <c r="AG43" s="42">
        <v>0</v>
      </c>
      <c r="AH43" s="40">
        <v>0</v>
      </c>
      <c r="AI43" s="40">
        <v>0</v>
      </c>
      <c r="AJ43" s="43">
        <v>0</v>
      </c>
      <c r="AK43" s="42">
        <v>0</v>
      </c>
      <c r="AL43" s="40">
        <v>0</v>
      </c>
      <c r="AM43" s="40">
        <v>0</v>
      </c>
      <c r="AN43" s="43">
        <v>0</v>
      </c>
      <c r="AO43" s="42">
        <v>0</v>
      </c>
      <c r="AP43" s="40">
        <v>0</v>
      </c>
      <c r="AQ43" s="40">
        <v>0</v>
      </c>
      <c r="AR43" s="43">
        <v>0</v>
      </c>
      <c r="AS43" s="39"/>
      <c r="AT43" s="45">
        <v>0</v>
      </c>
      <c r="AU43" s="46">
        <v>0</v>
      </c>
      <c r="AV43" s="46">
        <v>0</v>
      </c>
      <c r="AW43" s="47">
        <v>0</v>
      </c>
      <c r="AX43" s="45">
        <v>0</v>
      </c>
      <c r="AY43" s="46">
        <v>0</v>
      </c>
      <c r="AZ43" s="46">
        <v>0</v>
      </c>
      <c r="BA43" s="47">
        <v>0</v>
      </c>
    </row>
    <row r="44" spans="1:53" x14ac:dyDescent="0.2">
      <c r="A44" s="32">
        <f>ROW(G44)-2</f>
        <v>42</v>
      </c>
      <c r="B44" s="73">
        <v>42</v>
      </c>
      <c r="C44" s="33" t="str">
        <f>IF(B44="","",IF(B44=A44,"=",B44-A44))</f>
        <v>=</v>
      </c>
      <c r="D44" s="73"/>
      <c r="E44" s="74"/>
      <c r="F44" s="33" t="str">
        <f>IF(E44="","",IF(E44=D44,"=",E44-D44))</f>
        <v/>
      </c>
      <c r="G44" s="34">
        <v>10233</v>
      </c>
      <c r="H44" s="35" t="s">
        <v>66</v>
      </c>
      <c r="I44" s="35" t="s">
        <v>100</v>
      </c>
      <c r="J44" s="36" t="s">
        <v>84</v>
      </c>
      <c r="K44" s="75">
        <f xml:space="preserve"> IFERROR(COUNTIF(#REF!,H44),0) + IFERROR(COUNTIF(#REF!,H44),0)
 + IFERROR(COUNTIF(#REF!,H44),0) + IFERROR(COUNTIF(#REF!,H44),0)
 + IFERROR(COUNTIF(#REF!,H44),0) + IFERROR(COUNTIF(#REF!,H44),0)
 + IFERROR(COUNTIF([2]Pontevedra_CAT!H:H,H44),0) + IFERROR(COUNTIF([2]Pontevedra_ABS!H:H,H44),0)
 + IFERROR(COUNTIF([2]Cangas_CAT!H:H,H44),0) + IFERROR(COUNTIF([2]Cangas_ABS!H:H,H44),0)
 + IFERROR(COUNTIF([2]Naron_CAT!H:H,H44),0) + IFERROR(COUNTIF([2]Naron_ABS!H:H,H44),0)
 + IFERROR(COUNTIF(#REF!,H44),0) + IFERROR(COUNTIF(#REF!,H44),0) + IFERROR(COUNTIF(#REF!,H44),0)
 + IFERROR(COUNTIF(#REF!,H44),0) + IFERROR(COUNTIF(#REF!,H44),0) + IFERROR(COUNTIF(#REF!,H44),0)
 + IFERROR(COUNTIF(#REF!,H44),0) + IFERROR(COUNTIF(#REF!,H44),0) + IFERROR(COUNTIF(#REF!,H44),0)
 + IFERROR(COUNTIF(#REF!,H44),0) + IFERROR(COUNTIF(#REF!,H44),0) + IFERROR(COUNTIF(#REF!,H44),0)</f>
        <v>0</v>
      </c>
      <c r="L44" s="37">
        <f>SUM(R44,V44,Z44,AD44,AH44,AL44,AP44,AU44,AY44)</f>
        <v>0</v>
      </c>
      <c r="M44" s="41">
        <f>SUM(S44,W44,AA44,AE44,AI44,AM44,AQ44,AV44,AZ44)</f>
        <v>0</v>
      </c>
      <c r="N44" s="44">
        <f>SUM(T44,X44,AB44,AF44,AJ44,AN44,AR44,AW44,BA44)</f>
        <v>0</v>
      </c>
      <c r="O44" s="49">
        <f>SUM(Q44,U44,Y44,AC44,AG44,AK44,AO44,AT44,AX44)</f>
        <v>0</v>
      </c>
      <c r="P44" s="38"/>
      <c r="Q44" s="42">
        <v>0</v>
      </c>
      <c r="R44" s="40">
        <v>0</v>
      </c>
      <c r="S44" s="40">
        <v>0</v>
      </c>
      <c r="T44" s="43">
        <v>0</v>
      </c>
      <c r="U44" s="42">
        <v>0</v>
      </c>
      <c r="V44" s="40">
        <v>0</v>
      </c>
      <c r="W44" s="40">
        <v>0</v>
      </c>
      <c r="X44" s="43">
        <v>0</v>
      </c>
      <c r="Y44" s="42">
        <v>0</v>
      </c>
      <c r="Z44" s="40">
        <v>0</v>
      </c>
      <c r="AA44" s="40">
        <v>0</v>
      </c>
      <c r="AB44" s="43">
        <v>0</v>
      </c>
      <c r="AC44" s="42"/>
      <c r="AD44" s="40"/>
      <c r="AE44" s="40"/>
      <c r="AF44" s="43"/>
      <c r="AG44" s="42">
        <v>0</v>
      </c>
      <c r="AH44" s="40">
        <v>0</v>
      </c>
      <c r="AI44" s="40">
        <v>0</v>
      </c>
      <c r="AJ44" s="43">
        <v>0</v>
      </c>
      <c r="AK44" s="42">
        <v>0</v>
      </c>
      <c r="AL44" s="40">
        <v>0</v>
      </c>
      <c r="AM44" s="40">
        <v>0</v>
      </c>
      <c r="AN44" s="43">
        <v>0</v>
      </c>
      <c r="AO44" s="42">
        <v>0</v>
      </c>
      <c r="AP44" s="40">
        <v>0</v>
      </c>
      <c r="AQ44" s="40">
        <v>0</v>
      </c>
      <c r="AR44" s="43">
        <v>0</v>
      </c>
      <c r="AS44" s="39"/>
      <c r="AT44" s="45">
        <v>0</v>
      </c>
      <c r="AU44" s="46">
        <v>0</v>
      </c>
      <c r="AV44" s="46">
        <v>0</v>
      </c>
      <c r="AW44" s="47">
        <v>0</v>
      </c>
      <c r="AX44" s="45">
        <v>0</v>
      </c>
      <c r="AY44" s="46">
        <v>0</v>
      </c>
      <c r="AZ44" s="46">
        <v>0</v>
      </c>
      <c r="BA44" s="47">
        <v>0</v>
      </c>
    </row>
    <row r="45" spans="1:53" x14ac:dyDescent="0.2">
      <c r="A45" s="32">
        <f>ROW(G45)-2</f>
        <v>43</v>
      </c>
      <c r="B45" s="73">
        <v>43</v>
      </c>
      <c r="C45" s="33" t="str">
        <f>IF(B45="","",IF(B45=A45,"=",B45-A45))</f>
        <v>=</v>
      </c>
      <c r="D45" s="73"/>
      <c r="E45" s="74"/>
      <c r="F45" s="33" t="str">
        <f>IF(E45="","",IF(E45=D45,"=",E45-D45))</f>
        <v/>
      </c>
      <c r="G45" s="34">
        <v>695</v>
      </c>
      <c r="H45" s="35" t="s">
        <v>69</v>
      </c>
      <c r="I45" s="35" t="s">
        <v>91</v>
      </c>
      <c r="J45" s="36" t="s">
        <v>83</v>
      </c>
      <c r="K45" s="75">
        <f xml:space="preserve"> IFERROR(COUNTIF(#REF!,H45),0) + IFERROR(COUNTIF(#REF!,H45),0)
 + IFERROR(COUNTIF(#REF!,H45),0) + IFERROR(COUNTIF(#REF!,H45),0)
 + IFERROR(COUNTIF(#REF!,H45),0) + IFERROR(COUNTIF(#REF!,H45),0)
 + IFERROR(COUNTIF([2]Pontevedra_CAT!H:H,H45),0) + IFERROR(COUNTIF([2]Pontevedra_ABS!H:H,H45),0)
 + IFERROR(COUNTIF([2]Cangas_CAT!H:H,H45),0) + IFERROR(COUNTIF([2]Cangas_ABS!H:H,H45),0)
 + IFERROR(COUNTIF([2]Naron_CAT!H:H,H45),0) + IFERROR(COUNTIF([2]Naron_ABS!H:H,H45),0)
 + IFERROR(COUNTIF(#REF!,H45),0) + IFERROR(COUNTIF(#REF!,H45),0) + IFERROR(COUNTIF(#REF!,H45),0)
 + IFERROR(COUNTIF(#REF!,H45),0) + IFERROR(COUNTIF(#REF!,H45),0) + IFERROR(COUNTIF(#REF!,H45),0)
 + IFERROR(COUNTIF(#REF!,H45),0) + IFERROR(COUNTIF(#REF!,H45),0) + IFERROR(COUNTIF(#REF!,H45),0)
 + IFERROR(COUNTIF(#REF!,H45),0) + IFERROR(COUNTIF(#REF!,H45),0) + IFERROR(COUNTIF(#REF!,H45),0)</f>
        <v>0</v>
      </c>
      <c r="L45" s="37">
        <f>SUM(R45,V45,Z45,AD45,AH45,AL45,AP45,AU45,AY45)</f>
        <v>0</v>
      </c>
      <c r="M45" s="41">
        <f>SUM(S45,W45,AA45,AE45,AI45,AM45,AQ45,AV45,AZ45)</f>
        <v>0</v>
      </c>
      <c r="N45" s="44">
        <f>SUM(T45,X45,AB45,AF45,AJ45,AN45,AR45,AW45,BA45)</f>
        <v>0</v>
      </c>
      <c r="O45" s="49">
        <f>SUM(Q45,U45,Y45,AC45,AG45,AK45,AO45,AT45,AX45)</f>
        <v>0</v>
      </c>
      <c r="P45" s="38"/>
      <c r="Q45" s="42">
        <v>0</v>
      </c>
      <c r="R45" s="40">
        <v>0</v>
      </c>
      <c r="S45" s="40">
        <v>0</v>
      </c>
      <c r="T45" s="43">
        <v>0</v>
      </c>
      <c r="U45" s="42">
        <v>0</v>
      </c>
      <c r="V45" s="40">
        <v>0</v>
      </c>
      <c r="W45" s="40">
        <v>0</v>
      </c>
      <c r="X45" s="43">
        <v>0</v>
      </c>
      <c r="Y45" s="42">
        <v>0</v>
      </c>
      <c r="Z45" s="40">
        <v>0</v>
      </c>
      <c r="AA45" s="40">
        <v>0</v>
      </c>
      <c r="AB45" s="43">
        <v>0</v>
      </c>
      <c r="AC45" s="42"/>
      <c r="AD45" s="40"/>
      <c r="AE45" s="40"/>
      <c r="AF45" s="43"/>
      <c r="AG45" s="42">
        <v>0</v>
      </c>
      <c r="AH45" s="40">
        <v>0</v>
      </c>
      <c r="AI45" s="40">
        <v>0</v>
      </c>
      <c r="AJ45" s="43">
        <v>0</v>
      </c>
      <c r="AK45" s="42">
        <v>0</v>
      </c>
      <c r="AL45" s="40">
        <v>0</v>
      </c>
      <c r="AM45" s="40">
        <v>0</v>
      </c>
      <c r="AN45" s="43">
        <v>0</v>
      </c>
      <c r="AO45" s="42">
        <v>0</v>
      </c>
      <c r="AP45" s="40">
        <v>0</v>
      </c>
      <c r="AQ45" s="40">
        <v>0</v>
      </c>
      <c r="AR45" s="43">
        <v>0</v>
      </c>
      <c r="AS45" s="39"/>
      <c r="AT45" s="45">
        <v>0</v>
      </c>
      <c r="AU45" s="46">
        <v>0</v>
      </c>
      <c r="AV45" s="46">
        <v>0</v>
      </c>
      <c r="AW45" s="47">
        <v>0</v>
      </c>
      <c r="AX45" s="45">
        <v>0</v>
      </c>
      <c r="AY45" s="46">
        <v>0</v>
      </c>
      <c r="AZ45" s="46">
        <v>0</v>
      </c>
      <c r="BA45" s="47">
        <v>0</v>
      </c>
    </row>
    <row r="46" spans="1:53" x14ac:dyDescent="0.2">
      <c r="A46" s="32">
        <f>ROW(G46)-2</f>
        <v>44</v>
      </c>
      <c r="B46" s="73">
        <v>44</v>
      </c>
      <c r="C46" s="33" t="str">
        <f>IF(B46="","",IF(B46=A46,"=",B46-A46))</f>
        <v>=</v>
      </c>
      <c r="D46" s="73"/>
      <c r="E46" s="74"/>
      <c r="F46" s="33" t="str">
        <f>IF(E46="","",IF(E46=D46,"=",E46-D46))</f>
        <v/>
      </c>
      <c r="G46" s="34"/>
      <c r="H46" s="35" t="s">
        <v>127</v>
      </c>
      <c r="I46" s="35" t="s">
        <v>129</v>
      </c>
      <c r="J46" s="36" t="s">
        <v>83</v>
      </c>
      <c r="K46" s="75">
        <f xml:space="preserve"> IFERROR(COUNTIF(#REF!,H46),0) + IFERROR(COUNTIF(#REF!,H46),0)
 + IFERROR(COUNTIF(#REF!,H46),0) + IFERROR(COUNTIF(#REF!,H46),0)
 + IFERROR(COUNTIF(#REF!,H46),0) + IFERROR(COUNTIF(#REF!,H46),0)
 + IFERROR(COUNTIF([2]Pontevedra_CAT!H:H,H46),0) + IFERROR(COUNTIF([2]Pontevedra_ABS!H:H,H46),0)
 + IFERROR(COUNTIF([2]Cangas_CAT!H:H,H46),0) + IFERROR(COUNTIF([2]Cangas_ABS!H:H,H46),0)
 + IFERROR(COUNTIF([2]Naron_CAT!H:H,H46),0) + IFERROR(COUNTIF([2]Naron_ABS!H:H,H46),0)
 + IFERROR(COUNTIF(#REF!,H46),0) + IFERROR(COUNTIF(#REF!,H46),0) + IFERROR(COUNTIF(#REF!,H46),0)
 + IFERROR(COUNTIF(#REF!,H46),0) + IFERROR(COUNTIF(#REF!,H46),0) + IFERROR(COUNTIF(#REF!,H46),0)
 + IFERROR(COUNTIF(#REF!,H46),0) + IFERROR(COUNTIF(#REF!,H46),0) + IFERROR(COUNTIF(#REF!,H46),0)
 + IFERROR(COUNTIF(#REF!,H46),0) + IFERROR(COUNTIF(#REF!,H46),0) + IFERROR(COUNTIF(#REF!,H46),0)</f>
        <v>0</v>
      </c>
      <c r="L46" s="37">
        <f>SUM(R46,V46,Z46,AD46,AH46,AL46,AP46,AU46,AY46)</f>
        <v>0</v>
      </c>
      <c r="M46" s="41">
        <f>SUM(S46,W46,AA46,AE46,AI46,AM46,AQ46,AV46,AZ46)</f>
        <v>0</v>
      </c>
      <c r="N46" s="44">
        <f>SUM(T46,X46,AB46,AF46,AJ46,AN46,AR46,AW46,BA46)</f>
        <v>0</v>
      </c>
      <c r="O46" s="49">
        <f>SUM(Q46,U46,Y46,AC46,AG46,AK46,AO46,AT46,AX46)</f>
        <v>0</v>
      </c>
      <c r="P46" s="38"/>
      <c r="Q46" s="42">
        <v>0</v>
      </c>
      <c r="R46" s="40">
        <v>0</v>
      </c>
      <c r="S46" s="40">
        <v>0</v>
      </c>
      <c r="T46" s="43">
        <v>0</v>
      </c>
      <c r="U46" s="42">
        <v>0</v>
      </c>
      <c r="V46" s="40">
        <v>0</v>
      </c>
      <c r="W46" s="40">
        <v>0</v>
      </c>
      <c r="X46" s="43">
        <v>0</v>
      </c>
      <c r="Y46" s="42">
        <v>0</v>
      </c>
      <c r="Z46" s="40">
        <v>0</v>
      </c>
      <c r="AA46" s="40">
        <v>0</v>
      </c>
      <c r="AB46" s="43">
        <v>0</v>
      </c>
      <c r="AC46" s="42"/>
      <c r="AD46" s="40"/>
      <c r="AE46" s="40"/>
      <c r="AF46" s="43"/>
      <c r="AG46" s="42">
        <v>0</v>
      </c>
      <c r="AH46" s="40">
        <v>0</v>
      </c>
      <c r="AI46" s="40">
        <v>0</v>
      </c>
      <c r="AJ46" s="43">
        <v>0</v>
      </c>
      <c r="AK46" s="42">
        <v>0</v>
      </c>
      <c r="AL46" s="40">
        <v>0</v>
      </c>
      <c r="AM46" s="40">
        <v>0</v>
      </c>
      <c r="AN46" s="43">
        <v>0</v>
      </c>
      <c r="AO46" s="42">
        <v>0</v>
      </c>
      <c r="AP46" s="40">
        <v>0</v>
      </c>
      <c r="AQ46" s="40">
        <v>0</v>
      </c>
      <c r="AR46" s="43">
        <v>0</v>
      </c>
      <c r="AS46" s="39"/>
      <c r="AT46" s="45">
        <v>0</v>
      </c>
      <c r="AU46" s="46">
        <v>0</v>
      </c>
      <c r="AV46" s="46">
        <v>0</v>
      </c>
      <c r="AW46" s="47">
        <v>0</v>
      </c>
      <c r="AX46" s="45">
        <v>0</v>
      </c>
      <c r="AY46" s="46">
        <v>0</v>
      </c>
      <c r="AZ46" s="46">
        <v>0</v>
      </c>
      <c r="BA46" s="47">
        <v>0</v>
      </c>
    </row>
    <row r="47" spans="1:53" x14ac:dyDescent="0.2">
      <c r="A47" s="32">
        <f>ROW(G47)-2</f>
        <v>45</v>
      </c>
      <c r="B47" s="73">
        <v>45</v>
      </c>
      <c r="C47" s="33" t="str">
        <f>IF(B47="","",IF(B47=A47,"=",B47-A47))</f>
        <v>=</v>
      </c>
      <c r="D47" s="73"/>
      <c r="E47" s="74"/>
      <c r="F47" s="33" t="str">
        <f>IF(E47="","",IF(E47=D47,"=",E47-D47))</f>
        <v/>
      </c>
      <c r="G47" s="34">
        <v>116</v>
      </c>
      <c r="H47" s="35" t="s">
        <v>61</v>
      </c>
      <c r="I47" s="35" t="s">
        <v>105</v>
      </c>
      <c r="J47" s="36" t="s">
        <v>84</v>
      </c>
      <c r="K47" s="75">
        <f xml:space="preserve"> IFERROR(COUNTIF(#REF!,H47),0) + IFERROR(COUNTIF(#REF!,H47),0)
 + IFERROR(COUNTIF(#REF!,H47),0) + IFERROR(COUNTIF(#REF!,H47),0)
 + IFERROR(COUNTIF(#REF!,H47),0) + IFERROR(COUNTIF(#REF!,H47),0)
 + IFERROR(COUNTIF([2]Pontevedra_CAT!H:H,H47),0) + IFERROR(COUNTIF([2]Pontevedra_ABS!H:H,H47),0)
 + IFERROR(COUNTIF([2]Cangas_CAT!H:H,H47),0) + IFERROR(COUNTIF([2]Cangas_ABS!H:H,H47),0)
 + IFERROR(COUNTIF([2]Naron_CAT!H:H,H47),0) + IFERROR(COUNTIF([2]Naron_ABS!H:H,H47),0)
 + IFERROR(COUNTIF(#REF!,H47),0) + IFERROR(COUNTIF(#REF!,H47),0) + IFERROR(COUNTIF(#REF!,H47),0)
 + IFERROR(COUNTIF(#REF!,H47),0) + IFERROR(COUNTIF(#REF!,H47),0) + IFERROR(COUNTIF(#REF!,H47),0)
 + IFERROR(COUNTIF(#REF!,H47),0) + IFERROR(COUNTIF(#REF!,H47),0) + IFERROR(COUNTIF(#REF!,H47),0)
 + IFERROR(COUNTIF(#REF!,H47),0) + IFERROR(COUNTIF(#REF!,H47),0) + IFERROR(COUNTIF(#REF!,H47),0)</f>
        <v>0</v>
      </c>
      <c r="L47" s="37">
        <f>SUM(R47,V47,Z47,AD47,AH47,AL47,AP47,AU47,AY47)</f>
        <v>0</v>
      </c>
      <c r="M47" s="41">
        <f>SUM(S47,W47,AA47,AE47,AI47,AM47,AQ47,AV47,AZ47)</f>
        <v>0</v>
      </c>
      <c r="N47" s="44">
        <f>SUM(T47,X47,AB47,AF47,AJ47,AN47,AR47,AW47,BA47)</f>
        <v>0</v>
      </c>
      <c r="O47" s="49">
        <f>SUM(Q47,U47,Y47,AC47,AG47,AK47,AO47,AT47,AX47)</f>
        <v>0</v>
      </c>
      <c r="P47" s="38"/>
      <c r="Q47" s="42">
        <v>0</v>
      </c>
      <c r="R47" s="40">
        <v>0</v>
      </c>
      <c r="S47" s="40">
        <v>0</v>
      </c>
      <c r="T47" s="43">
        <v>0</v>
      </c>
      <c r="U47" s="42">
        <v>0</v>
      </c>
      <c r="V47" s="40">
        <v>0</v>
      </c>
      <c r="W47" s="40">
        <v>0</v>
      </c>
      <c r="X47" s="43">
        <v>0</v>
      </c>
      <c r="Y47" s="42">
        <v>0</v>
      </c>
      <c r="Z47" s="40">
        <v>0</v>
      </c>
      <c r="AA47" s="40">
        <v>0</v>
      </c>
      <c r="AB47" s="43">
        <v>0</v>
      </c>
      <c r="AC47" s="42"/>
      <c r="AD47" s="40"/>
      <c r="AE47" s="40"/>
      <c r="AF47" s="43"/>
      <c r="AG47" s="42">
        <v>0</v>
      </c>
      <c r="AH47" s="40">
        <v>0</v>
      </c>
      <c r="AI47" s="40">
        <v>0</v>
      </c>
      <c r="AJ47" s="43">
        <v>0</v>
      </c>
      <c r="AK47" s="42">
        <v>0</v>
      </c>
      <c r="AL47" s="40">
        <v>0</v>
      </c>
      <c r="AM47" s="40">
        <v>0</v>
      </c>
      <c r="AN47" s="43">
        <v>0</v>
      </c>
      <c r="AO47" s="42">
        <v>0</v>
      </c>
      <c r="AP47" s="40">
        <v>0</v>
      </c>
      <c r="AQ47" s="40">
        <v>0</v>
      </c>
      <c r="AR47" s="43">
        <v>0</v>
      </c>
      <c r="AS47" s="39"/>
      <c r="AT47" s="45">
        <v>0</v>
      </c>
      <c r="AU47" s="46">
        <v>0</v>
      </c>
      <c r="AV47" s="46">
        <v>0</v>
      </c>
      <c r="AW47" s="47">
        <v>0</v>
      </c>
      <c r="AX47" s="45">
        <v>0</v>
      </c>
      <c r="AY47" s="46">
        <v>0</v>
      </c>
      <c r="AZ47" s="46">
        <v>0</v>
      </c>
      <c r="BA47" s="47">
        <v>0</v>
      </c>
    </row>
    <row r="48" spans="1:53" x14ac:dyDescent="0.2">
      <c r="A48" s="32">
        <f>ROW(G48)-2</f>
        <v>46</v>
      </c>
      <c r="B48" s="73">
        <v>46</v>
      </c>
      <c r="C48" s="33" t="str">
        <f>IF(B48="","",IF(B48=A48,"=",B48-A48))</f>
        <v>=</v>
      </c>
      <c r="D48" s="73"/>
      <c r="E48" s="74"/>
      <c r="F48" s="33" t="str">
        <f>IF(E48="","",IF(E48=D48,"=",E48-D48))</f>
        <v/>
      </c>
      <c r="G48" s="34">
        <v>10363</v>
      </c>
      <c r="H48" s="35" t="s">
        <v>70</v>
      </c>
      <c r="I48" s="35" t="s">
        <v>106</v>
      </c>
      <c r="J48" s="36" t="s">
        <v>80</v>
      </c>
      <c r="K48" s="75">
        <f xml:space="preserve"> IFERROR(COUNTIF(#REF!,H48),0) + IFERROR(COUNTIF(#REF!,H48),0)
 + IFERROR(COUNTIF(#REF!,H48),0) + IFERROR(COUNTIF(#REF!,H48),0)
 + IFERROR(COUNTIF(#REF!,H48),0) + IFERROR(COUNTIF(#REF!,H48),0)
 + IFERROR(COUNTIF([2]Pontevedra_CAT!H:H,H48),0) + IFERROR(COUNTIF([2]Pontevedra_ABS!H:H,H48),0)
 + IFERROR(COUNTIF([2]Cangas_CAT!H:H,H48),0) + IFERROR(COUNTIF([2]Cangas_ABS!H:H,H48),0)
 + IFERROR(COUNTIF([2]Naron_CAT!H:H,H48),0) + IFERROR(COUNTIF([2]Naron_ABS!H:H,H48),0)
 + IFERROR(COUNTIF(#REF!,H48),0) + IFERROR(COUNTIF(#REF!,H48),0) + IFERROR(COUNTIF(#REF!,H48),0)
 + IFERROR(COUNTIF(#REF!,H48),0) + IFERROR(COUNTIF(#REF!,H48),0) + IFERROR(COUNTIF(#REF!,H48),0)
 + IFERROR(COUNTIF(#REF!,H48),0) + IFERROR(COUNTIF(#REF!,H48),0) + IFERROR(COUNTIF(#REF!,H48),0)
 + IFERROR(COUNTIF(#REF!,H48),0) + IFERROR(COUNTIF(#REF!,H48),0) + IFERROR(COUNTIF(#REF!,H48),0)</f>
        <v>0</v>
      </c>
      <c r="L48" s="37">
        <f>SUM(R48,V48,Z48,AD48,AH48,AL48,AP48,AU48,AY48)</f>
        <v>0</v>
      </c>
      <c r="M48" s="41">
        <f>SUM(S48,W48,AA48,AE48,AI48,AM48,AQ48,AV48,AZ48)</f>
        <v>0</v>
      </c>
      <c r="N48" s="44">
        <f>SUM(T48,X48,AB48,AF48,AJ48,AN48,AR48,AW48,BA48)</f>
        <v>0</v>
      </c>
      <c r="O48" s="49">
        <f>SUM(Q48,U48,Y48,AC48,AG48,AK48,AO48,AT48,AX48)</f>
        <v>0</v>
      </c>
      <c r="P48" s="38"/>
      <c r="Q48" s="42">
        <v>0</v>
      </c>
      <c r="R48" s="40">
        <v>0</v>
      </c>
      <c r="S48" s="40">
        <v>0</v>
      </c>
      <c r="T48" s="43">
        <v>0</v>
      </c>
      <c r="U48" s="42">
        <v>0</v>
      </c>
      <c r="V48" s="40">
        <v>0</v>
      </c>
      <c r="W48" s="40">
        <v>0</v>
      </c>
      <c r="X48" s="43">
        <v>0</v>
      </c>
      <c r="Y48" s="42">
        <v>0</v>
      </c>
      <c r="Z48" s="40">
        <v>0</v>
      </c>
      <c r="AA48" s="40">
        <v>0</v>
      </c>
      <c r="AB48" s="43">
        <v>0</v>
      </c>
      <c r="AC48" s="42"/>
      <c r="AD48" s="40"/>
      <c r="AE48" s="40"/>
      <c r="AF48" s="43"/>
      <c r="AG48" s="42">
        <v>0</v>
      </c>
      <c r="AH48" s="40">
        <v>0</v>
      </c>
      <c r="AI48" s="40">
        <v>0</v>
      </c>
      <c r="AJ48" s="43">
        <v>0</v>
      </c>
      <c r="AK48" s="42">
        <v>0</v>
      </c>
      <c r="AL48" s="40">
        <v>0</v>
      </c>
      <c r="AM48" s="40">
        <v>0</v>
      </c>
      <c r="AN48" s="43">
        <v>0</v>
      </c>
      <c r="AO48" s="42">
        <v>0</v>
      </c>
      <c r="AP48" s="40">
        <v>0</v>
      </c>
      <c r="AQ48" s="40">
        <v>0</v>
      </c>
      <c r="AR48" s="43">
        <v>0</v>
      </c>
      <c r="AS48" s="39"/>
      <c r="AT48" s="45">
        <v>0</v>
      </c>
      <c r="AU48" s="46">
        <v>0</v>
      </c>
      <c r="AV48" s="46">
        <v>0</v>
      </c>
      <c r="AW48" s="47">
        <v>0</v>
      </c>
      <c r="AX48" s="45">
        <v>0</v>
      </c>
      <c r="AY48" s="46">
        <v>0</v>
      </c>
      <c r="AZ48" s="46">
        <v>0</v>
      </c>
      <c r="BA48" s="47">
        <v>0</v>
      </c>
    </row>
    <row r="49" spans="1:53" x14ac:dyDescent="0.2">
      <c r="A49" s="32">
        <f>ROW(G49)-2</f>
        <v>47</v>
      </c>
      <c r="B49" s="73">
        <v>47</v>
      </c>
      <c r="C49" s="33" t="str">
        <f>IF(B49="","",IF(B49=A49,"=",B49-A49))</f>
        <v>=</v>
      </c>
      <c r="D49" s="73"/>
      <c r="E49" s="74"/>
      <c r="F49" s="33" t="str">
        <f>IF(E49="","",IF(E49=D49,"=",E49-D49))</f>
        <v/>
      </c>
      <c r="G49" s="34">
        <v>10415</v>
      </c>
      <c r="H49" s="35" t="s">
        <v>68</v>
      </c>
      <c r="I49" s="35" t="s">
        <v>110</v>
      </c>
      <c r="J49" s="36" t="s">
        <v>84</v>
      </c>
      <c r="K49" s="75">
        <f xml:space="preserve"> IFERROR(COUNTIF(#REF!,H49),0) + IFERROR(COUNTIF(#REF!,H49),0)
 + IFERROR(COUNTIF(#REF!,H49),0) + IFERROR(COUNTIF(#REF!,H49),0)
 + IFERROR(COUNTIF(#REF!,H49),0) + IFERROR(COUNTIF(#REF!,H49),0)
 + IFERROR(COUNTIF([2]Pontevedra_CAT!H:H,H49),0) + IFERROR(COUNTIF([2]Pontevedra_ABS!H:H,H49),0)
 + IFERROR(COUNTIF([2]Cangas_CAT!H:H,H49),0) + IFERROR(COUNTIF([2]Cangas_ABS!H:H,H49),0)
 + IFERROR(COUNTIF([2]Naron_CAT!H:H,H49),0) + IFERROR(COUNTIF([2]Naron_ABS!H:H,H49),0)
 + IFERROR(COUNTIF(#REF!,H49),0) + IFERROR(COUNTIF(#REF!,H49),0) + IFERROR(COUNTIF(#REF!,H49),0)
 + IFERROR(COUNTIF(#REF!,H49),0) + IFERROR(COUNTIF(#REF!,H49),0) + IFERROR(COUNTIF(#REF!,H49),0)
 + IFERROR(COUNTIF(#REF!,H49),0) + IFERROR(COUNTIF(#REF!,H49),0) + IFERROR(COUNTIF(#REF!,H49),0)
 + IFERROR(COUNTIF(#REF!,H49),0) + IFERROR(COUNTIF(#REF!,H49),0) + IFERROR(COUNTIF(#REF!,H49),0)</f>
        <v>0</v>
      </c>
      <c r="L49" s="37">
        <f>SUM(R49,V49,Z49,AD49,AH49,AL49,AP49,AU49,AY49)</f>
        <v>0</v>
      </c>
      <c r="M49" s="41">
        <f>SUM(S49,W49,AA49,AE49,AI49,AM49,AQ49,AV49,AZ49)</f>
        <v>0</v>
      </c>
      <c r="N49" s="44">
        <f>SUM(T49,X49,AB49,AF49,AJ49,AN49,AR49,AW49,BA49)</f>
        <v>0</v>
      </c>
      <c r="O49" s="49">
        <f>SUM(Q49,U49,Y49,AC49,AG49,AK49,AO49,AT49,AX49)</f>
        <v>0</v>
      </c>
      <c r="P49" s="38"/>
      <c r="Q49" s="42">
        <v>0</v>
      </c>
      <c r="R49" s="40">
        <v>0</v>
      </c>
      <c r="S49" s="40">
        <v>0</v>
      </c>
      <c r="T49" s="43">
        <v>0</v>
      </c>
      <c r="U49" s="42">
        <v>0</v>
      </c>
      <c r="V49" s="40">
        <v>0</v>
      </c>
      <c r="W49" s="40">
        <v>0</v>
      </c>
      <c r="X49" s="43">
        <v>0</v>
      </c>
      <c r="Y49" s="42">
        <v>0</v>
      </c>
      <c r="Z49" s="40">
        <v>0</v>
      </c>
      <c r="AA49" s="40">
        <v>0</v>
      </c>
      <c r="AB49" s="43">
        <v>0</v>
      </c>
      <c r="AC49" s="42"/>
      <c r="AD49" s="40"/>
      <c r="AE49" s="40"/>
      <c r="AF49" s="43"/>
      <c r="AG49" s="42">
        <v>0</v>
      </c>
      <c r="AH49" s="40">
        <v>0</v>
      </c>
      <c r="AI49" s="40">
        <v>0</v>
      </c>
      <c r="AJ49" s="43">
        <v>0</v>
      </c>
      <c r="AK49" s="42">
        <v>0</v>
      </c>
      <c r="AL49" s="40">
        <v>0</v>
      </c>
      <c r="AM49" s="40">
        <v>0</v>
      </c>
      <c r="AN49" s="43">
        <v>0</v>
      </c>
      <c r="AO49" s="42">
        <v>0</v>
      </c>
      <c r="AP49" s="40">
        <v>0</v>
      </c>
      <c r="AQ49" s="40">
        <v>0</v>
      </c>
      <c r="AR49" s="43">
        <v>0</v>
      </c>
      <c r="AS49" s="39"/>
      <c r="AT49" s="45">
        <v>0</v>
      </c>
      <c r="AU49" s="46">
        <v>0</v>
      </c>
      <c r="AV49" s="46">
        <v>0</v>
      </c>
      <c r="AW49" s="47">
        <v>0</v>
      </c>
      <c r="AX49" s="45">
        <v>0</v>
      </c>
      <c r="AY49" s="46">
        <v>0</v>
      </c>
      <c r="AZ49" s="46">
        <v>0</v>
      </c>
      <c r="BA49" s="47">
        <v>0</v>
      </c>
    </row>
  </sheetData>
  <sortState xmlns:xlrd2="http://schemas.microsoft.com/office/spreadsheetml/2017/richdata2" ref="A3:BA49">
    <sortCondition descending="1" ref="O3:O49"/>
    <sortCondition descending="1" ref="K3:K49"/>
  </sortState>
  <mergeCells count="14">
    <mergeCell ref="AT1:BA1"/>
    <mergeCell ref="AX2:BA2"/>
    <mergeCell ref="AC2:AF2"/>
    <mergeCell ref="AG2:AJ2"/>
    <mergeCell ref="AK2:AN2"/>
    <mergeCell ref="AO2:AR2"/>
    <mergeCell ref="AT2:AW2"/>
    <mergeCell ref="Q2:T2"/>
    <mergeCell ref="U2:X2"/>
    <mergeCell ref="Y2:AB2"/>
    <mergeCell ref="A1:F1"/>
    <mergeCell ref="G1:J1"/>
    <mergeCell ref="K1:O1"/>
    <mergeCell ref="P1:AS1"/>
  </mergeCells>
  <conditionalFormatting sqref="A50:A1048576">
    <cfRule type="colorScale" priority="204">
      <colorScale>
        <cfvo type="min"/>
        <cfvo type="percentile" val="50"/>
        <cfvo type="max"/>
        <color rgb="FF009900"/>
        <color rgb="FFCCCCFF"/>
        <color rgb="FFEA7272"/>
      </colorScale>
    </cfRule>
  </conditionalFormatting>
  <conditionalFormatting sqref="O50:O1048576">
    <cfRule type="colorScale" priority="203">
      <colorScale>
        <cfvo type="min"/>
        <cfvo type="percentile" val="50"/>
        <cfvo type="max"/>
        <color rgb="FFEA7272"/>
        <color theme="0" tint="-0.14999847407452621"/>
        <color rgb="FF009900"/>
      </colorScale>
    </cfRule>
  </conditionalFormatting>
  <conditionalFormatting sqref="C50:C1048576 F50:F1048576">
    <cfRule type="cellIs" dxfId="182" priority="200" stopIfTrue="1" operator="equal">
      <formula>"="</formula>
    </cfRule>
    <cfRule type="cellIs" dxfId="181" priority="201" stopIfTrue="1" operator="lessThan">
      <formula>0</formula>
    </cfRule>
    <cfRule type="cellIs" dxfId="180" priority="202" stopIfTrue="1" operator="greaterThan">
      <formula>0</formula>
    </cfRule>
  </conditionalFormatting>
  <conditionalFormatting sqref="AD50:AD1048576 V50:V1048576 Z50:Z1048576 AH50:AH1048576 AL50:AL1048576 AY50:AY1048576 R50:R1048576 AU50:AU1048576 AP50:AP1048576">
    <cfRule type="cellIs" dxfId="179" priority="170" stopIfTrue="1" operator="greaterThan">
      <formula>0</formula>
    </cfRule>
  </conditionalFormatting>
  <conditionalFormatting sqref="AE50:AE1048576 W50:W1048576 AA50:AA1048576 AI50:AI1048576 AM50:AM1048576 AZ50:AZ1048576 S50:S1048576 AV50:AV1048576 AQ50:AQ1048576">
    <cfRule type="cellIs" dxfId="178" priority="171" stopIfTrue="1" operator="greaterThan">
      <formula>0</formula>
    </cfRule>
  </conditionalFormatting>
  <conditionalFormatting sqref="AF50:AF1048576 X50:X1048576 AB50:AB1048576 AJ50:AJ1048576 AN50:AN1048576 BA50:BA1048576 T50:T1048576 AW50:AW1048576 AR50:AR1048576">
    <cfRule type="cellIs" dxfId="177" priority="172" stopIfTrue="1" operator="greaterThan">
      <formula>0</formula>
    </cfRule>
  </conditionalFormatting>
  <conditionalFormatting sqref="P50:AS1048576">
    <cfRule type="cellIs" dxfId="176" priority="169" stopIfTrue="1" operator="equal">
      <formula>0</formula>
    </cfRule>
  </conditionalFormatting>
  <conditionalFormatting sqref="Q50:Q1048576">
    <cfRule type="colorScale" priority="884">
      <colorScale>
        <cfvo type="min"/>
        <cfvo type="max"/>
        <color theme="4" tint="0.79998168889431442"/>
        <color rgb="FF009900"/>
      </colorScale>
    </cfRule>
  </conditionalFormatting>
  <conditionalFormatting sqref="AT50:BA1048576">
    <cfRule type="cellIs" dxfId="175" priority="32" operator="equal">
      <formula>0</formula>
    </cfRule>
  </conditionalFormatting>
  <conditionalFormatting sqref="AX50:AX1048576">
    <cfRule type="colorScale" priority="31">
      <colorScale>
        <cfvo type="min"/>
        <cfvo type="max"/>
        <color theme="4" tint="0.59999389629810485"/>
        <color rgb="FF009900"/>
      </colorScale>
    </cfRule>
  </conditionalFormatting>
  <conditionalFormatting sqref="H50:H1048576">
    <cfRule type="duplicateValues" dxfId="174" priority="30"/>
  </conditionalFormatting>
  <conditionalFormatting sqref="U50:U1048576">
    <cfRule type="colorScale" priority="29">
      <colorScale>
        <cfvo type="min"/>
        <cfvo type="max"/>
        <color theme="4" tint="0.79998168889431442"/>
        <color rgb="FF009900"/>
      </colorScale>
    </cfRule>
  </conditionalFormatting>
  <conditionalFormatting sqref="Y50:Y1048576">
    <cfRule type="colorScale" priority="28">
      <colorScale>
        <cfvo type="min"/>
        <cfvo type="max"/>
        <color theme="4" tint="0.79998168889431442"/>
        <color rgb="FF009900"/>
      </colorScale>
    </cfRule>
  </conditionalFormatting>
  <conditionalFormatting sqref="AC50:AC1048576">
    <cfRule type="colorScale" priority="27">
      <colorScale>
        <cfvo type="min"/>
        <cfvo type="max"/>
        <color theme="4" tint="0.79998168889431442"/>
        <color rgb="FF009900"/>
      </colorScale>
    </cfRule>
  </conditionalFormatting>
  <conditionalFormatting sqref="AG50:AG1048576">
    <cfRule type="colorScale" priority="26">
      <colorScale>
        <cfvo type="min"/>
        <cfvo type="max"/>
        <color theme="4" tint="0.79998168889431442"/>
        <color rgb="FF009900"/>
      </colorScale>
    </cfRule>
  </conditionalFormatting>
  <conditionalFormatting sqref="AK50:AK1048576">
    <cfRule type="colorScale" priority="25">
      <colorScale>
        <cfvo type="min"/>
        <cfvo type="max"/>
        <color theme="4" tint="0.79998168889431442"/>
        <color rgb="FF009900"/>
      </colorScale>
    </cfRule>
  </conditionalFormatting>
  <conditionalFormatting sqref="AO50:AO1048576">
    <cfRule type="colorScale" priority="24">
      <colorScale>
        <cfvo type="min"/>
        <cfvo type="max"/>
        <color theme="4" tint="0.79998168889431442"/>
        <color rgb="FF009900"/>
      </colorScale>
    </cfRule>
  </conditionalFormatting>
  <conditionalFormatting sqref="AT50:AT1048576">
    <cfRule type="colorScale" priority="23">
      <colorScale>
        <cfvo type="min"/>
        <cfvo type="max"/>
        <color theme="4" tint="0.59999389629810485"/>
        <color rgb="FF009900"/>
      </colorScale>
    </cfRule>
  </conditionalFormatting>
  <conditionalFormatting sqref="A1:A49">
    <cfRule type="colorScale" priority="20">
      <colorScale>
        <cfvo type="min"/>
        <cfvo type="percentile" val="50"/>
        <cfvo type="max"/>
        <color rgb="FF009900"/>
        <color rgb="FFCCCCFF"/>
        <color rgb="FFEA7272"/>
      </colorScale>
    </cfRule>
  </conditionalFormatting>
  <conditionalFormatting sqref="O1:O49">
    <cfRule type="colorScale" priority="19">
      <colorScale>
        <cfvo type="min"/>
        <cfvo type="percentile" val="50"/>
        <cfvo type="max"/>
        <color rgb="FFEA7272"/>
        <color theme="0" tint="-0.14999847407452621"/>
        <color rgb="FF009900"/>
      </colorScale>
    </cfRule>
  </conditionalFormatting>
  <conditionalFormatting sqref="C1:C49 F1:F49">
    <cfRule type="cellIs" dxfId="173" priority="16" stopIfTrue="1" operator="equal">
      <formula>"="</formula>
    </cfRule>
    <cfRule type="cellIs" dxfId="172" priority="17" stopIfTrue="1" operator="lessThan">
      <formula>0</formula>
    </cfRule>
    <cfRule type="cellIs" dxfId="171" priority="18" stopIfTrue="1" operator="greaterThan">
      <formula>0</formula>
    </cfRule>
  </conditionalFormatting>
  <conditionalFormatting sqref="AD1:AD49 V1:V49 Z1:Z49 AL1:AL49 AY1:AY49 R1:R49 AU1:AU49 AP1:AP49 AH1:AH49">
    <cfRule type="cellIs" dxfId="170" priority="13" stopIfTrue="1" operator="greaterThan">
      <formula>0</formula>
    </cfRule>
  </conditionalFormatting>
  <conditionalFormatting sqref="AE1:AE49 W1:W49 AA1:AA49 AM1:AM49 AZ1:AZ49 S1:S49 AV1:AV49 AQ1:AQ49 AI1:AI49">
    <cfRule type="cellIs" dxfId="169" priority="14" stopIfTrue="1" operator="greaterThan">
      <formula>0</formula>
    </cfRule>
  </conditionalFormatting>
  <conditionalFormatting sqref="AF1:AF49 X1:X49 AB1:AB49 AN1:AN49 BA1:BA49 T1:T49 AW1:AW49 AR1:AR49 AJ1:AJ49">
    <cfRule type="cellIs" dxfId="168" priority="15" stopIfTrue="1" operator="greaterThan">
      <formula>0</formula>
    </cfRule>
  </conditionalFormatting>
  <conditionalFormatting sqref="P1:AS49">
    <cfRule type="cellIs" dxfId="167" priority="12" stopIfTrue="1" operator="equal">
      <formula>0</formula>
    </cfRule>
  </conditionalFormatting>
  <conditionalFormatting sqref="Q1:Q49">
    <cfRule type="colorScale" priority="21">
      <colorScale>
        <cfvo type="min"/>
        <cfvo type="max"/>
        <color theme="4" tint="0.79998168889431442"/>
        <color rgb="FF009900"/>
      </colorScale>
    </cfRule>
  </conditionalFormatting>
  <conditionalFormatting sqref="AT1:BA49">
    <cfRule type="cellIs" dxfId="166" priority="11" operator="equal">
      <formula>0</formula>
    </cfRule>
  </conditionalFormatting>
  <conditionalFormatting sqref="AX1:AX49">
    <cfRule type="colorScale" priority="10">
      <colorScale>
        <cfvo type="min"/>
        <cfvo type="max"/>
        <color theme="4" tint="0.59999389629810485"/>
        <color rgb="FF009900"/>
      </colorScale>
    </cfRule>
  </conditionalFormatting>
  <conditionalFormatting sqref="H1:H49">
    <cfRule type="duplicateValues" dxfId="165" priority="9"/>
  </conditionalFormatting>
  <conditionalFormatting sqref="U1:U49">
    <cfRule type="colorScale" priority="8">
      <colorScale>
        <cfvo type="min"/>
        <cfvo type="max"/>
        <color theme="4" tint="0.79998168889431442"/>
        <color rgb="FF009900"/>
      </colorScale>
    </cfRule>
  </conditionalFormatting>
  <conditionalFormatting sqref="Y1:Y49">
    <cfRule type="colorScale" priority="7">
      <colorScale>
        <cfvo type="min"/>
        <cfvo type="max"/>
        <color theme="4" tint="0.79998168889431442"/>
        <color rgb="FF009900"/>
      </colorScale>
    </cfRule>
  </conditionalFormatting>
  <conditionalFormatting sqref="AC1:AC49">
    <cfRule type="colorScale" priority="6">
      <colorScale>
        <cfvo type="min"/>
        <cfvo type="max"/>
        <color theme="4" tint="0.79998168889431442"/>
        <color rgb="FF009900"/>
      </colorScale>
    </cfRule>
  </conditionalFormatting>
  <conditionalFormatting sqref="AG1:AG49">
    <cfRule type="colorScale" priority="5">
      <colorScale>
        <cfvo type="min"/>
        <cfvo type="max"/>
        <color theme="4" tint="0.79998168889431442"/>
        <color rgb="FF009900"/>
      </colorScale>
    </cfRule>
  </conditionalFormatting>
  <conditionalFormatting sqref="AK1:AK49">
    <cfRule type="colorScale" priority="4">
      <colorScale>
        <cfvo type="min"/>
        <cfvo type="max"/>
        <color theme="4" tint="0.79998168889431442"/>
        <color rgb="FF009900"/>
      </colorScale>
    </cfRule>
  </conditionalFormatting>
  <conditionalFormatting sqref="AO1:AO49">
    <cfRule type="colorScale" priority="3">
      <colorScale>
        <cfvo type="min"/>
        <cfvo type="max"/>
        <color theme="4" tint="0.79998168889431442"/>
        <color rgb="FF009900"/>
      </colorScale>
    </cfRule>
  </conditionalFormatting>
  <conditionalFormatting sqref="AT1:AT49">
    <cfRule type="colorScale" priority="2">
      <colorScale>
        <cfvo type="min"/>
        <cfvo type="max"/>
        <color theme="4" tint="0.59999389629810485"/>
        <color rgb="FF009900"/>
      </colorScale>
    </cfRule>
  </conditionalFormatting>
  <conditionalFormatting sqref="AO3:AO49">
    <cfRule type="colorScale" priority="1">
      <colorScale>
        <cfvo type="min"/>
        <cfvo type="max"/>
        <color theme="4" tint="0.79998168889431442"/>
        <color rgb="FF009900"/>
      </colorScale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55" orientation="landscape" r:id="rId1"/>
  <headerFooter>
    <oddHeader>&amp;CRANKING CLUBES POR PUNTOS 2022/23</oddHeader>
    <oddFooter>&amp;C- &amp;P/&amp;N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4">
    <tabColor theme="9"/>
  </sheetPr>
  <dimension ref="A1:CY49"/>
  <sheetViews>
    <sheetView view="pageBreakPreview" zoomScale="70" zoomScaleNormal="70" zoomScaleSheetLayoutView="7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0" defaultRowHeight="12.75" customHeight="1" outlineLevelCol="1" x14ac:dyDescent="0.2"/>
  <cols>
    <col min="1" max="3" width="4.7109375" style="1" customWidth="1"/>
    <col min="4" max="6" width="4.7109375" style="1" hidden="1" customWidth="1" outlineLevel="1"/>
    <col min="7" max="7" width="6.7109375" style="18" hidden="1" customWidth="1" outlineLevel="1"/>
    <col min="8" max="8" width="28.7109375" style="1" customWidth="1" collapsed="1"/>
    <col min="9" max="9" width="20.7109375" style="1" customWidth="1" outlineLevel="1"/>
    <col min="10" max="10" width="10.7109375" style="1" customWidth="1" outlineLevel="1"/>
    <col min="11" max="11" width="6.7109375" style="18" customWidth="1"/>
    <col min="12" max="14" width="5.7109375" style="18" customWidth="1"/>
    <col min="15" max="15" width="6.7109375" style="18" customWidth="1"/>
    <col min="16" max="16" width="1.7109375" style="19" customWidth="1"/>
    <col min="17" max="17" width="5.7109375" style="19" customWidth="1" outlineLevel="1"/>
    <col min="18" max="20" width="2.7109375" style="19" customWidth="1" outlineLevel="1"/>
    <col min="21" max="21" width="5.7109375" style="19" customWidth="1" outlineLevel="1"/>
    <col min="22" max="24" width="2.7109375" style="19" customWidth="1" outlineLevel="1"/>
    <col min="25" max="25" width="5.7109375" style="19" customWidth="1" outlineLevel="1"/>
    <col min="26" max="28" width="2.7109375" style="19" customWidth="1" outlineLevel="1"/>
    <col min="29" max="29" width="5.7109375" style="19" customWidth="1" outlineLevel="1"/>
    <col min="30" max="32" width="2.7109375" style="19" customWidth="1" outlineLevel="1"/>
    <col min="33" max="33" width="5.7109375" style="19" customWidth="1" outlineLevel="1"/>
    <col min="34" max="36" width="2.7109375" style="19" customWidth="1" outlineLevel="1"/>
    <col min="37" max="37" width="5.7109375" style="19" customWidth="1" outlineLevel="1"/>
    <col min="38" max="40" width="2.7109375" style="19" customWidth="1" outlineLevel="1"/>
    <col min="41" max="41" width="5.7109375" style="19" customWidth="1" outlineLevel="1"/>
    <col min="42" max="44" width="2.7109375" style="19" customWidth="1" outlineLevel="1"/>
    <col min="45" max="45" width="1.7109375" style="19" customWidth="1"/>
    <col min="46" max="46" width="5.7109375" style="19" customWidth="1" outlineLevel="1"/>
    <col min="47" max="49" width="2.7109375" style="19" customWidth="1" outlineLevel="1"/>
    <col min="50" max="50" width="5.7109375" style="19" customWidth="1" outlineLevel="1"/>
    <col min="51" max="53" width="2.7109375" style="19" customWidth="1" outlineLevel="1"/>
    <col min="54" max="54" width="4.7109375" style="1" customWidth="1"/>
    <col min="55" max="59" width="6.7109375" style="1" hidden="1" customWidth="1"/>
    <col min="60" max="90" width="0" style="1" hidden="1" customWidth="1"/>
    <col min="91" max="103" width="6.7109375" style="1" hidden="1" customWidth="1"/>
    <col min="104" max="16384" width="11.42578125" style="1" hidden="1"/>
  </cols>
  <sheetData>
    <row r="1" spans="1:53" ht="15.75" customHeight="1" thickBot="1" x14ac:dyDescent="0.25">
      <c r="A1" s="68" t="s">
        <v>6</v>
      </c>
      <c r="B1" s="69"/>
      <c r="C1" s="69"/>
      <c r="D1" s="69"/>
      <c r="E1" s="69"/>
      <c r="F1" s="70"/>
      <c r="G1" s="58" t="s">
        <v>5</v>
      </c>
      <c r="H1" s="59"/>
      <c r="I1" s="59"/>
      <c r="J1" s="59"/>
      <c r="K1" s="60" t="s">
        <v>32</v>
      </c>
      <c r="L1" s="61"/>
      <c r="M1" s="61"/>
      <c r="N1" s="61"/>
      <c r="O1" s="61"/>
      <c r="P1" s="63" t="s">
        <v>13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5"/>
      <c r="AT1" s="64" t="s">
        <v>76</v>
      </c>
      <c r="AU1" s="64"/>
      <c r="AV1" s="64"/>
      <c r="AW1" s="64"/>
      <c r="AX1" s="64"/>
      <c r="AY1" s="64"/>
      <c r="AZ1" s="64"/>
      <c r="BA1" s="65"/>
    </row>
    <row r="2" spans="1:53" ht="80.099999999999994" customHeight="1" x14ac:dyDescent="0.2">
      <c r="A2" s="71" t="s">
        <v>4</v>
      </c>
      <c r="B2" s="3" t="s">
        <v>9</v>
      </c>
      <c r="C2" s="72" t="s">
        <v>7</v>
      </c>
      <c r="D2" s="3"/>
      <c r="E2" s="3"/>
      <c r="F2" s="72"/>
      <c r="G2" s="5" t="s">
        <v>33</v>
      </c>
      <c r="H2" s="6" t="s">
        <v>0</v>
      </c>
      <c r="I2" s="6" t="s">
        <v>114</v>
      </c>
      <c r="J2" s="6" t="s">
        <v>115</v>
      </c>
      <c r="K2" s="20" t="s">
        <v>75</v>
      </c>
      <c r="L2" s="30" t="s">
        <v>111</v>
      </c>
      <c r="M2" s="23" t="s">
        <v>112</v>
      </c>
      <c r="N2" s="31" t="s">
        <v>113</v>
      </c>
      <c r="O2" s="8" t="s">
        <v>133</v>
      </c>
      <c r="P2" s="9"/>
      <c r="Q2" s="52" t="s">
        <v>121</v>
      </c>
      <c r="R2" s="53"/>
      <c r="S2" s="53"/>
      <c r="T2" s="54"/>
      <c r="U2" s="52" t="s">
        <v>16</v>
      </c>
      <c r="V2" s="53"/>
      <c r="W2" s="53"/>
      <c r="X2" s="54"/>
      <c r="Y2" s="52" t="s">
        <v>17</v>
      </c>
      <c r="Z2" s="53"/>
      <c r="AA2" s="53"/>
      <c r="AB2" s="54"/>
      <c r="AC2" s="52" t="s">
        <v>19</v>
      </c>
      <c r="AD2" s="53"/>
      <c r="AE2" s="53"/>
      <c r="AF2" s="54"/>
      <c r="AG2" s="52" t="s">
        <v>18</v>
      </c>
      <c r="AH2" s="53"/>
      <c r="AI2" s="53"/>
      <c r="AJ2" s="54"/>
      <c r="AK2" s="52" t="s">
        <v>122</v>
      </c>
      <c r="AL2" s="53"/>
      <c r="AM2" s="53"/>
      <c r="AN2" s="54"/>
      <c r="AO2" s="52" t="s">
        <v>132</v>
      </c>
      <c r="AP2" s="53"/>
      <c r="AQ2" s="53"/>
      <c r="AR2" s="54"/>
      <c r="AS2" s="11"/>
      <c r="AT2" s="52" t="s">
        <v>116</v>
      </c>
      <c r="AU2" s="53"/>
      <c r="AV2" s="53"/>
      <c r="AW2" s="54"/>
      <c r="AX2" s="52" t="s">
        <v>117</v>
      </c>
      <c r="AY2" s="53"/>
      <c r="AZ2" s="53"/>
      <c r="BA2" s="66"/>
    </row>
    <row r="3" spans="1:53" x14ac:dyDescent="0.2">
      <c r="A3" s="32">
        <f>ROW(G3)-2</f>
        <v>1</v>
      </c>
      <c r="B3" s="73">
        <v>1</v>
      </c>
      <c r="C3" s="33" t="str">
        <f>IF(B3="","",IF(B3=A3,"=",B3-A3))</f>
        <v>=</v>
      </c>
      <c r="D3" s="73"/>
      <c r="E3" s="74"/>
      <c r="F3" s="33" t="str">
        <f>IF(E3="","",IF(E3=D3,"=",E3-D3))</f>
        <v/>
      </c>
      <c r="G3" s="34">
        <v>233</v>
      </c>
      <c r="H3" s="35" t="s">
        <v>49</v>
      </c>
      <c r="I3" s="35" t="s">
        <v>98</v>
      </c>
      <c r="J3" s="36" t="s">
        <v>80</v>
      </c>
      <c r="K3" s="75">
        <f xml:space="preserve"> IFERROR(COUNTIF(#REF!,H3),0) + IFERROR(COUNTIF(#REF!,H3),0)
 + IFERROR(COUNTIF(#REF!,H3),0) + IFERROR(COUNTIF(#REF!,H3),0)
 + IFERROR(COUNTIF(#REF!,H3),0) + IFERROR(COUNTIF(#REF!,H3),0)
 + IFERROR(COUNTIF([2]Pontevedra_CAT!H:H,H3),0) + IFERROR(COUNTIF([2]Pontevedra_ABS!H:H,H3),0)
 + IFERROR(COUNTIF([2]Cangas_CAT!H:H,H3),0) + IFERROR(COUNTIF([2]Cangas_ABS!H:H,H3),0)
 + IFERROR(COUNTIF([2]Naron_CAT!H:H,H3),0) + IFERROR(COUNTIF([2]Naron_ABS!H:H,H3),0)
 + IFERROR(COUNTIF(#REF!,H3),0) + IFERROR(COUNTIF(#REF!,H3),0) + IFERROR(COUNTIF(#REF!,H3),0)
 + IFERROR(COUNTIF(#REF!,H3),0) + IFERROR(COUNTIF(#REF!,H3),0) + IFERROR(COUNTIF(#REF!,H3),0)
 + IFERROR(COUNTIF(#REF!,H3),0) + IFERROR(COUNTIF(#REF!,H3),0) + IFERROR(COUNTIF(#REF!,H3),0)
 + IFERROR(COUNTIF(#REF!,H3),0) + IFERROR(COUNTIF(#REF!,H3),0) + IFERROR(COUNTIF(#REF!,H3),0)</f>
        <v>72</v>
      </c>
      <c r="L3" s="37">
        <f>SUM(R3,V3,Z3,AD3,AH3,AL3,AP3,AU3,AY3)</f>
        <v>17</v>
      </c>
      <c r="M3" s="41">
        <f>SUM(S3,W3,AA3,AE3,AI3,AM3,AQ3,AV3,AZ3)</f>
        <v>19</v>
      </c>
      <c r="N3" s="44">
        <f>SUM(T3,X3,AB3,AF3,AJ3,AN3,AR3,AW3,BA3)</f>
        <v>29</v>
      </c>
      <c r="O3" s="49">
        <f>SUM(Q3,U3,Y3,AC3,AG3,AK3,AO3,AT3,AX3)</f>
        <v>5245.9</v>
      </c>
      <c r="P3" s="38"/>
      <c r="Q3" s="42">
        <v>214.9</v>
      </c>
      <c r="R3" s="40">
        <v>2</v>
      </c>
      <c r="S3" s="40">
        <v>2</v>
      </c>
      <c r="T3" s="43">
        <v>3</v>
      </c>
      <c r="U3" s="42">
        <v>16.2</v>
      </c>
      <c r="V3" s="40">
        <v>0</v>
      </c>
      <c r="W3" s="40">
        <v>0</v>
      </c>
      <c r="X3" s="43">
        <v>1</v>
      </c>
      <c r="Y3" s="42">
        <v>169.6</v>
      </c>
      <c r="Z3" s="40">
        <v>1</v>
      </c>
      <c r="AA3" s="40">
        <v>1</v>
      </c>
      <c r="AB3" s="43">
        <v>3</v>
      </c>
      <c r="AC3" s="42"/>
      <c r="AD3" s="40"/>
      <c r="AE3" s="40"/>
      <c r="AF3" s="43"/>
      <c r="AG3" s="42">
        <v>183.39999999999998</v>
      </c>
      <c r="AH3" s="40">
        <v>3</v>
      </c>
      <c r="AI3" s="40">
        <v>2</v>
      </c>
      <c r="AJ3" s="43">
        <v>0</v>
      </c>
      <c r="AK3" s="42">
        <v>456.70000000000005</v>
      </c>
      <c r="AL3" s="40">
        <v>6</v>
      </c>
      <c r="AM3" s="40">
        <v>7</v>
      </c>
      <c r="AN3" s="43">
        <v>9</v>
      </c>
      <c r="AO3" s="42">
        <v>177.6</v>
      </c>
      <c r="AP3" s="40">
        <v>2</v>
      </c>
      <c r="AQ3" s="40">
        <v>1</v>
      </c>
      <c r="AR3" s="43">
        <v>4</v>
      </c>
      <c r="AS3" s="39"/>
      <c r="AT3" s="45">
        <v>3777</v>
      </c>
      <c r="AU3" s="46">
        <v>3</v>
      </c>
      <c r="AV3" s="46">
        <v>5</v>
      </c>
      <c r="AW3" s="47">
        <v>8</v>
      </c>
      <c r="AX3" s="45">
        <v>250.5</v>
      </c>
      <c r="AY3" s="46">
        <v>0</v>
      </c>
      <c r="AZ3" s="46">
        <v>1</v>
      </c>
      <c r="BA3" s="47">
        <v>1</v>
      </c>
    </row>
    <row r="4" spans="1:53" x14ac:dyDescent="0.2">
      <c r="A4" s="32">
        <f>ROW(G4)-2</f>
        <v>2</v>
      </c>
      <c r="B4" s="73">
        <v>3</v>
      </c>
      <c r="C4" s="33">
        <f>IF(B4="","",IF(B4=A4,"=",B4-A4))</f>
        <v>1</v>
      </c>
      <c r="D4" s="73"/>
      <c r="E4" s="74"/>
      <c r="F4" s="33" t="str">
        <f>IF(E4="","",IF(E4=D4,"=",E4-D4))</f>
        <v/>
      </c>
      <c r="G4" s="34">
        <v>534</v>
      </c>
      <c r="H4" s="35" t="s">
        <v>46</v>
      </c>
      <c r="I4" s="35" t="s">
        <v>83</v>
      </c>
      <c r="J4" s="36" t="s">
        <v>83</v>
      </c>
      <c r="K4" s="75">
        <f xml:space="preserve"> IFERROR(COUNTIF(#REF!,H4),0) + IFERROR(COUNTIF(#REF!,H4),0)
 + IFERROR(COUNTIF(#REF!,H4),0) + IFERROR(COUNTIF(#REF!,H4),0)
 + IFERROR(COUNTIF(#REF!,H4),0) + IFERROR(COUNTIF(#REF!,H4),0)
 + IFERROR(COUNTIF([2]Pontevedra_CAT!H:H,H4),0) + IFERROR(COUNTIF([2]Pontevedra_ABS!H:H,H4),0)
 + IFERROR(COUNTIF([2]Cangas_CAT!H:H,H4),0) + IFERROR(COUNTIF([2]Cangas_ABS!H:H,H4),0)
 + IFERROR(COUNTIF([2]Naron_CAT!H:H,H4),0) + IFERROR(COUNTIF([2]Naron_ABS!H:H,H4),0)
 + IFERROR(COUNTIF(#REF!,H4),0) + IFERROR(COUNTIF(#REF!,H4),0) + IFERROR(COUNTIF(#REF!,H4),0)
 + IFERROR(COUNTIF(#REF!,H4),0) + IFERROR(COUNTIF(#REF!,H4),0) + IFERROR(COUNTIF(#REF!,H4),0)
 + IFERROR(COUNTIF(#REF!,H4),0) + IFERROR(COUNTIF(#REF!,H4),0) + IFERROR(COUNTIF(#REF!,H4),0)
 + IFERROR(COUNTIF(#REF!,H4),0) + IFERROR(COUNTIF(#REF!,H4),0) + IFERROR(COUNTIF(#REF!,H4),0)</f>
        <v>56</v>
      </c>
      <c r="L4" s="37">
        <f>SUM(R4,V4,Z4,AD4,AH4,AL4,AP4,AU4,AY4)</f>
        <v>11</v>
      </c>
      <c r="M4" s="41">
        <f>SUM(S4,W4,AA4,AE4,AI4,AM4,AQ4,AV4,AZ4)</f>
        <v>10</v>
      </c>
      <c r="N4" s="44">
        <f>SUM(T4,X4,AB4,AF4,AJ4,AN4,AR4,AW4,BA4)</f>
        <v>22</v>
      </c>
      <c r="O4" s="49">
        <f>SUM(Q4,U4,Y4,AC4,AG4,AK4,AO4,AT4,AX4)</f>
        <v>6933.9999999999991</v>
      </c>
      <c r="P4" s="38"/>
      <c r="Q4" s="42">
        <v>935</v>
      </c>
      <c r="R4" s="40">
        <v>2</v>
      </c>
      <c r="S4" s="40">
        <v>3</v>
      </c>
      <c r="T4" s="43">
        <v>4</v>
      </c>
      <c r="U4" s="42">
        <v>8.5</v>
      </c>
      <c r="V4" s="40">
        <v>0</v>
      </c>
      <c r="W4" s="40">
        <v>0</v>
      </c>
      <c r="X4" s="43">
        <v>0</v>
      </c>
      <c r="Y4" s="42">
        <v>318.8</v>
      </c>
      <c r="Z4" s="40">
        <v>1</v>
      </c>
      <c r="AA4" s="40">
        <v>0</v>
      </c>
      <c r="AB4" s="43">
        <v>0</v>
      </c>
      <c r="AC4" s="42"/>
      <c r="AD4" s="40"/>
      <c r="AE4" s="40"/>
      <c r="AF4" s="43"/>
      <c r="AG4" s="42">
        <v>601.70000000000005</v>
      </c>
      <c r="AH4" s="40">
        <v>5</v>
      </c>
      <c r="AI4" s="40">
        <v>2</v>
      </c>
      <c r="AJ4" s="43">
        <v>9</v>
      </c>
      <c r="AK4" s="42">
        <v>86.600000000000009</v>
      </c>
      <c r="AL4" s="40">
        <v>0</v>
      </c>
      <c r="AM4" s="40">
        <v>2</v>
      </c>
      <c r="AN4" s="43">
        <v>3</v>
      </c>
      <c r="AO4" s="42">
        <v>0</v>
      </c>
      <c r="AP4" s="40">
        <v>0</v>
      </c>
      <c r="AQ4" s="40">
        <v>0</v>
      </c>
      <c r="AR4" s="43">
        <v>0</v>
      </c>
      <c r="AS4" s="39"/>
      <c r="AT4" s="45">
        <v>3904.7</v>
      </c>
      <c r="AU4" s="46">
        <v>2</v>
      </c>
      <c r="AV4" s="46">
        <v>2</v>
      </c>
      <c r="AW4" s="47">
        <v>5</v>
      </c>
      <c r="AX4" s="45">
        <v>1078.7</v>
      </c>
      <c r="AY4" s="46">
        <v>1</v>
      </c>
      <c r="AZ4" s="46">
        <v>1</v>
      </c>
      <c r="BA4" s="47">
        <v>1</v>
      </c>
    </row>
    <row r="5" spans="1:53" x14ac:dyDescent="0.2">
      <c r="A5" s="32">
        <f>ROW(G5)-2</f>
        <v>3</v>
      </c>
      <c r="B5" s="73">
        <v>2</v>
      </c>
      <c r="C5" s="33">
        <f>IF(B5="","",IF(B5=A5,"=",B5-A5))</f>
        <v>-1</v>
      </c>
      <c r="D5" s="73"/>
      <c r="E5" s="74"/>
      <c r="F5" s="33" t="str">
        <f>IF(E5="","",IF(E5=D5,"=",E5-D5))</f>
        <v/>
      </c>
      <c r="G5" s="34">
        <v>502</v>
      </c>
      <c r="H5" s="35" t="s">
        <v>48</v>
      </c>
      <c r="I5" s="35" t="s">
        <v>90</v>
      </c>
      <c r="J5" s="36" t="s">
        <v>80</v>
      </c>
      <c r="K5" s="75">
        <f xml:space="preserve"> IFERROR(COUNTIF(#REF!,H5),0) + IFERROR(COUNTIF(#REF!,H5),0)
 + IFERROR(COUNTIF(#REF!,H5),0) + IFERROR(COUNTIF(#REF!,H5),0)
 + IFERROR(COUNTIF(#REF!,H5),0) + IFERROR(COUNTIF(#REF!,H5),0)
 + IFERROR(COUNTIF([2]Pontevedra_CAT!H:H,H5),0) + IFERROR(COUNTIF([2]Pontevedra_ABS!H:H,H5),0)
 + IFERROR(COUNTIF([2]Cangas_CAT!H:H,H5),0) + IFERROR(COUNTIF([2]Cangas_ABS!H:H,H5),0)
 + IFERROR(COUNTIF([2]Naron_CAT!H:H,H5),0) + IFERROR(COUNTIF([2]Naron_ABS!H:H,H5),0)
 + IFERROR(COUNTIF(#REF!,H5),0) + IFERROR(COUNTIF(#REF!,H5),0) + IFERROR(COUNTIF(#REF!,H5),0)
 + IFERROR(COUNTIF(#REF!,H5),0) + IFERROR(COUNTIF(#REF!,H5),0) + IFERROR(COUNTIF(#REF!,H5),0)
 + IFERROR(COUNTIF(#REF!,H5),0) + IFERROR(COUNTIF(#REF!,H5),0) + IFERROR(COUNTIF(#REF!,H5),0)
 + IFERROR(COUNTIF(#REF!,H5),0) + IFERROR(COUNTIF(#REF!,H5),0) + IFERROR(COUNTIF(#REF!,H5),0)</f>
        <v>11</v>
      </c>
      <c r="L5" s="37">
        <f>SUM(R5,V5,Z5,AD5,AH5,AL5,AP5,AU5,AY5)</f>
        <v>10</v>
      </c>
      <c r="M5" s="41">
        <f>SUM(S5,W5,AA5,AE5,AI5,AM5,AQ5,AV5,AZ5)</f>
        <v>4</v>
      </c>
      <c r="N5" s="44">
        <f>SUM(T5,X5,AB5,AF5,AJ5,AN5,AR5,AW5,BA5)</f>
        <v>11</v>
      </c>
      <c r="O5" s="49">
        <f>SUM(Q5,U5,Y5,AC5,AG5,AK5,AO5,AT5,AX5)</f>
        <v>1965.1999999999998</v>
      </c>
      <c r="P5" s="38"/>
      <c r="Q5" s="42">
        <v>137.6</v>
      </c>
      <c r="R5" s="40">
        <v>2</v>
      </c>
      <c r="S5" s="40">
        <v>1</v>
      </c>
      <c r="T5" s="43">
        <v>0</v>
      </c>
      <c r="U5" s="42">
        <v>17.3</v>
      </c>
      <c r="V5" s="40">
        <v>1</v>
      </c>
      <c r="W5" s="40">
        <v>0</v>
      </c>
      <c r="X5" s="43">
        <v>1</v>
      </c>
      <c r="Y5" s="42">
        <v>184.6</v>
      </c>
      <c r="Z5" s="40">
        <v>1</v>
      </c>
      <c r="AA5" s="40">
        <v>1</v>
      </c>
      <c r="AB5" s="43">
        <v>3</v>
      </c>
      <c r="AC5" s="42"/>
      <c r="AD5" s="40"/>
      <c r="AE5" s="40"/>
      <c r="AF5" s="43"/>
      <c r="AG5" s="42">
        <v>11.5</v>
      </c>
      <c r="AH5" s="40">
        <v>0</v>
      </c>
      <c r="AI5" s="40">
        <v>0</v>
      </c>
      <c r="AJ5" s="43">
        <v>0</v>
      </c>
      <c r="AK5" s="42">
        <v>68.8</v>
      </c>
      <c r="AL5" s="40">
        <v>1</v>
      </c>
      <c r="AM5" s="40">
        <v>1</v>
      </c>
      <c r="AN5" s="43">
        <v>1</v>
      </c>
      <c r="AO5" s="42">
        <v>52.7</v>
      </c>
      <c r="AP5" s="40">
        <v>1</v>
      </c>
      <c r="AQ5" s="40">
        <v>1</v>
      </c>
      <c r="AR5" s="43">
        <v>2</v>
      </c>
      <c r="AS5" s="39"/>
      <c r="AT5" s="45">
        <v>976.3</v>
      </c>
      <c r="AU5" s="46">
        <v>3</v>
      </c>
      <c r="AV5" s="46">
        <v>0</v>
      </c>
      <c r="AW5" s="47">
        <v>3</v>
      </c>
      <c r="AX5" s="45">
        <v>516.4</v>
      </c>
      <c r="AY5" s="46">
        <v>1</v>
      </c>
      <c r="AZ5" s="46">
        <v>0</v>
      </c>
      <c r="BA5" s="47">
        <v>1</v>
      </c>
    </row>
    <row r="6" spans="1:53" x14ac:dyDescent="0.2">
      <c r="A6" s="32">
        <f>ROW(G6)-2</f>
        <v>4</v>
      </c>
      <c r="B6" s="73">
        <v>5</v>
      </c>
      <c r="C6" s="33">
        <f>IF(B6="","",IF(B6=A6,"=",B6-A6))</f>
        <v>1</v>
      </c>
      <c r="D6" s="73"/>
      <c r="E6" s="74"/>
      <c r="F6" s="33" t="str">
        <f>IF(E6="","",IF(E6=D6,"=",E6-D6))</f>
        <v/>
      </c>
      <c r="G6" s="34">
        <v>641</v>
      </c>
      <c r="H6" s="35" t="s">
        <v>63</v>
      </c>
      <c r="I6" s="35" t="s">
        <v>88</v>
      </c>
      <c r="J6" s="36" t="s">
        <v>83</v>
      </c>
      <c r="K6" s="75">
        <f xml:space="preserve"> IFERROR(COUNTIF(#REF!,H6),0) + IFERROR(COUNTIF(#REF!,H6),0)
 + IFERROR(COUNTIF(#REF!,H6),0) + IFERROR(COUNTIF(#REF!,H6),0)
 + IFERROR(COUNTIF(#REF!,H6),0) + IFERROR(COUNTIF(#REF!,H6),0)
 + IFERROR(COUNTIF([2]Pontevedra_CAT!H:H,H6),0) + IFERROR(COUNTIF([2]Pontevedra_ABS!H:H,H6),0)
 + IFERROR(COUNTIF([2]Cangas_CAT!H:H,H6),0) + IFERROR(COUNTIF([2]Cangas_ABS!H:H,H6),0)
 + IFERROR(COUNTIF([2]Naron_CAT!H:H,H6),0) + IFERROR(COUNTIF([2]Naron_ABS!H:H,H6),0)
 + IFERROR(COUNTIF(#REF!,H6),0) + IFERROR(COUNTIF(#REF!,H6),0) + IFERROR(COUNTIF(#REF!,H6),0)
 + IFERROR(COUNTIF(#REF!,H6),0) + IFERROR(COUNTIF(#REF!,H6),0) + IFERROR(COUNTIF(#REF!,H6),0)
 + IFERROR(COUNTIF(#REF!,H6),0) + IFERROR(COUNTIF(#REF!,H6),0) + IFERROR(COUNTIF(#REF!,H6),0)
 + IFERROR(COUNTIF(#REF!,H6),0) + IFERROR(COUNTIF(#REF!,H6),0) + IFERROR(COUNTIF(#REF!,H6),0)</f>
        <v>28</v>
      </c>
      <c r="L6" s="37">
        <f>SUM(R6,V6,Z6,AD6,AH6,AL6,AP6,AU6,AY6)</f>
        <v>4</v>
      </c>
      <c r="M6" s="41">
        <f>SUM(S6,W6,AA6,AE6,AI6,AM6,AQ6,AV6,AZ6)</f>
        <v>3</v>
      </c>
      <c r="N6" s="44">
        <f>SUM(T6,X6,AB6,AF6,AJ6,AN6,AR6,AW6,BA6)</f>
        <v>6</v>
      </c>
      <c r="O6" s="49">
        <f>SUM(Q6,U6,Y6,AC6,AG6,AK6,AO6,AT6,AX6)</f>
        <v>1067.5</v>
      </c>
      <c r="P6" s="38"/>
      <c r="Q6" s="42">
        <v>243.20000000000002</v>
      </c>
      <c r="R6" s="40">
        <v>2</v>
      </c>
      <c r="S6" s="40">
        <v>2</v>
      </c>
      <c r="T6" s="43">
        <v>1</v>
      </c>
      <c r="U6" s="42">
        <v>40.5</v>
      </c>
      <c r="V6" s="40">
        <v>0</v>
      </c>
      <c r="W6" s="40">
        <v>1</v>
      </c>
      <c r="X6" s="43">
        <v>2</v>
      </c>
      <c r="Y6" s="42">
        <v>16.3</v>
      </c>
      <c r="Z6" s="40">
        <v>0</v>
      </c>
      <c r="AA6" s="40">
        <v>0</v>
      </c>
      <c r="AB6" s="43">
        <v>1</v>
      </c>
      <c r="AC6" s="42"/>
      <c r="AD6" s="40"/>
      <c r="AE6" s="40"/>
      <c r="AF6" s="43"/>
      <c r="AG6" s="42">
        <v>225</v>
      </c>
      <c r="AH6" s="40">
        <v>1</v>
      </c>
      <c r="AI6" s="40">
        <v>0</v>
      </c>
      <c r="AJ6" s="43">
        <v>2</v>
      </c>
      <c r="AK6" s="42">
        <v>0</v>
      </c>
      <c r="AL6" s="40">
        <v>0</v>
      </c>
      <c r="AM6" s="40">
        <v>0</v>
      </c>
      <c r="AN6" s="43">
        <v>0</v>
      </c>
      <c r="AO6" s="42">
        <v>0</v>
      </c>
      <c r="AP6" s="40">
        <v>0</v>
      </c>
      <c r="AQ6" s="40">
        <v>0</v>
      </c>
      <c r="AR6" s="43">
        <v>0</v>
      </c>
      <c r="AS6" s="39"/>
      <c r="AT6" s="45">
        <v>497.5</v>
      </c>
      <c r="AU6" s="46">
        <v>1</v>
      </c>
      <c r="AV6" s="46">
        <v>0</v>
      </c>
      <c r="AW6" s="47">
        <v>0</v>
      </c>
      <c r="AX6" s="45">
        <v>45</v>
      </c>
      <c r="AY6" s="46">
        <v>0</v>
      </c>
      <c r="AZ6" s="46">
        <v>0</v>
      </c>
      <c r="BA6" s="47">
        <v>0</v>
      </c>
    </row>
    <row r="7" spans="1:53" x14ac:dyDescent="0.2">
      <c r="A7" s="32">
        <f>ROW(G7)-2</f>
        <v>5</v>
      </c>
      <c r="B7" s="73">
        <v>4</v>
      </c>
      <c r="C7" s="33">
        <f>IF(B7="","",IF(B7=A7,"=",B7-A7))</f>
        <v>-1</v>
      </c>
      <c r="D7" s="73"/>
      <c r="E7" s="74"/>
      <c r="F7" s="33" t="str">
        <f>IF(E7="","",IF(E7=D7,"=",E7-D7))</f>
        <v/>
      </c>
      <c r="G7" s="34"/>
      <c r="H7" s="35" t="s">
        <v>125</v>
      </c>
      <c r="I7" s="35" t="s">
        <v>130</v>
      </c>
      <c r="J7" s="36" t="s">
        <v>83</v>
      </c>
      <c r="K7" s="75">
        <f xml:space="preserve"> IFERROR(COUNTIF(#REF!,H7),0) + IFERROR(COUNTIF(#REF!,H7),0)
 + IFERROR(COUNTIF(#REF!,H7),0) + IFERROR(COUNTIF(#REF!,H7),0)
 + IFERROR(COUNTIF(#REF!,H7),0) + IFERROR(COUNTIF(#REF!,H7),0)
 + IFERROR(COUNTIF([2]Pontevedra_CAT!H:H,H7),0) + IFERROR(COUNTIF([2]Pontevedra_ABS!H:H,H7),0)
 + IFERROR(COUNTIF([2]Cangas_CAT!H:H,H7),0) + IFERROR(COUNTIF([2]Cangas_ABS!H:H,H7),0)
 + IFERROR(COUNTIF([2]Naron_CAT!H:H,H7),0) + IFERROR(COUNTIF([2]Naron_ABS!H:H,H7),0)
 + IFERROR(COUNTIF(#REF!,H7),0) + IFERROR(COUNTIF(#REF!,H7),0) + IFERROR(COUNTIF(#REF!,H7),0)
 + IFERROR(COUNTIF(#REF!,H7),0) + IFERROR(COUNTIF(#REF!,H7),0) + IFERROR(COUNTIF(#REF!,H7),0)
 + IFERROR(COUNTIF(#REF!,H7),0) + IFERROR(COUNTIF(#REF!,H7),0) + IFERROR(COUNTIF(#REF!,H7),0)
 + IFERROR(COUNTIF(#REF!,H7),0) + IFERROR(COUNTIF(#REF!,H7),0) + IFERROR(COUNTIF(#REF!,H7),0)</f>
        <v>33</v>
      </c>
      <c r="L7" s="37">
        <f>SUM(R7,V7,Z7,AD7,AH7,AL7,AP7,AU7,AY7)</f>
        <v>3</v>
      </c>
      <c r="M7" s="41">
        <f>SUM(S7,W7,AA7,AE7,AI7,AM7,AQ7,AV7,AZ7)</f>
        <v>9</v>
      </c>
      <c r="N7" s="44">
        <f>SUM(T7,X7,AB7,AF7,AJ7,AN7,AR7,AW7,BA7)</f>
        <v>21</v>
      </c>
      <c r="O7" s="49">
        <f>SUM(Q7,U7,Y7,AC7,AG7,AK7,AO7,AT7,AX7)</f>
        <v>2423</v>
      </c>
      <c r="P7" s="38"/>
      <c r="Q7" s="42">
        <v>307.3</v>
      </c>
      <c r="R7" s="40">
        <v>0</v>
      </c>
      <c r="S7" s="40">
        <v>1</v>
      </c>
      <c r="T7" s="43">
        <v>4</v>
      </c>
      <c r="U7" s="42">
        <v>0</v>
      </c>
      <c r="V7" s="40">
        <v>0</v>
      </c>
      <c r="W7" s="40">
        <v>0</v>
      </c>
      <c r="X7" s="43">
        <v>0</v>
      </c>
      <c r="Y7" s="42">
        <v>44.199999999999996</v>
      </c>
      <c r="Z7" s="40">
        <v>1</v>
      </c>
      <c r="AA7" s="40">
        <v>1</v>
      </c>
      <c r="AB7" s="43">
        <v>2</v>
      </c>
      <c r="AC7" s="42"/>
      <c r="AD7" s="40"/>
      <c r="AE7" s="40"/>
      <c r="AF7" s="43"/>
      <c r="AG7" s="42">
        <v>167.4</v>
      </c>
      <c r="AH7" s="40">
        <v>0</v>
      </c>
      <c r="AI7" s="40">
        <v>4</v>
      </c>
      <c r="AJ7" s="43">
        <v>7</v>
      </c>
      <c r="AK7" s="42">
        <v>53</v>
      </c>
      <c r="AL7" s="40">
        <v>1</v>
      </c>
      <c r="AM7" s="40">
        <v>0</v>
      </c>
      <c r="AN7" s="43">
        <v>3</v>
      </c>
      <c r="AO7" s="42">
        <v>45.5</v>
      </c>
      <c r="AP7" s="40">
        <v>0</v>
      </c>
      <c r="AQ7" s="40">
        <v>1</v>
      </c>
      <c r="AR7" s="43">
        <v>2</v>
      </c>
      <c r="AS7" s="39"/>
      <c r="AT7" s="45">
        <v>1793.6</v>
      </c>
      <c r="AU7" s="46">
        <v>1</v>
      </c>
      <c r="AV7" s="46">
        <v>2</v>
      </c>
      <c r="AW7" s="47">
        <v>3</v>
      </c>
      <c r="AX7" s="45">
        <v>12</v>
      </c>
      <c r="AY7" s="46">
        <v>0</v>
      </c>
      <c r="AZ7" s="46">
        <v>0</v>
      </c>
      <c r="BA7" s="47">
        <v>0</v>
      </c>
    </row>
    <row r="8" spans="1:53" x14ac:dyDescent="0.2">
      <c r="A8" s="32">
        <f>ROW(G8)-2</f>
        <v>6</v>
      </c>
      <c r="B8" s="73">
        <v>8</v>
      </c>
      <c r="C8" s="33">
        <f>IF(B8="","",IF(B8=A8,"=",B8-A8))</f>
        <v>2</v>
      </c>
      <c r="D8" s="73"/>
      <c r="E8" s="74"/>
      <c r="F8" s="33" t="str">
        <f>IF(E8="","",IF(E8=D8,"=",E8-D8))</f>
        <v/>
      </c>
      <c r="G8" s="34">
        <v>67</v>
      </c>
      <c r="H8" s="35" t="s">
        <v>35</v>
      </c>
      <c r="I8" s="35" t="s">
        <v>90</v>
      </c>
      <c r="J8" s="36" t="s">
        <v>80</v>
      </c>
      <c r="K8" s="75">
        <f xml:space="preserve"> IFERROR(COUNTIF(#REF!,H8),0) + IFERROR(COUNTIF(#REF!,H8),0)
 + IFERROR(COUNTIF(#REF!,H8),0) + IFERROR(COUNTIF(#REF!,H8),0)
 + IFERROR(COUNTIF(#REF!,H8),0) + IFERROR(COUNTIF(#REF!,H8),0)
 + IFERROR(COUNTIF([2]Pontevedra_CAT!H:H,H8),0) + IFERROR(COUNTIF([2]Pontevedra_ABS!H:H,H8),0)
 + IFERROR(COUNTIF([2]Cangas_CAT!H:H,H8),0) + IFERROR(COUNTIF([2]Cangas_ABS!H:H,H8),0)
 + IFERROR(COUNTIF([2]Naron_CAT!H:H,H8),0) + IFERROR(COUNTIF([2]Naron_ABS!H:H,H8),0)
 + IFERROR(COUNTIF(#REF!,H8),0) + IFERROR(COUNTIF(#REF!,H8),0) + IFERROR(COUNTIF(#REF!,H8),0)
 + IFERROR(COUNTIF(#REF!,H8),0) + IFERROR(COUNTIF(#REF!,H8),0) + IFERROR(COUNTIF(#REF!,H8),0)
 + IFERROR(COUNTIF(#REF!,H8),0) + IFERROR(COUNTIF(#REF!,H8),0) + IFERROR(COUNTIF(#REF!,H8),0)
 + IFERROR(COUNTIF(#REF!,H8),0) + IFERROR(COUNTIF(#REF!,H8),0) + IFERROR(COUNTIF(#REF!,H8),0)</f>
        <v>6</v>
      </c>
      <c r="L8" s="37">
        <f>SUM(R8,V8,Z8,AD8,AH8,AL8,AP8,AU8,AY8)</f>
        <v>3</v>
      </c>
      <c r="M8" s="41">
        <f>SUM(S8,W8,AA8,AE8,AI8,AM8,AQ8,AV8,AZ8)</f>
        <v>4</v>
      </c>
      <c r="N8" s="44">
        <f>SUM(T8,X8,AB8,AF8,AJ8,AN8,AR8,AW8,BA8)</f>
        <v>7</v>
      </c>
      <c r="O8" s="49">
        <f>SUM(Q8,U8,Y8,AC8,AG8,AK8,AO8,AT8,AX8)</f>
        <v>476.29999999999995</v>
      </c>
      <c r="P8" s="38"/>
      <c r="Q8" s="42">
        <v>22.299999999999997</v>
      </c>
      <c r="R8" s="40">
        <v>1</v>
      </c>
      <c r="S8" s="40">
        <v>1</v>
      </c>
      <c r="T8" s="43">
        <v>0</v>
      </c>
      <c r="U8" s="42">
        <v>53.199999999999996</v>
      </c>
      <c r="V8" s="40">
        <v>1</v>
      </c>
      <c r="W8" s="40">
        <v>0</v>
      </c>
      <c r="X8" s="43">
        <v>2</v>
      </c>
      <c r="Y8" s="42">
        <v>99.8</v>
      </c>
      <c r="Z8" s="40">
        <v>0</v>
      </c>
      <c r="AA8" s="40">
        <v>2</v>
      </c>
      <c r="AB8" s="43">
        <v>1</v>
      </c>
      <c r="AC8" s="42"/>
      <c r="AD8" s="40"/>
      <c r="AE8" s="40"/>
      <c r="AF8" s="43"/>
      <c r="AG8" s="42">
        <v>0</v>
      </c>
      <c r="AH8" s="40">
        <v>0</v>
      </c>
      <c r="AI8" s="40">
        <v>0</v>
      </c>
      <c r="AJ8" s="43">
        <v>0</v>
      </c>
      <c r="AK8" s="42">
        <v>64.599999999999994</v>
      </c>
      <c r="AL8" s="40">
        <v>1</v>
      </c>
      <c r="AM8" s="40">
        <v>0</v>
      </c>
      <c r="AN8" s="43">
        <v>1</v>
      </c>
      <c r="AO8" s="42">
        <v>0</v>
      </c>
      <c r="AP8" s="40">
        <v>0</v>
      </c>
      <c r="AQ8" s="40">
        <v>0</v>
      </c>
      <c r="AR8" s="43">
        <v>0</v>
      </c>
      <c r="AS8" s="39"/>
      <c r="AT8" s="45">
        <v>236.39999999999998</v>
      </c>
      <c r="AU8" s="46">
        <v>0</v>
      </c>
      <c r="AV8" s="46">
        <v>1</v>
      </c>
      <c r="AW8" s="47">
        <v>3</v>
      </c>
      <c r="AX8" s="45">
        <v>0</v>
      </c>
      <c r="AY8" s="46">
        <v>0</v>
      </c>
      <c r="AZ8" s="46">
        <v>0</v>
      </c>
      <c r="BA8" s="47">
        <v>0</v>
      </c>
    </row>
    <row r="9" spans="1:53" x14ac:dyDescent="0.2">
      <c r="A9" s="32">
        <f>ROW(G9)-2</f>
        <v>7</v>
      </c>
      <c r="B9" s="73">
        <v>6</v>
      </c>
      <c r="C9" s="33">
        <f>IF(B9="","",IF(B9=A9,"=",B9-A9))</f>
        <v>-1</v>
      </c>
      <c r="D9" s="73"/>
      <c r="E9" s="74"/>
      <c r="F9" s="33" t="str">
        <f>IF(E9="","",IF(E9=D9,"=",E9-D9))</f>
        <v/>
      </c>
      <c r="G9" s="34">
        <v>682</v>
      </c>
      <c r="H9" s="35" t="s">
        <v>51</v>
      </c>
      <c r="I9" s="35" t="s">
        <v>95</v>
      </c>
      <c r="J9" s="36" t="s">
        <v>80</v>
      </c>
      <c r="K9" s="75">
        <f xml:space="preserve"> IFERROR(COUNTIF(#REF!,H9),0) + IFERROR(COUNTIF(#REF!,H9),0)
 + IFERROR(COUNTIF(#REF!,H9),0) + IFERROR(COUNTIF(#REF!,H9),0)
 + IFERROR(COUNTIF(#REF!,H9),0) + IFERROR(COUNTIF(#REF!,H9),0)
 + IFERROR(COUNTIF([2]Pontevedra_CAT!H:H,H9),0) + IFERROR(COUNTIF([2]Pontevedra_ABS!H:H,H9),0)
 + IFERROR(COUNTIF([2]Cangas_CAT!H:H,H9),0) + IFERROR(COUNTIF([2]Cangas_ABS!H:H,H9),0)
 + IFERROR(COUNTIF([2]Naron_CAT!H:H,H9),0) + IFERROR(COUNTIF([2]Naron_ABS!H:H,H9),0)
 + IFERROR(COUNTIF(#REF!,H9),0) + IFERROR(COUNTIF(#REF!,H9),0) + IFERROR(COUNTIF(#REF!,H9),0)
 + IFERROR(COUNTIF(#REF!,H9),0) + IFERROR(COUNTIF(#REF!,H9),0) + IFERROR(COUNTIF(#REF!,H9),0)
 + IFERROR(COUNTIF(#REF!,H9),0) + IFERROR(COUNTIF(#REF!,H9),0) + IFERROR(COUNTIF(#REF!,H9),0)
 + IFERROR(COUNTIF(#REF!,H9),0) + IFERROR(COUNTIF(#REF!,H9),0) + IFERROR(COUNTIF(#REF!,H9),0)</f>
        <v>0</v>
      </c>
      <c r="L9" s="37">
        <f>SUM(R9,V9,Z9,AD9,AH9,AL9,AP9,AU9,AY9)</f>
        <v>3</v>
      </c>
      <c r="M9" s="41">
        <f>SUM(S9,W9,AA9,AE9,AI9,AM9,AQ9,AV9,AZ9)</f>
        <v>4</v>
      </c>
      <c r="N9" s="44">
        <f>SUM(T9,X9,AB9,AF9,AJ9,AN9,AR9,AW9,BA9)</f>
        <v>6</v>
      </c>
      <c r="O9" s="49">
        <f>SUM(Q9,U9,Y9,AC9,AG9,AK9,AO9,AT9,AX9)</f>
        <v>2143.3000000000002</v>
      </c>
      <c r="P9" s="38"/>
      <c r="Q9" s="42">
        <v>90.1</v>
      </c>
      <c r="R9" s="40">
        <v>1</v>
      </c>
      <c r="S9" s="40">
        <v>1</v>
      </c>
      <c r="T9" s="43">
        <v>1</v>
      </c>
      <c r="U9" s="42">
        <v>0</v>
      </c>
      <c r="V9" s="40">
        <v>0</v>
      </c>
      <c r="W9" s="40">
        <v>0</v>
      </c>
      <c r="X9" s="43">
        <v>0</v>
      </c>
      <c r="Y9" s="42">
        <v>198.3</v>
      </c>
      <c r="Z9" s="40">
        <v>1</v>
      </c>
      <c r="AA9" s="40">
        <v>1</v>
      </c>
      <c r="AB9" s="43">
        <v>2</v>
      </c>
      <c r="AC9" s="42"/>
      <c r="AD9" s="40"/>
      <c r="AE9" s="40"/>
      <c r="AF9" s="43"/>
      <c r="AG9" s="42">
        <v>0</v>
      </c>
      <c r="AH9" s="40">
        <v>0</v>
      </c>
      <c r="AI9" s="40">
        <v>0</v>
      </c>
      <c r="AJ9" s="43">
        <v>0</v>
      </c>
      <c r="AK9" s="42">
        <v>0</v>
      </c>
      <c r="AL9" s="40">
        <v>0</v>
      </c>
      <c r="AM9" s="40">
        <v>0</v>
      </c>
      <c r="AN9" s="43">
        <v>0</v>
      </c>
      <c r="AO9" s="42">
        <v>0</v>
      </c>
      <c r="AP9" s="40">
        <v>0</v>
      </c>
      <c r="AQ9" s="40">
        <v>0</v>
      </c>
      <c r="AR9" s="43">
        <v>0</v>
      </c>
      <c r="AS9" s="39"/>
      <c r="AT9" s="45">
        <v>1777.9</v>
      </c>
      <c r="AU9" s="46">
        <v>1</v>
      </c>
      <c r="AV9" s="46">
        <v>2</v>
      </c>
      <c r="AW9" s="47">
        <v>3</v>
      </c>
      <c r="AX9" s="45">
        <v>77</v>
      </c>
      <c r="AY9" s="46">
        <v>0</v>
      </c>
      <c r="AZ9" s="46">
        <v>0</v>
      </c>
      <c r="BA9" s="47">
        <v>0</v>
      </c>
    </row>
    <row r="10" spans="1:53" x14ac:dyDescent="0.2">
      <c r="A10" s="32">
        <f>ROW(G10)-2</f>
        <v>8</v>
      </c>
      <c r="B10" s="73">
        <v>7</v>
      </c>
      <c r="C10" s="33">
        <f>IF(B10="","",IF(B10=A10,"=",B10-A10))</f>
        <v>-1</v>
      </c>
      <c r="D10" s="73"/>
      <c r="E10" s="74"/>
      <c r="F10" s="33" t="str">
        <f>IF(E10="","",IF(E10=D10,"=",E10-D10))</f>
        <v/>
      </c>
      <c r="G10" s="34">
        <v>175</v>
      </c>
      <c r="H10" s="35" t="s">
        <v>44</v>
      </c>
      <c r="I10" s="35" t="s">
        <v>85</v>
      </c>
      <c r="J10" s="36" t="s">
        <v>80</v>
      </c>
      <c r="K10" s="75">
        <f xml:space="preserve"> IFERROR(COUNTIF(#REF!,H10),0) + IFERROR(COUNTIF(#REF!,H10),0)
 + IFERROR(COUNTIF(#REF!,H10),0) + IFERROR(COUNTIF(#REF!,H10),0)
 + IFERROR(COUNTIF(#REF!,H10),0) + IFERROR(COUNTIF(#REF!,H10),0)
 + IFERROR(COUNTIF([2]Pontevedra_CAT!H:H,H10),0) + IFERROR(COUNTIF([2]Pontevedra_ABS!H:H,H10),0)
 + IFERROR(COUNTIF([2]Cangas_CAT!H:H,H10),0) + IFERROR(COUNTIF([2]Cangas_ABS!H:H,H10),0)
 + IFERROR(COUNTIF([2]Naron_CAT!H:H,H10),0) + IFERROR(COUNTIF([2]Naron_ABS!H:H,H10),0)
 + IFERROR(COUNTIF(#REF!,H10),0) + IFERROR(COUNTIF(#REF!,H10),0) + IFERROR(COUNTIF(#REF!,H10),0)
 + IFERROR(COUNTIF(#REF!,H10),0) + IFERROR(COUNTIF(#REF!,H10),0) + IFERROR(COUNTIF(#REF!,H10),0)
 + IFERROR(COUNTIF(#REF!,H10),0) + IFERROR(COUNTIF(#REF!,H10),0) + IFERROR(COUNTIF(#REF!,H10),0)
 + IFERROR(COUNTIF(#REF!,H10),0) + IFERROR(COUNTIF(#REF!,H10),0) + IFERROR(COUNTIF(#REF!,H10),0)</f>
        <v>18</v>
      </c>
      <c r="L10" s="37">
        <f>SUM(R10,V10,Z10,AD10,AH10,AL10,AP10,AU10,AY10)</f>
        <v>3</v>
      </c>
      <c r="M10" s="41">
        <f>SUM(S10,W10,AA10,AE10,AI10,AM10,AQ10,AV10,AZ10)</f>
        <v>3</v>
      </c>
      <c r="N10" s="44">
        <f>SUM(T10,X10,AB10,AF10,AJ10,AN10,AR10,AW10,BA10)</f>
        <v>5</v>
      </c>
      <c r="O10" s="49">
        <f>SUM(Q10,U10,Y10,AC10,AG10,AK10,AO10,AT10,AX10)</f>
        <v>1471.3999999999999</v>
      </c>
      <c r="P10" s="38"/>
      <c r="Q10" s="42">
        <v>81.400000000000006</v>
      </c>
      <c r="R10" s="40">
        <v>1</v>
      </c>
      <c r="S10" s="40">
        <v>0</v>
      </c>
      <c r="T10" s="43">
        <v>1</v>
      </c>
      <c r="U10" s="42">
        <v>8.5</v>
      </c>
      <c r="V10" s="40">
        <v>0</v>
      </c>
      <c r="W10" s="40">
        <v>0</v>
      </c>
      <c r="X10" s="43">
        <v>0</v>
      </c>
      <c r="Y10" s="42">
        <v>58.5</v>
      </c>
      <c r="Z10" s="40">
        <v>1</v>
      </c>
      <c r="AA10" s="40">
        <v>0</v>
      </c>
      <c r="AB10" s="43">
        <v>1</v>
      </c>
      <c r="AC10" s="42"/>
      <c r="AD10" s="40"/>
      <c r="AE10" s="40"/>
      <c r="AF10" s="43"/>
      <c r="AG10" s="42">
        <v>104.7</v>
      </c>
      <c r="AH10" s="40">
        <v>0</v>
      </c>
      <c r="AI10" s="40">
        <v>1</v>
      </c>
      <c r="AJ10" s="43">
        <v>0</v>
      </c>
      <c r="AK10" s="42">
        <v>55.2</v>
      </c>
      <c r="AL10" s="40">
        <v>0</v>
      </c>
      <c r="AM10" s="40">
        <v>0</v>
      </c>
      <c r="AN10" s="43">
        <v>2</v>
      </c>
      <c r="AO10" s="42">
        <v>9</v>
      </c>
      <c r="AP10" s="40">
        <v>0</v>
      </c>
      <c r="AQ10" s="40">
        <v>0</v>
      </c>
      <c r="AR10" s="43">
        <v>0</v>
      </c>
      <c r="AS10" s="39"/>
      <c r="AT10" s="45">
        <v>1154.0999999999999</v>
      </c>
      <c r="AU10" s="46">
        <v>1</v>
      </c>
      <c r="AV10" s="46">
        <v>2</v>
      </c>
      <c r="AW10" s="47">
        <v>1</v>
      </c>
      <c r="AX10" s="45">
        <v>0</v>
      </c>
      <c r="AY10" s="46">
        <v>0</v>
      </c>
      <c r="AZ10" s="46">
        <v>0</v>
      </c>
      <c r="BA10" s="47">
        <v>0</v>
      </c>
    </row>
    <row r="11" spans="1:53" x14ac:dyDescent="0.2">
      <c r="A11" s="32">
        <f>ROW(G11)-2</f>
        <v>9</v>
      </c>
      <c r="B11" s="73">
        <v>12</v>
      </c>
      <c r="C11" s="33">
        <f>IF(B11="","",IF(B11=A11,"=",B11-A11))</f>
        <v>3</v>
      </c>
      <c r="D11" s="73"/>
      <c r="E11" s="74"/>
      <c r="F11" s="33" t="str">
        <f>IF(E11="","",IF(E11=D11,"=",E11-D11))</f>
        <v/>
      </c>
      <c r="G11" s="34">
        <v>10381</v>
      </c>
      <c r="H11" s="35" t="s">
        <v>40</v>
      </c>
      <c r="I11" s="35" t="s">
        <v>102</v>
      </c>
      <c r="J11" s="36" t="s">
        <v>83</v>
      </c>
      <c r="K11" s="75">
        <f xml:space="preserve"> IFERROR(COUNTIF(#REF!,H11),0) + IFERROR(COUNTIF(#REF!,H11),0)
 + IFERROR(COUNTIF(#REF!,H11),0) + IFERROR(COUNTIF(#REF!,H11),0)
 + IFERROR(COUNTIF(#REF!,H11),0) + IFERROR(COUNTIF(#REF!,H11),0)
 + IFERROR(COUNTIF([2]Pontevedra_CAT!H:H,H11),0) + IFERROR(COUNTIF([2]Pontevedra_ABS!H:H,H11),0)
 + IFERROR(COUNTIF([2]Cangas_CAT!H:H,H11),0) + IFERROR(COUNTIF([2]Cangas_ABS!H:H,H11),0)
 + IFERROR(COUNTIF([2]Naron_CAT!H:H,H11),0) + IFERROR(COUNTIF([2]Naron_ABS!H:H,H11),0)
 + IFERROR(COUNTIF(#REF!,H11),0) + IFERROR(COUNTIF(#REF!,H11),0) + IFERROR(COUNTIF(#REF!,H11),0)
 + IFERROR(COUNTIF(#REF!,H11),0) + IFERROR(COUNTIF(#REF!,H11),0) + IFERROR(COUNTIF(#REF!,H11),0)
 + IFERROR(COUNTIF(#REF!,H11),0) + IFERROR(COUNTIF(#REF!,H11),0) + IFERROR(COUNTIF(#REF!,H11),0)
 + IFERROR(COUNTIF(#REF!,H11),0) + IFERROR(COUNTIF(#REF!,H11),0) + IFERROR(COUNTIF(#REF!,H11),0)</f>
        <v>19</v>
      </c>
      <c r="L11" s="37">
        <f>SUM(R11,V11,Z11,AD11,AH11,AL11,AP11,AU11,AY11)</f>
        <v>3</v>
      </c>
      <c r="M11" s="41">
        <f>SUM(S11,W11,AA11,AE11,AI11,AM11,AQ11,AV11,AZ11)</f>
        <v>2</v>
      </c>
      <c r="N11" s="44">
        <f>SUM(T11,X11,AB11,AF11,AJ11,AN11,AR11,AW11,BA11)</f>
        <v>5</v>
      </c>
      <c r="O11" s="49">
        <f>SUM(Q11,U11,Y11,AC11,AG11,AK11,AO11,AT11,AX11)</f>
        <v>1093.5999999999999</v>
      </c>
      <c r="P11" s="38"/>
      <c r="Q11" s="42">
        <v>100</v>
      </c>
      <c r="R11" s="40">
        <v>0</v>
      </c>
      <c r="S11" s="40">
        <v>0</v>
      </c>
      <c r="T11" s="43">
        <v>1</v>
      </c>
      <c r="U11" s="42">
        <v>27.8</v>
      </c>
      <c r="V11" s="40">
        <v>0</v>
      </c>
      <c r="W11" s="40">
        <v>1</v>
      </c>
      <c r="X11" s="43">
        <v>1</v>
      </c>
      <c r="Y11" s="42">
        <v>17</v>
      </c>
      <c r="Z11" s="40">
        <v>0</v>
      </c>
      <c r="AA11" s="40">
        <v>0</v>
      </c>
      <c r="AB11" s="43">
        <v>0</v>
      </c>
      <c r="AC11" s="42"/>
      <c r="AD11" s="40"/>
      <c r="AE11" s="40"/>
      <c r="AF11" s="43"/>
      <c r="AG11" s="42">
        <v>78.5</v>
      </c>
      <c r="AH11" s="40">
        <v>1</v>
      </c>
      <c r="AI11" s="40">
        <v>0</v>
      </c>
      <c r="AJ11" s="43">
        <v>1</v>
      </c>
      <c r="AK11" s="42">
        <v>52.9</v>
      </c>
      <c r="AL11" s="40">
        <v>1</v>
      </c>
      <c r="AM11" s="40">
        <v>1</v>
      </c>
      <c r="AN11" s="43">
        <v>1</v>
      </c>
      <c r="AO11" s="42">
        <v>34.4</v>
      </c>
      <c r="AP11" s="40">
        <v>1</v>
      </c>
      <c r="AQ11" s="40">
        <v>0</v>
      </c>
      <c r="AR11" s="43">
        <v>1</v>
      </c>
      <c r="AS11" s="39"/>
      <c r="AT11" s="45">
        <v>701</v>
      </c>
      <c r="AU11" s="46">
        <v>0</v>
      </c>
      <c r="AV11" s="46">
        <v>0</v>
      </c>
      <c r="AW11" s="47">
        <v>0</v>
      </c>
      <c r="AX11" s="45">
        <v>82</v>
      </c>
      <c r="AY11" s="46">
        <v>0</v>
      </c>
      <c r="AZ11" s="46">
        <v>0</v>
      </c>
      <c r="BA11" s="47">
        <v>0</v>
      </c>
    </row>
    <row r="12" spans="1:53" x14ac:dyDescent="0.2">
      <c r="A12" s="32">
        <f>ROW(G12)-2</f>
        <v>10</v>
      </c>
      <c r="B12" s="73">
        <v>9</v>
      </c>
      <c r="C12" s="33">
        <f>IF(B12="","",IF(B12=A12,"=",B12-A12))</f>
        <v>-1</v>
      </c>
      <c r="D12" s="73"/>
      <c r="E12" s="74"/>
      <c r="F12" s="33" t="str">
        <f>IF(E12="","",IF(E12=D12,"=",E12-D12))</f>
        <v/>
      </c>
      <c r="G12" s="34">
        <v>10223</v>
      </c>
      <c r="H12" s="35" t="s">
        <v>50</v>
      </c>
      <c r="I12" s="35" t="s">
        <v>84</v>
      </c>
      <c r="J12" s="36" t="s">
        <v>84</v>
      </c>
      <c r="K12" s="75">
        <f xml:space="preserve"> IFERROR(COUNTIF(#REF!,H12),0) + IFERROR(COUNTIF(#REF!,H12),0)
 + IFERROR(COUNTIF(#REF!,H12),0) + IFERROR(COUNTIF(#REF!,H12),0)
 + IFERROR(COUNTIF(#REF!,H12),0) + IFERROR(COUNTIF(#REF!,H12),0)
 + IFERROR(COUNTIF([2]Pontevedra_CAT!H:H,H12),0) + IFERROR(COUNTIF([2]Pontevedra_ABS!H:H,H12),0)
 + IFERROR(COUNTIF([2]Cangas_CAT!H:H,H12),0) + IFERROR(COUNTIF([2]Cangas_ABS!H:H,H12),0)
 + IFERROR(COUNTIF([2]Naron_CAT!H:H,H12),0) + IFERROR(COUNTIF([2]Naron_ABS!H:H,H12),0)
 + IFERROR(COUNTIF(#REF!,H12),0) + IFERROR(COUNTIF(#REF!,H12),0) + IFERROR(COUNTIF(#REF!,H12),0)
 + IFERROR(COUNTIF(#REF!,H12),0) + IFERROR(COUNTIF(#REF!,H12),0) + IFERROR(COUNTIF(#REF!,H12),0)
 + IFERROR(COUNTIF(#REF!,H12),0) + IFERROR(COUNTIF(#REF!,H12),0) + IFERROR(COUNTIF(#REF!,H12),0)
 + IFERROR(COUNTIF(#REF!,H12),0) + IFERROR(COUNTIF(#REF!,H12),0) + IFERROR(COUNTIF(#REF!,H12),0)</f>
        <v>0</v>
      </c>
      <c r="L12" s="37">
        <f>SUM(R12,V12,Z12,AD12,AH12,AL12,AP12,AU12,AY12)</f>
        <v>3</v>
      </c>
      <c r="M12" s="41">
        <f>SUM(S12,W12,AA12,AE12,AI12,AM12,AQ12,AV12,AZ12)</f>
        <v>2</v>
      </c>
      <c r="N12" s="44">
        <f>SUM(T12,X12,AB12,AF12,AJ12,AN12,AR12,AW12,BA12)</f>
        <v>4</v>
      </c>
      <c r="O12" s="49">
        <f>SUM(Q12,U12,Y12,AC12,AG12,AK12,AO12,AT12,AX12)</f>
        <v>920.19999999999993</v>
      </c>
      <c r="P12" s="38"/>
      <c r="Q12" s="42">
        <v>0</v>
      </c>
      <c r="R12" s="40">
        <v>0</v>
      </c>
      <c r="S12" s="40">
        <v>0</v>
      </c>
      <c r="T12" s="43">
        <v>0</v>
      </c>
      <c r="U12" s="42">
        <v>61.3</v>
      </c>
      <c r="V12" s="40">
        <v>0</v>
      </c>
      <c r="W12" s="40">
        <v>2</v>
      </c>
      <c r="X12" s="43">
        <v>0</v>
      </c>
      <c r="Y12" s="42">
        <v>98.5</v>
      </c>
      <c r="Z12" s="40">
        <v>1</v>
      </c>
      <c r="AA12" s="40">
        <v>0</v>
      </c>
      <c r="AB12" s="43">
        <v>2</v>
      </c>
      <c r="AC12" s="42"/>
      <c r="AD12" s="40"/>
      <c r="AE12" s="40"/>
      <c r="AF12" s="43"/>
      <c r="AG12" s="42">
        <v>0</v>
      </c>
      <c r="AH12" s="40">
        <v>0</v>
      </c>
      <c r="AI12" s="40">
        <v>0</v>
      </c>
      <c r="AJ12" s="43">
        <v>0</v>
      </c>
      <c r="AK12" s="42">
        <v>0</v>
      </c>
      <c r="AL12" s="40">
        <v>0</v>
      </c>
      <c r="AM12" s="40">
        <v>0</v>
      </c>
      <c r="AN12" s="43">
        <v>0</v>
      </c>
      <c r="AO12" s="42">
        <v>39.1</v>
      </c>
      <c r="AP12" s="40">
        <v>2</v>
      </c>
      <c r="AQ12" s="40">
        <v>0</v>
      </c>
      <c r="AR12" s="43">
        <v>0</v>
      </c>
      <c r="AS12" s="39"/>
      <c r="AT12" s="45">
        <v>644.29999999999995</v>
      </c>
      <c r="AU12" s="46">
        <v>0</v>
      </c>
      <c r="AV12" s="46">
        <v>0</v>
      </c>
      <c r="AW12" s="47">
        <v>2</v>
      </c>
      <c r="AX12" s="45">
        <v>77</v>
      </c>
      <c r="AY12" s="46">
        <v>0</v>
      </c>
      <c r="AZ12" s="46">
        <v>0</v>
      </c>
      <c r="BA12" s="47">
        <v>0</v>
      </c>
    </row>
    <row r="13" spans="1:53" x14ac:dyDescent="0.2">
      <c r="A13" s="32">
        <f>ROW(G13)-2</f>
        <v>11</v>
      </c>
      <c r="B13" s="73">
        <v>10</v>
      </c>
      <c r="C13" s="33">
        <f>IF(B13="","",IF(B13=A13,"=",B13-A13))</f>
        <v>-1</v>
      </c>
      <c r="D13" s="73"/>
      <c r="E13" s="74"/>
      <c r="F13" s="33" t="str">
        <f>IF(E13="","",IF(E13=D13,"=",E13-D13))</f>
        <v/>
      </c>
      <c r="G13" s="34">
        <v>43</v>
      </c>
      <c r="H13" s="35" t="s">
        <v>47</v>
      </c>
      <c r="I13" s="35" t="s">
        <v>86</v>
      </c>
      <c r="J13" s="36" t="s">
        <v>83</v>
      </c>
      <c r="K13" s="75">
        <f xml:space="preserve"> IFERROR(COUNTIF(#REF!,H13),0) + IFERROR(COUNTIF(#REF!,H13),0)
 + IFERROR(COUNTIF(#REF!,H13),0) + IFERROR(COUNTIF(#REF!,H13),0)
 + IFERROR(COUNTIF(#REF!,H13),0) + IFERROR(COUNTIF(#REF!,H13),0)
 + IFERROR(COUNTIF([2]Pontevedra_CAT!H:H,H13),0) + IFERROR(COUNTIF([2]Pontevedra_ABS!H:H,H13),0)
 + IFERROR(COUNTIF([2]Cangas_CAT!H:H,H13),0) + IFERROR(COUNTIF([2]Cangas_ABS!H:H,H13),0)
 + IFERROR(COUNTIF([2]Naron_CAT!H:H,H13),0) + IFERROR(COUNTIF([2]Naron_ABS!H:H,H13),0)
 + IFERROR(COUNTIF(#REF!,H13),0) + IFERROR(COUNTIF(#REF!,H13),0) + IFERROR(COUNTIF(#REF!,H13),0)
 + IFERROR(COUNTIF(#REF!,H13),0) + IFERROR(COUNTIF(#REF!,H13),0) + IFERROR(COUNTIF(#REF!,H13),0)
 + IFERROR(COUNTIF(#REF!,H13),0) + IFERROR(COUNTIF(#REF!,H13),0) + IFERROR(COUNTIF(#REF!,H13),0)
 + IFERROR(COUNTIF(#REF!,H13),0) + IFERROR(COUNTIF(#REF!,H13),0) + IFERROR(COUNTIF(#REF!,H13),0)</f>
        <v>1</v>
      </c>
      <c r="L13" s="37">
        <f>SUM(R13,V13,Z13,AD13,AH13,AL13,AP13,AU13,AY13)</f>
        <v>3</v>
      </c>
      <c r="M13" s="41">
        <f>SUM(S13,W13,AA13,AE13,AI13,AM13,AQ13,AV13,AZ13)</f>
        <v>2</v>
      </c>
      <c r="N13" s="44">
        <f>SUM(T13,X13,AB13,AF13,AJ13,AN13,AR13,AW13,BA13)</f>
        <v>2</v>
      </c>
      <c r="O13" s="49">
        <f>SUM(Q13,U13,Y13,AC13,AG13,AK13,AO13,AT13,AX13)</f>
        <v>716.2</v>
      </c>
      <c r="P13" s="38"/>
      <c r="Q13" s="42">
        <v>7</v>
      </c>
      <c r="R13" s="40">
        <v>0</v>
      </c>
      <c r="S13" s="40">
        <v>0</v>
      </c>
      <c r="T13" s="43">
        <v>0</v>
      </c>
      <c r="U13" s="42">
        <v>73.199999999999989</v>
      </c>
      <c r="V13" s="40">
        <v>1</v>
      </c>
      <c r="W13" s="40">
        <v>1</v>
      </c>
      <c r="X13" s="43">
        <v>1</v>
      </c>
      <c r="Y13" s="42">
        <v>90.5</v>
      </c>
      <c r="Z13" s="40">
        <v>1</v>
      </c>
      <c r="AA13" s="40">
        <v>0</v>
      </c>
      <c r="AB13" s="43">
        <v>0</v>
      </c>
      <c r="AC13" s="42"/>
      <c r="AD13" s="40"/>
      <c r="AE13" s="40"/>
      <c r="AF13" s="43"/>
      <c r="AG13" s="42">
        <v>0</v>
      </c>
      <c r="AH13" s="40">
        <v>0</v>
      </c>
      <c r="AI13" s="40">
        <v>0</v>
      </c>
      <c r="AJ13" s="43">
        <v>0</v>
      </c>
      <c r="AK13" s="42">
        <v>0</v>
      </c>
      <c r="AL13" s="40">
        <v>0</v>
      </c>
      <c r="AM13" s="40">
        <v>0</v>
      </c>
      <c r="AN13" s="43">
        <v>0</v>
      </c>
      <c r="AO13" s="42">
        <v>0</v>
      </c>
      <c r="AP13" s="40">
        <v>0</v>
      </c>
      <c r="AQ13" s="40">
        <v>0</v>
      </c>
      <c r="AR13" s="43">
        <v>0</v>
      </c>
      <c r="AS13" s="39"/>
      <c r="AT13" s="45">
        <v>545.5</v>
      </c>
      <c r="AU13" s="46">
        <v>1</v>
      </c>
      <c r="AV13" s="46">
        <v>1</v>
      </c>
      <c r="AW13" s="47">
        <v>1</v>
      </c>
      <c r="AX13" s="45">
        <v>0</v>
      </c>
      <c r="AY13" s="46">
        <v>0</v>
      </c>
      <c r="AZ13" s="46">
        <v>0</v>
      </c>
      <c r="BA13" s="47">
        <v>0</v>
      </c>
    </row>
    <row r="14" spans="1:53" x14ac:dyDescent="0.2">
      <c r="A14" s="32">
        <f>ROW(G14)-2</f>
        <v>12</v>
      </c>
      <c r="B14" s="73">
        <v>14</v>
      </c>
      <c r="C14" s="33">
        <f>IF(B14="","",IF(B14=A14,"=",B14-A14))</f>
        <v>2</v>
      </c>
      <c r="D14" s="73"/>
      <c r="E14" s="74"/>
      <c r="F14" s="33" t="str">
        <f>IF(E14="","",IF(E14=D14,"=",E14-D14))</f>
        <v/>
      </c>
      <c r="G14" s="34">
        <v>487</v>
      </c>
      <c r="H14" s="35" t="s">
        <v>78</v>
      </c>
      <c r="I14" s="35" t="s">
        <v>77</v>
      </c>
      <c r="J14" s="36" t="s">
        <v>77</v>
      </c>
      <c r="K14" s="75">
        <f xml:space="preserve"> IFERROR(COUNTIF(#REF!,H14),0) + IFERROR(COUNTIF(#REF!,H14),0)
 + IFERROR(COUNTIF(#REF!,H14),0) + IFERROR(COUNTIF(#REF!,H14),0)
 + IFERROR(COUNTIF(#REF!,H14),0) + IFERROR(COUNTIF(#REF!,H14),0)
 + IFERROR(COUNTIF([2]Pontevedra_CAT!H:H,H14),0) + IFERROR(COUNTIF([2]Pontevedra_ABS!H:H,H14),0)
 + IFERROR(COUNTIF([2]Cangas_CAT!H:H,H14),0) + IFERROR(COUNTIF([2]Cangas_ABS!H:H,H14),0)
 + IFERROR(COUNTIF([2]Naron_CAT!H:H,H14),0) + IFERROR(COUNTIF([2]Naron_ABS!H:H,H14),0)
 + IFERROR(COUNTIF(#REF!,H14),0) + IFERROR(COUNTIF(#REF!,H14),0) + IFERROR(COUNTIF(#REF!,H14),0)
 + IFERROR(COUNTIF(#REF!,H14),0) + IFERROR(COUNTIF(#REF!,H14),0) + IFERROR(COUNTIF(#REF!,H14),0)
 + IFERROR(COUNTIF(#REF!,H14),0) + IFERROR(COUNTIF(#REF!,H14),0) + IFERROR(COUNTIF(#REF!,H14),0)
 + IFERROR(COUNTIF(#REF!,H14),0) + IFERROR(COUNTIF(#REF!,H14),0) + IFERROR(COUNTIF(#REF!,H14),0)</f>
        <v>5</v>
      </c>
      <c r="L14" s="37">
        <f>SUM(R14,V14,Z14,AD14,AH14,AL14,AP14,AU14,AY14)</f>
        <v>3</v>
      </c>
      <c r="M14" s="41">
        <f>SUM(S14,W14,AA14,AE14,AI14,AM14,AQ14,AV14,AZ14)</f>
        <v>1</v>
      </c>
      <c r="N14" s="44">
        <f>SUM(T14,X14,AB14,AF14,AJ14,AN14,AR14,AW14,BA14)</f>
        <v>2</v>
      </c>
      <c r="O14" s="49">
        <f>SUM(Q14,U14,Y14,AC14,AG14,AK14,AO14,AT14,AX14)</f>
        <v>491.1</v>
      </c>
      <c r="P14" s="38"/>
      <c r="Q14" s="42">
        <v>47.4</v>
      </c>
      <c r="R14" s="40">
        <v>0</v>
      </c>
      <c r="S14" s="40">
        <v>0</v>
      </c>
      <c r="T14" s="43">
        <v>1</v>
      </c>
      <c r="U14" s="42">
        <v>0</v>
      </c>
      <c r="V14" s="40">
        <v>0</v>
      </c>
      <c r="W14" s="40">
        <v>0</v>
      </c>
      <c r="X14" s="43">
        <v>0</v>
      </c>
      <c r="Y14" s="42">
        <v>0</v>
      </c>
      <c r="Z14" s="40">
        <v>0</v>
      </c>
      <c r="AA14" s="40">
        <v>0</v>
      </c>
      <c r="AB14" s="43">
        <v>0</v>
      </c>
      <c r="AC14" s="42"/>
      <c r="AD14" s="40"/>
      <c r="AE14" s="40"/>
      <c r="AF14" s="43"/>
      <c r="AG14" s="42">
        <v>66</v>
      </c>
      <c r="AH14" s="40">
        <v>1</v>
      </c>
      <c r="AI14" s="40">
        <v>0</v>
      </c>
      <c r="AJ14" s="43">
        <v>1</v>
      </c>
      <c r="AK14" s="42">
        <v>0</v>
      </c>
      <c r="AL14" s="40">
        <v>0</v>
      </c>
      <c r="AM14" s="40">
        <v>0</v>
      </c>
      <c r="AN14" s="43">
        <v>0</v>
      </c>
      <c r="AO14" s="42">
        <v>60.5</v>
      </c>
      <c r="AP14" s="40">
        <v>1</v>
      </c>
      <c r="AQ14" s="40">
        <v>1</v>
      </c>
      <c r="AR14" s="43">
        <v>0</v>
      </c>
      <c r="AS14" s="39"/>
      <c r="AT14" s="45">
        <v>317.2</v>
      </c>
      <c r="AU14" s="46">
        <v>1</v>
      </c>
      <c r="AV14" s="46">
        <v>0</v>
      </c>
      <c r="AW14" s="47">
        <v>0</v>
      </c>
      <c r="AX14" s="45">
        <v>0</v>
      </c>
      <c r="AY14" s="46">
        <v>0</v>
      </c>
      <c r="AZ14" s="46">
        <v>0</v>
      </c>
      <c r="BA14" s="47">
        <v>0</v>
      </c>
    </row>
    <row r="15" spans="1:53" x14ac:dyDescent="0.2">
      <c r="A15" s="32">
        <f>ROW(G15)-2</f>
        <v>13</v>
      </c>
      <c r="B15" s="73">
        <v>13</v>
      </c>
      <c r="C15" s="33" t="str">
        <f>IF(B15="","",IF(B15=A15,"=",B15-A15))</f>
        <v>=</v>
      </c>
      <c r="D15" s="73"/>
      <c r="E15" s="74"/>
      <c r="F15" s="33" t="str">
        <f>IF(E15="","",IF(E15=D15,"=",E15-D15))</f>
        <v/>
      </c>
      <c r="G15" s="34">
        <v>518</v>
      </c>
      <c r="H15" s="35" t="s">
        <v>62</v>
      </c>
      <c r="I15" s="35" t="s">
        <v>96</v>
      </c>
      <c r="J15" s="36" t="s">
        <v>80</v>
      </c>
      <c r="K15" s="75">
        <f xml:space="preserve"> IFERROR(COUNTIF(#REF!,H15),0) + IFERROR(COUNTIF(#REF!,H15),0)
 + IFERROR(COUNTIF(#REF!,H15),0) + IFERROR(COUNTIF(#REF!,H15),0)
 + IFERROR(COUNTIF(#REF!,H15),0) + IFERROR(COUNTIF(#REF!,H15),0)
 + IFERROR(COUNTIF([2]Pontevedra_CAT!H:H,H15),0) + IFERROR(COUNTIF([2]Pontevedra_ABS!H:H,H15),0)
 + IFERROR(COUNTIF([2]Cangas_CAT!H:H,H15),0) + IFERROR(COUNTIF([2]Cangas_ABS!H:H,H15),0)
 + IFERROR(COUNTIF([2]Naron_CAT!H:H,H15),0) + IFERROR(COUNTIF([2]Naron_ABS!H:H,H15),0)
 + IFERROR(COUNTIF(#REF!,H15),0) + IFERROR(COUNTIF(#REF!,H15),0) + IFERROR(COUNTIF(#REF!,H15),0)
 + IFERROR(COUNTIF(#REF!,H15),0) + IFERROR(COUNTIF(#REF!,H15),0) + IFERROR(COUNTIF(#REF!,H15),0)
 + IFERROR(COUNTIF(#REF!,H15),0) + IFERROR(COUNTIF(#REF!,H15),0) + IFERROR(COUNTIF(#REF!,H15),0)
 + IFERROR(COUNTIF(#REF!,H15),0) + IFERROR(COUNTIF(#REF!,H15),0) + IFERROR(COUNTIF(#REF!,H15),0)</f>
        <v>4</v>
      </c>
      <c r="L15" s="37">
        <f>SUM(R15,V15,Z15,AD15,AH15,AL15,AP15,AU15,AY15)</f>
        <v>2</v>
      </c>
      <c r="M15" s="41">
        <f>SUM(S15,W15,AA15,AE15,AI15,AM15,AQ15,AV15,AZ15)</f>
        <v>3</v>
      </c>
      <c r="N15" s="44">
        <f>SUM(T15,X15,AB15,AF15,AJ15,AN15,AR15,AW15,BA15)</f>
        <v>2</v>
      </c>
      <c r="O15" s="49">
        <f>SUM(Q15,U15,Y15,AC15,AG15,AK15,AO15,AT15,AX15)</f>
        <v>208.3</v>
      </c>
      <c r="P15" s="38"/>
      <c r="Q15" s="42">
        <v>0</v>
      </c>
      <c r="R15" s="40">
        <v>0</v>
      </c>
      <c r="S15" s="40">
        <v>0</v>
      </c>
      <c r="T15" s="43">
        <v>0</v>
      </c>
      <c r="U15" s="42">
        <v>0</v>
      </c>
      <c r="V15" s="40">
        <v>0</v>
      </c>
      <c r="W15" s="40">
        <v>0</v>
      </c>
      <c r="X15" s="43">
        <v>0</v>
      </c>
      <c r="Y15" s="42">
        <v>0</v>
      </c>
      <c r="Z15" s="40">
        <v>0</v>
      </c>
      <c r="AA15" s="40">
        <v>0</v>
      </c>
      <c r="AB15" s="43">
        <v>0</v>
      </c>
      <c r="AC15" s="42"/>
      <c r="AD15" s="40"/>
      <c r="AE15" s="40"/>
      <c r="AF15" s="43"/>
      <c r="AG15" s="42">
        <v>0</v>
      </c>
      <c r="AH15" s="40">
        <v>0</v>
      </c>
      <c r="AI15" s="40">
        <v>0</v>
      </c>
      <c r="AJ15" s="43">
        <v>0</v>
      </c>
      <c r="AK15" s="42">
        <v>31.200000000000003</v>
      </c>
      <c r="AL15" s="40">
        <v>0</v>
      </c>
      <c r="AM15" s="40">
        <v>1</v>
      </c>
      <c r="AN15" s="43">
        <v>2</v>
      </c>
      <c r="AO15" s="42">
        <v>40.1</v>
      </c>
      <c r="AP15" s="40">
        <v>1</v>
      </c>
      <c r="AQ15" s="40">
        <v>1</v>
      </c>
      <c r="AR15" s="43">
        <v>0</v>
      </c>
      <c r="AS15" s="39"/>
      <c r="AT15" s="45">
        <v>137</v>
      </c>
      <c r="AU15" s="46">
        <v>1</v>
      </c>
      <c r="AV15" s="46">
        <v>1</v>
      </c>
      <c r="AW15" s="47">
        <v>0</v>
      </c>
      <c r="AX15" s="45">
        <v>0</v>
      </c>
      <c r="AY15" s="46">
        <v>0</v>
      </c>
      <c r="AZ15" s="46">
        <v>0</v>
      </c>
      <c r="BA15" s="47">
        <v>0</v>
      </c>
    </row>
    <row r="16" spans="1:53" x14ac:dyDescent="0.2">
      <c r="A16" s="32">
        <f>ROW(G16)-2</f>
        <v>14</v>
      </c>
      <c r="B16" s="73">
        <v>11</v>
      </c>
      <c r="C16" s="33">
        <f>IF(B16="","",IF(B16=A16,"=",B16-A16))</f>
        <v>-3</v>
      </c>
      <c r="D16" s="73"/>
      <c r="E16" s="74"/>
      <c r="F16" s="33" t="str">
        <f>IF(E16="","",IF(E16=D16,"=",E16-D16))</f>
        <v/>
      </c>
      <c r="G16" s="34">
        <v>10350</v>
      </c>
      <c r="H16" s="35" t="s">
        <v>60</v>
      </c>
      <c r="I16" s="35" t="s">
        <v>103</v>
      </c>
      <c r="J16" s="36" t="s">
        <v>83</v>
      </c>
      <c r="K16" s="75">
        <f xml:space="preserve"> IFERROR(COUNTIF(#REF!,H16),0) + IFERROR(COUNTIF(#REF!,H16),0)
 + IFERROR(COUNTIF(#REF!,H16),0) + IFERROR(COUNTIF(#REF!,H16),0)
 + IFERROR(COUNTIF(#REF!,H16),0) + IFERROR(COUNTIF(#REF!,H16),0)
 + IFERROR(COUNTIF([2]Pontevedra_CAT!H:H,H16),0) + IFERROR(COUNTIF([2]Pontevedra_ABS!H:H,H16),0)
 + IFERROR(COUNTIF([2]Cangas_CAT!H:H,H16),0) + IFERROR(COUNTIF([2]Cangas_ABS!H:H,H16),0)
 + IFERROR(COUNTIF([2]Naron_CAT!H:H,H16),0) + IFERROR(COUNTIF([2]Naron_ABS!H:H,H16),0)
 + IFERROR(COUNTIF(#REF!,H16),0) + IFERROR(COUNTIF(#REF!,H16),0) + IFERROR(COUNTIF(#REF!,H16),0)
 + IFERROR(COUNTIF(#REF!,H16),0) + IFERROR(COUNTIF(#REF!,H16),0) + IFERROR(COUNTIF(#REF!,H16),0)
 + IFERROR(COUNTIF(#REF!,H16),0) + IFERROR(COUNTIF(#REF!,H16),0) + IFERROR(COUNTIF(#REF!,H16),0)
 + IFERROR(COUNTIF(#REF!,H16),0) + IFERROR(COUNTIF(#REF!,H16),0) + IFERROR(COUNTIF(#REF!,H16),0)</f>
        <v>7</v>
      </c>
      <c r="L16" s="37">
        <f>SUM(R16,V16,Z16,AD16,AH16,AL16,AP16,AU16,AY16)</f>
        <v>2</v>
      </c>
      <c r="M16" s="41">
        <f>SUM(S16,W16,AA16,AE16,AI16,AM16,AQ16,AV16,AZ16)</f>
        <v>0</v>
      </c>
      <c r="N16" s="44">
        <f>SUM(T16,X16,AB16,AF16,AJ16,AN16,AR16,AW16,BA16)</f>
        <v>3</v>
      </c>
      <c r="O16" s="49">
        <f>SUM(Q16,U16,Y16,AC16,AG16,AK16,AO16,AT16,AX16)</f>
        <v>525.9</v>
      </c>
      <c r="P16" s="38"/>
      <c r="Q16" s="42">
        <v>212.5</v>
      </c>
      <c r="R16" s="40">
        <v>1</v>
      </c>
      <c r="S16" s="40">
        <v>0</v>
      </c>
      <c r="T16" s="43">
        <v>2</v>
      </c>
      <c r="U16" s="42">
        <v>0</v>
      </c>
      <c r="V16" s="40">
        <v>0</v>
      </c>
      <c r="W16" s="40">
        <v>0</v>
      </c>
      <c r="X16" s="43">
        <v>0</v>
      </c>
      <c r="Y16" s="42">
        <v>0</v>
      </c>
      <c r="Z16" s="40">
        <v>0</v>
      </c>
      <c r="AA16" s="40">
        <v>0</v>
      </c>
      <c r="AB16" s="43">
        <v>0</v>
      </c>
      <c r="AC16" s="42"/>
      <c r="AD16" s="40"/>
      <c r="AE16" s="40"/>
      <c r="AF16" s="43"/>
      <c r="AG16" s="42">
        <v>115.9</v>
      </c>
      <c r="AH16" s="40">
        <v>0</v>
      </c>
      <c r="AI16" s="40">
        <v>0</v>
      </c>
      <c r="AJ16" s="43">
        <v>1</v>
      </c>
      <c r="AK16" s="42">
        <v>0</v>
      </c>
      <c r="AL16" s="40">
        <v>0</v>
      </c>
      <c r="AM16" s="40">
        <v>0</v>
      </c>
      <c r="AN16" s="43">
        <v>0</v>
      </c>
      <c r="AO16" s="42">
        <v>0</v>
      </c>
      <c r="AP16" s="40">
        <v>0</v>
      </c>
      <c r="AQ16" s="40">
        <v>0</v>
      </c>
      <c r="AR16" s="43">
        <v>0</v>
      </c>
      <c r="AS16" s="39"/>
      <c r="AT16" s="45">
        <v>197.5</v>
      </c>
      <c r="AU16" s="46">
        <v>1</v>
      </c>
      <c r="AV16" s="46">
        <v>0</v>
      </c>
      <c r="AW16" s="47">
        <v>0</v>
      </c>
      <c r="AX16" s="45">
        <v>0</v>
      </c>
      <c r="AY16" s="46">
        <v>0</v>
      </c>
      <c r="AZ16" s="46">
        <v>0</v>
      </c>
      <c r="BA16" s="47">
        <v>0</v>
      </c>
    </row>
    <row r="17" spans="1:53" x14ac:dyDescent="0.2">
      <c r="A17" s="32">
        <f>ROW(G17)-2</f>
        <v>15</v>
      </c>
      <c r="B17" s="73">
        <v>15</v>
      </c>
      <c r="C17" s="33" t="str">
        <f>IF(B17="","",IF(B17=A17,"=",B17-A17))</f>
        <v>=</v>
      </c>
      <c r="D17" s="73"/>
      <c r="E17" s="74"/>
      <c r="F17" s="33" t="str">
        <f>IF(E17="","",IF(E17=D17,"=",E17-D17))</f>
        <v/>
      </c>
      <c r="G17" s="34">
        <v>202</v>
      </c>
      <c r="H17" s="35" t="s">
        <v>54</v>
      </c>
      <c r="I17" s="35" t="s">
        <v>95</v>
      </c>
      <c r="J17" s="36" t="s">
        <v>80</v>
      </c>
      <c r="K17" s="75">
        <f xml:space="preserve"> IFERROR(COUNTIF(#REF!,H17),0) + IFERROR(COUNTIF(#REF!,H17),0)
 + IFERROR(COUNTIF(#REF!,H17),0) + IFERROR(COUNTIF(#REF!,H17),0)
 + IFERROR(COUNTIF(#REF!,H17),0) + IFERROR(COUNTIF(#REF!,H17),0)
 + IFERROR(COUNTIF([2]Pontevedra_CAT!H:H,H17),0) + IFERROR(COUNTIF([2]Pontevedra_ABS!H:H,H17),0)
 + IFERROR(COUNTIF([2]Cangas_CAT!H:H,H17),0) + IFERROR(COUNTIF([2]Cangas_ABS!H:H,H17),0)
 + IFERROR(COUNTIF([2]Naron_CAT!H:H,H17),0) + IFERROR(COUNTIF([2]Naron_ABS!H:H,H17),0)
 + IFERROR(COUNTIF(#REF!,H17),0) + IFERROR(COUNTIF(#REF!,H17),0) + IFERROR(COUNTIF(#REF!,H17),0)
 + IFERROR(COUNTIF(#REF!,H17),0) + IFERROR(COUNTIF(#REF!,H17),0) + IFERROR(COUNTIF(#REF!,H17),0)
 + IFERROR(COUNTIF(#REF!,H17),0) + IFERROR(COUNTIF(#REF!,H17),0) + IFERROR(COUNTIF(#REF!,H17),0)
 + IFERROR(COUNTIF(#REF!,H17),0) + IFERROR(COUNTIF(#REF!,H17),0) + IFERROR(COUNTIF(#REF!,H17),0)</f>
        <v>0</v>
      </c>
      <c r="L17" s="37">
        <f>SUM(R17,V17,Z17,AD17,AH17,AL17,AP17,AU17,AY17)</f>
        <v>2</v>
      </c>
      <c r="M17" s="41">
        <f>SUM(S17,W17,AA17,AE17,AI17,AM17,AQ17,AV17,AZ17)</f>
        <v>0</v>
      </c>
      <c r="N17" s="44">
        <f>SUM(T17,X17,AB17,AF17,AJ17,AN17,AR17,AW17,BA17)</f>
        <v>0</v>
      </c>
      <c r="O17" s="49">
        <f>SUM(Q17,U17,Y17,AC17,AG17,AK17,AO17,AT17,AX17)</f>
        <v>182.4</v>
      </c>
      <c r="P17" s="38"/>
      <c r="Q17" s="42">
        <v>0</v>
      </c>
      <c r="R17" s="40">
        <v>0</v>
      </c>
      <c r="S17" s="40">
        <v>0</v>
      </c>
      <c r="T17" s="43">
        <v>0</v>
      </c>
      <c r="U17" s="42">
        <v>0</v>
      </c>
      <c r="V17" s="40">
        <v>0</v>
      </c>
      <c r="W17" s="40">
        <v>0</v>
      </c>
      <c r="X17" s="43">
        <v>0</v>
      </c>
      <c r="Y17" s="42">
        <v>35.6</v>
      </c>
      <c r="Z17" s="40">
        <v>1</v>
      </c>
      <c r="AA17" s="40">
        <v>0</v>
      </c>
      <c r="AB17" s="43">
        <v>0</v>
      </c>
      <c r="AC17" s="42"/>
      <c r="AD17" s="40"/>
      <c r="AE17" s="40"/>
      <c r="AF17" s="43"/>
      <c r="AG17" s="42">
        <v>0</v>
      </c>
      <c r="AH17" s="40">
        <v>0</v>
      </c>
      <c r="AI17" s="40">
        <v>0</v>
      </c>
      <c r="AJ17" s="43">
        <v>0</v>
      </c>
      <c r="AK17" s="42">
        <v>0</v>
      </c>
      <c r="AL17" s="40">
        <v>0</v>
      </c>
      <c r="AM17" s="40">
        <v>0</v>
      </c>
      <c r="AN17" s="43">
        <v>0</v>
      </c>
      <c r="AO17" s="42">
        <v>0</v>
      </c>
      <c r="AP17" s="40">
        <v>0</v>
      </c>
      <c r="AQ17" s="40">
        <v>0</v>
      </c>
      <c r="AR17" s="43">
        <v>0</v>
      </c>
      <c r="AS17" s="39"/>
      <c r="AT17" s="45">
        <v>146.80000000000001</v>
      </c>
      <c r="AU17" s="46">
        <v>1</v>
      </c>
      <c r="AV17" s="46">
        <v>0</v>
      </c>
      <c r="AW17" s="47">
        <v>0</v>
      </c>
      <c r="AX17" s="45">
        <v>0</v>
      </c>
      <c r="AY17" s="46">
        <v>0</v>
      </c>
      <c r="AZ17" s="46">
        <v>0</v>
      </c>
      <c r="BA17" s="47">
        <v>0</v>
      </c>
    </row>
    <row r="18" spans="1:53" x14ac:dyDescent="0.2">
      <c r="A18" s="32">
        <f>ROW(G18)-2</f>
        <v>16</v>
      </c>
      <c r="B18" s="73">
        <v>16</v>
      </c>
      <c r="C18" s="33" t="str">
        <f>IF(B18="","",IF(B18=A18,"=",B18-A18))</f>
        <v>=</v>
      </c>
      <c r="D18" s="73"/>
      <c r="E18" s="74"/>
      <c r="F18" s="33" t="str">
        <f>IF(E18="","",IF(E18=D18,"=",E18-D18))</f>
        <v/>
      </c>
      <c r="G18" s="34">
        <v>10415</v>
      </c>
      <c r="H18" s="35" t="s">
        <v>43</v>
      </c>
      <c r="I18" s="35" t="s">
        <v>118</v>
      </c>
      <c r="J18" s="36" t="s">
        <v>83</v>
      </c>
      <c r="K18" s="75">
        <f xml:space="preserve"> IFERROR(COUNTIF(#REF!,H18),0) + IFERROR(COUNTIF(#REF!,H18),0)
 + IFERROR(COUNTIF(#REF!,H18),0) + IFERROR(COUNTIF(#REF!,H18),0)
 + IFERROR(COUNTIF(#REF!,H18),0) + IFERROR(COUNTIF(#REF!,H18),0)
 + IFERROR(COUNTIF([2]Pontevedra_CAT!H:H,H18),0) + IFERROR(COUNTIF([2]Pontevedra_ABS!H:H,H18),0)
 + IFERROR(COUNTIF([2]Cangas_CAT!H:H,H18),0) + IFERROR(COUNTIF([2]Cangas_ABS!H:H,H18),0)
 + IFERROR(COUNTIF([2]Naron_CAT!H:H,H18),0) + IFERROR(COUNTIF([2]Naron_ABS!H:H,H18),0)
 + IFERROR(COUNTIF(#REF!,H18),0) + IFERROR(COUNTIF(#REF!,H18),0) + IFERROR(COUNTIF(#REF!,H18),0)
 + IFERROR(COUNTIF(#REF!,H18),0) + IFERROR(COUNTIF(#REF!,H18),0) + IFERROR(COUNTIF(#REF!,H18),0)
 + IFERROR(COUNTIF(#REF!,H18),0) + IFERROR(COUNTIF(#REF!,H18),0) + IFERROR(COUNTIF(#REF!,H18),0)
 + IFERROR(COUNTIF(#REF!,H18),0) + IFERROR(COUNTIF(#REF!,H18),0) + IFERROR(COUNTIF(#REF!,H18),0)</f>
        <v>1</v>
      </c>
      <c r="L18" s="37">
        <f>SUM(R18,V18,Z18,AD18,AH18,AL18,AP18,AU18,AY18)</f>
        <v>1</v>
      </c>
      <c r="M18" s="41">
        <f>SUM(S18,W18,AA18,AE18,AI18,AM18,AQ18,AV18,AZ18)</f>
        <v>3</v>
      </c>
      <c r="N18" s="44">
        <f>SUM(T18,X18,AB18,AF18,AJ18,AN18,AR18,AW18,BA18)</f>
        <v>5</v>
      </c>
      <c r="O18" s="49">
        <f>SUM(Q18,U18,Y18,AC18,AG18,AK18,AO18,AT18,AX18)</f>
        <v>2055.5</v>
      </c>
      <c r="P18" s="38"/>
      <c r="Q18" s="42">
        <v>372.7</v>
      </c>
      <c r="R18" s="40">
        <v>0</v>
      </c>
      <c r="S18" s="40">
        <v>2</v>
      </c>
      <c r="T18" s="43">
        <v>2</v>
      </c>
      <c r="U18" s="42">
        <v>0</v>
      </c>
      <c r="V18" s="40">
        <v>0</v>
      </c>
      <c r="W18" s="40">
        <v>0</v>
      </c>
      <c r="X18" s="43">
        <v>0</v>
      </c>
      <c r="Y18" s="42">
        <v>134.9</v>
      </c>
      <c r="Z18" s="40">
        <v>0</v>
      </c>
      <c r="AA18" s="40">
        <v>1</v>
      </c>
      <c r="AB18" s="43">
        <v>1</v>
      </c>
      <c r="AC18" s="42"/>
      <c r="AD18" s="40"/>
      <c r="AE18" s="40"/>
      <c r="AF18" s="43"/>
      <c r="AG18" s="42">
        <v>16</v>
      </c>
      <c r="AH18" s="40">
        <v>0</v>
      </c>
      <c r="AI18" s="40">
        <v>0</v>
      </c>
      <c r="AJ18" s="43">
        <v>0</v>
      </c>
      <c r="AK18" s="42">
        <v>0</v>
      </c>
      <c r="AL18" s="40">
        <v>0</v>
      </c>
      <c r="AM18" s="40">
        <v>0</v>
      </c>
      <c r="AN18" s="43">
        <v>0</v>
      </c>
      <c r="AO18" s="42">
        <v>4</v>
      </c>
      <c r="AP18" s="40">
        <v>0</v>
      </c>
      <c r="AQ18" s="40">
        <v>0</v>
      </c>
      <c r="AR18" s="43">
        <v>0</v>
      </c>
      <c r="AS18" s="39"/>
      <c r="AT18" s="45">
        <v>1344.5</v>
      </c>
      <c r="AU18" s="46">
        <v>1</v>
      </c>
      <c r="AV18" s="46">
        <v>0</v>
      </c>
      <c r="AW18" s="47">
        <v>1</v>
      </c>
      <c r="AX18" s="45">
        <v>183.4</v>
      </c>
      <c r="AY18" s="46">
        <v>0</v>
      </c>
      <c r="AZ18" s="46">
        <v>0</v>
      </c>
      <c r="BA18" s="47">
        <v>1</v>
      </c>
    </row>
    <row r="19" spans="1:53" x14ac:dyDescent="0.2">
      <c r="A19" s="32">
        <f>ROW(G19)-2</f>
        <v>17</v>
      </c>
      <c r="B19" s="73">
        <v>17</v>
      </c>
      <c r="C19" s="33" t="str">
        <f>IF(B19="","",IF(B19=A19,"=",B19-A19))</f>
        <v>=</v>
      </c>
      <c r="D19" s="73"/>
      <c r="E19" s="74"/>
      <c r="F19" s="33" t="str">
        <f>IF(E19="","",IF(E19=D19,"=",E19-D19))</f>
        <v/>
      </c>
      <c r="G19" s="34">
        <v>341</v>
      </c>
      <c r="H19" s="35" t="s">
        <v>41</v>
      </c>
      <c r="I19" s="35" t="s">
        <v>87</v>
      </c>
      <c r="J19" s="36" t="s">
        <v>80</v>
      </c>
      <c r="K19" s="75">
        <f xml:space="preserve"> IFERROR(COUNTIF(#REF!,H19),0) + IFERROR(COUNTIF(#REF!,H19),0)
 + IFERROR(COUNTIF(#REF!,H19),0) + IFERROR(COUNTIF(#REF!,H19),0)
 + IFERROR(COUNTIF(#REF!,H19),0) + IFERROR(COUNTIF(#REF!,H19),0)
 + IFERROR(COUNTIF([2]Pontevedra_CAT!H:H,H19),0) + IFERROR(COUNTIF([2]Pontevedra_ABS!H:H,H19),0)
 + IFERROR(COUNTIF([2]Cangas_CAT!H:H,H19),0) + IFERROR(COUNTIF([2]Cangas_ABS!H:H,H19),0)
 + IFERROR(COUNTIF([2]Naron_CAT!H:H,H19),0) + IFERROR(COUNTIF([2]Naron_ABS!H:H,H19),0)
 + IFERROR(COUNTIF(#REF!,H19),0) + IFERROR(COUNTIF(#REF!,H19),0) + IFERROR(COUNTIF(#REF!,H19),0)
 + IFERROR(COUNTIF(#REF!,H19),0) + IFERROR(COUNTIF(#REF!,H19),0) + IFERROR(COUNTIF(#REF!,H19),0)
 + IFERROR(COUNTIF(#REF!,H19),0) + IFERROR(COUNTIF(#REF!,H19),0) + IFERROR(COUNTIF(#REF!,H19),0)
 + IFERROR(COUNTIF(#REF!,H19),0) + IFERROR(COUNTIF(#REF!,H19),0) + IFERROR(COUNTIF(#REF!,H19),0)</f>
        <v>6</v>
      </c>
      <c r="L19" s="37">
        <f>SUM(R19,V19,Z19,AD19,AH19,AL19,AP19,AU19,AY19)</f>
        <v>1</v>
      </c>
      <c r="M19" s="41">
        <f>SUM(S19,W19,AA19,AE19,AI19,AM19,AQ19,AV19,AZ19)</f>
        <v>3</v>
      </c>
      <c r="N19" s="44">
        <f>SUM(T19,X19,AB19,AF19,AJ19,AN19,AR19,AW19,BA19)</f>
        <v>1</v>
      </c>
      <c r="O19" s="49">
        <f>SUM(Q19,U19,Y19,AC19,AG19,AK19,AO19,AT19,AX19)</f>
        <v>349.6</v>
      </c>
      <c r="P19" s="38"/>
      <c r="Q19" s="42">
        <v>36.4</v>
      </c>
      <c r="R19" s="40">
        <v>0</v>
      </c>
      <c r="S19" s="40">
        <v>0</v>
      </c>
      <c r="T19" s="43">
        <v>1</v>
      </c>
      <c r="U19" s="42">
        <v>0</v>
      </c>
      <c r="V19" s="40">
        <v>0</v>
      </c>
      <c r="W19" s="40">
        <v>0</v>
      </c>
      <c r="X19" s="43">
        <v>0</v>
      </c>
      <c r="Y19" s="42">
        <v>26</v>
      </c>
      <c r="Z19" s="40">
        <v>0</v>
      </c>
      <c r="AA19" s="40">
        <v>0</v>
      </c>
      <c r="AB19" s="43">
        <v>0</v>
      </c>
      <c r="AC19" s="42"/>
      <c r="AD19" s="40"/>
      <c r="AE19" s="40"/>
      <c r="AF19" s="43"/>
      <c r="AG19" s="42">
        <v>0</v>
      </c>
      <c r="AH19" s="40">
        <v>0</v>
      </c>
      <c r="AI19" s="40">
        <v>0</v>
      </c>
      <c r="AJ19" s="43">
        <v>0</v>
      </c>
      <c r="AK19" s="42">
        <v>29.299999999999997</v>
      </c>
      <c r="AL19" s="40">
        <v>1</v>
      </c>
      <c r="AM19" s="40">
        <v>1</v>
      </c>
      <c r="AN19" s="43">
        <v>0</v>
      </c>
      <c r="AO19" s="42">
        <v>37.9</v>
      </c>
      <c r="AP19" s="40">
        <v>0</v>
      </c>
      <c r="AQ19" s="40">
        <v>2</v>
      </c>
      <c r="AR19" s="43">
        <v>0</v>
      </c>
      <c r="AS19" s="39"/>
      <c r="AT19" s="45">
        <v>220</v>
      </c>
      <c r="AU19" s="46">
        <v>0</v>
      </c>
      <c r="AV19" s="46">
        <v>0</v>
      </c>
      <c r="AW19" s="47">
        <v>0</v>
      </c>
      <c r="AX19" s="45">
        <v>0</v>
      </c>
      <c r="AY19" s="46">
        <v>0</v>
      </c>
      <c r="AZ19" s="46">
        <v>0</v>
      </c>
      <c r="BA19" s="47">
        <v>0</v>
      </c>
    </row>
    <row r="20" spans="1:53" x14ac:dyDescent="0.2">
      <c r="A20" s="32">
        <f>ROW(G20)-2</f>
        <v>18</v>
      </c>
      <c r="B20" s="73">
        <v>18</v>
      </c>
      <c r="C20" s="33" t="str">
        <f>IF(B20="","",IF(B20=A20,"=",B20-A20))</f>
        <v>=</v>
      </c>
      <c r="D20" s="73"/>
      <c r="E20" s="74"/>
      <c r="F20" s="33" t="str">
        <f>IF(E20="","",IF(E20=D20,"=",E20-D20))</f>
        <v/>
      </c>
      <c r="G20" s="34">
        <v>10104</v>
      </c>
      <c r="H20" s="35" t="s">
        <v>59</v>
      </c>
      <c r="I20" s="35" t="s">
        <v>89</v>
      </c>
      <c r="J20" s="36" t="s">
        <v>83</v>
      </c>
      <c r="K20" s="75">
        <f xml:space="preserve"> IFERROR(COUNTIF(#REF!,H20),0) + IFERROR(COUNTIF(#REF!,H20),0)
 + IFERROR(COUNTIF(#REF!,H20),0) + IFERROR(COUNTIF(#REF!,H20),0)
 + IFERROR(COUNTIF(#REF!,H20),0) + IFERROR(COUNTIF(#REF!,H20),0)
 + IFERROR(COUNTIF([2]Pontevedra_CAT!H:H,H20),0) + IFERROR(COUNTIF([2]Pontevedra_ABS!H:H,H20),0)
 + IFERROR(COUNTIF([2]Cangas_CAT!H:H,H20),0) + IFERROR(COUNTIF([2]Cangas_ABS!H:H,H20),0)
 + IFERROR(COUNTIF([2]Naron_CAT!H:H,H20),0) + IFERROR(COUNTIF([2]Naron_ABS!H:H,H20),0)
 + IFERROR(COUNTIF(#REF!,H20),0) + IFERROR(COUNTIF(#REF!,H20),0) + IFERROR(COUNTIF(#REF!,H20),0)
 + IFERROR(COUNTIF(#REF!,H20),0) + IFERROR(COUNTIF(#REF!,H20),0) + IFERROR(COUNTIF(#REF!,H20),0)
 + IFERROR(COUNTIF(#REF!,H20),0) + IFERROR(COUNTIF(#REF!,H20),0) + IFERROR(COUNTIF(#REF!,H20),0)
 + IFERROR(COUNTIF(#REF!,H20),0) + IFERROR(COUNTIF(#REF!,H20),0) + IFERROR(COUNTIF(#REF!,H20),0)</f>
        <v>1</v>
      </c>
      <c r="L20" s="37">
        <f>SUM(R20,V20,Z20,AD20,AH20,AL20,AP20,AU20,AY20)</f>
        <v>1</v>
      </c>
      <c r="M20" s="41">
        <f>SUM(S20,W20,AA20,AE20,AI20,AM20,AQ20,AV20,AZ20)</f>
        <v>2</v>
      </c>
      <c r="N20" s="44">
        <f>SUM(T20,X20,AB20,AF20,AJ20,AN20,AR20,AW20,BA20)</f>
        <v>0</v>
      </c>
      <c r="O20" s="49">
        <f>SUM(Q20,U20,Y20,AC20,AG20,AK20,AO20,AT20,AX20)</f>
        <v>347.4</v>
      </c>
      <c r="P20" s="38"/>
      <c r="Q20" s="42">
        <v>61.5</v>
      </c>
      <c r="R20" s="40">
        <v>0</v>
      </c>
      <c r="S20" s="40">
        <v>0</v>
      </c>
      <c r="T20" s="43">
        <v>0</v>
      </c>
      <c r="U20" s="42">
        <v>9</v>
      </c>
      <c r="V20" s="40">
        <v>0</v>
      </c>
      <c r="W20" s="40">
        <v>0</v>
      </c>
      <c r="X20" s="43">
        <v>0</v>
      </c>
      <c r="Y20" s="42">
        <v>40.299999999999997</v>
      </c>
      <c r="Z20" s="40">
        <v>0</v>
      </c>
      <c r="AA20" s="40">
        <v>1</v>
      </c>
      <c r="AB20" s="43">
        <v>0</v>
      </c>
      <c r="AC20" s="42"/>
      <c r="AD20" s="40"/>
      <c r="AE20" s="40"/>
      <c r="AF20" s="43"/>
      <c r="AG20" s="42">
        <v>0</v>
      </c>
      <c r="AH20" s="40">
        <v>0</v>
      </c>
      <c r="AI20" s="40">
        <v>0</v>
      </c>
      <c r="AJ20" s="43">
        <v>0</v>
      </c>
      <c r="AK20" s="42">
        <v>26.2</v>
      </c>
      <c r="AL20" s="40">
        <v>1</v>
      </c>
      <c r="AM20" s="40">
        <v>0</v>
      </c>
      <c r="AN20" s="43">
        <v>0</v>
      </c>
      <c r="AO20" s="42">
        <v>0</v>
      </c>
      <c r="AP20" s="40">
        <v>0</v>
      </c>
      <c r="AQ20" s="40">
        <v>0</v>
      </c>
      <c r="AR20" s="43">
        <v>0</v>
      </c>
      <c r="AS20" s="39"/>
      <c r="AT20" s="45">
        <v>121.4</v>
      </c>
      <c r="AU20" s="46">
        <v>0</v>
      </c>
      <c r="AV20" s="46">
        <v>1</v>
      </c>
      <c r="AW20" s="47">
        <v>0</v>
      </c>
      <c r="AX20" s="45">
        <v>89</v>
      </c>
      <c r="AY20" s="46">
        <v>0</v>
      </c>
      <c r="AZ20" s="46">
        <v>0</v>
      </c>
      <c r="BA20" s="47">
        <v>0</v>
      </c>
    </row>
    <row r="21" spans="1:53" x14ac:dyDescent="0.2">
      <c r="A21" s="32">
        <f>ROW(G21)-2</f>
        <v>19</v>
      </c>
      <c r="B21" s="73">
        <v>19</v>
      </c>
      <c r="C21" s="33" t="str">
        <f>IF(B21="","",IF(B21=A21,"=",B21-A21))</f>
        <v>=</v>
      </c>
      <c r="D21" s="73"/>
      <c r="E21" s="74"/>
      <c r="F21" s="33" t="str">
        <f>IF(E21="","",IF(E21=D21,"=",E21-D21))</f>
        <v/>
      </c>
      <c r="G21" s="34">
        <v>10023</v>
      </c>
      <c r="H21" s="35" t="s">
        <v>39</v>
      </c>
      <c r="I21" s="35" t="s">
        <v>93</v>
      </c>
      <c r="J21" s="36" t="s">
        <v>83</v>
      </c>
      <c r="K21" s="75">
        <f xml:space="preserve"> IFERROR(COUNTIF(#REF!,H21),0) + IFERROR(COUNTIF(#REF!,H21),0)
 + IFERROR(COUNTIF(#REF!,H21),0) + IFERROR(COUNTIF(#REF!,H21),0)
 + IFERROR(COUNTIF(#REF!,H21),0) + IFERROR(COUNTIF(#REF!,H21),0)
 + IFERROR(COUNTIF([2]Pontevedra_CAT!H:H,H21),0) + IFERROR(COUNTIF([2]Pontevedra_ABS!H:H,H21),0)
 + IFERROR(COUNTIF([2]Cangas_CAT!H:H,H21),0) + IFERROR(COUNTIF([2]Cangas_ABS!H:H,H21),0)
 + IFERROR(COUNTIF([2]Naron_CAT!H:H,H21),0) + IFERROR(COUNTIF([2]Naron_ABS!H:H,H21),0)
 + IFERROR(COUNTIF(#REF!,H21),0) + IFERROR(COUNTIF(#REF!,H21),0) + IFERROR(COUNTIF(#REF!,H21),0)
 + IFERROR(COUNTIF(#REF!,H21),0) + IFERROR(COUNTIF(#REF!,H21),0) + IFERROR(COUNTIF(#REF!,H21),0)
 + IFERROR(COUNTIF(#REF!,H21),0) + IFERROR(COUNTIF(#REF!,H21),0) + IFERROR(COUNTIF(#REF!,H21),0)
 + IFERROR(COUNTIF(#REF!,H21),0) + IFERROR(COUNTIF(#REF!,H21),0) + IFERROR(COUNTIF(#REF!,H21),0)</f>
        <v>4</v>
      </c>
      <c r="L21" s="37">
        <f>SUM(R21,V21,Z21,AD21,AH21,AL21,AP21,AU21,AY21)</f>
        <v>1</v>
      </c>
      <c r="M21" s="41">
        <f>SUM(S21,W21,AA21,AE21,AI21,AM21,AQ21,AV21,AZ21)</f>
        <v>0</v>
      </c>
      <c r="N21" s="44">
        <f>SUM(T21,X21,AB21,AF21,AJ21,AN21,AR21,AW21,BA21)</f>
        <v>2</v>
      </c>
      <c r="O21" s="49">
        <f>SUM(Q21,U21,Y21,AC21,AG21,AK21,AO21,AT21,AX21)</f>
        <v>342.9</v>
      </c>
      <c r="P21" s="38"/>
      <c r="Q21" s="42">
        <v>142.19999999999999</v>
      </c>
      <c r="R21" s="40">
        <v>0</v>
      </c>
      <c r="S21" s="40">
        <v>0</v>
      </c>
      <c r="T21" s="43">
        <v>1</v>
      </c>
      <c r="U21" s="42">
        <v>0</v>
      </c>
      <c r="V21" s="40">
        <v>0</v>
      </c>
      <c r="W21" s="40">
        <v>0</v>
      </c>
      <c r="X21" s="43">
        <v>0</v>
      </c>
      <c r="Y21" s="42">
        <v>21.3</v>
      </c>
      <c r="Z21" s="40">
        <v>0</v>
      </c>
      <c r="AA21" s="40">
        <v>0</v>
      </c>
      <c r="AB21" s="43">
        <v>1</v>
      </c>
      <c r="AC21" s="42"/>
      <c r="AD21" s="40"/>
      <c r="AE21" s="40"/>
      <c r="AF21" s="43"/>
      <c r="AG21" s="42">
        <v>38.5</v>
      </c>
      <c r="AH21" s="40">
        <v>0</v>
      </c>
      <c r="AI21" s="40">
        <v>0</v>
      </c>
      <c r="AJ21" s="43">
        <v>0</v>
      </c>
      <c r="AK21" s="42">
        <v>21.9</v>
      </c>
      <c r="AL21" s="40">
        <v>1</v>
      </c>
      <c r="AM21" s="40">
        <v>0</v>
      </c>
      <c r="AN21" s="43">
        <v>0</v>
      </c>
      <c r="AO21" s="42">
        <v>0</v>
      </c>
      <c r="AP21" s="40">
        <v>0</v>
      </c>
      <c r="AQ21" s="40">
        <v>0</v>
      </c>
      <c r="AR21" s="43">
        <v>0</v>
      </c>
      <c r="AS21" s="39"/>
      <c r="AT21" s="45">
        <v>119</v>
      </c>
      <c r="AU21" s="46">
        <v>0</v>
      </c>
      <c r="AV21" s="46">
        <v>0</v>
      </c>
      <c r="AW21" s="47">
        <v>0</v>
      </c>
      <c r="AX21" s="45">
        <v>0</v>
      </c>
      <c r="AY21" s="46">
        <v>0</v>
      </c>
      <c r="AZ21" s="46">
        <v>0</v>
      </c>
      <c r="BA21" s="47">
        <v>0</v>
      </c>
    </row>
    <row r="22" spans="1:53" x14ac:dyDescent="0.2">
      <c r="A22" s="32">
        <f>ROW(G22)-2</f>
        <v>20</v>
      </c>
      <c r="B22" s="73">
        <v>21</v>
      </c>
      <c r="C22" s="33">
        <f>IF(B22="","",IF(B22=A22,"=",B22-A22))</f>
        <v>1</v>
      </c>
      <c r="D22" s="73"/>
      <c r="E22" s="74"/>
      <c r="F22" s="33" t="str">
        <f>IF(E22="","",IF(E22=D22,"=",E22-D22))</f>
        <v/>
      </c>
      <c r="G22" s="34">
        <v>10074</v>
      </c>
      <c r="H22" s="35" t="s">
        <v>109</v>
      </c>
      <c r="I22" s="35" t="s">
        <v>108</v>
      </c>
      <c r="J22" s="36" t="s">
        <v>83</v>
      </c>
      <c r="K22" s="75">
        <f xml:space="preserve"> IFERROR(COUNTIF(#REF!,H22),0) + IFERROR(COUNTIF(#REF!,H22),0)
 + IFERROR(COUNTIF(#REF!,H22),0) + IFERROR(COUNTIF(#REF!,H22),0)
 + IFERROR(COUNTIF(#REF!,H22),0) + IFERROR(COUNTIF(#REF!,H22),0)
 + IFERROR(COUNTIF([2]Pontevedra_CAT!H:H,H22),0) + IFERROR(COUNTIF([2]Pontevedra_ABS!H:H,H22),0)
 + IFERROR(COUNTIF([2]Cangas_CAT!H:H,H22),0) + IFERROR(COUNTIF([2]Cangas_ABS!H:H,H22),0)
 + IFERROR(COUNTIF([2]Naron_CAT!H:H,H22),0) + IFERROR(COUNTIF([2]Naron_ABS!H:H,H22),0)
 + IFERROR(COUNTIF(#REF!,H22),0) + IFERROR(COUNTIF(#REF!,H22),0) + IFERROR(COUNTIF(#REF!,H22),0)
 + IFERROR(COUNTIF(#REF!,H22),0) + IFERROR(COUNTIF(#REF!,H22),0) + IFERROR(COUNTIF(#REF!,H22),0)
 + IFERROR(COUNTIF(#REF!,H22),0) + IFERROR(COUNTIF(#REF!,H22),0) + IFERROR(COUNTIF(#REF!,H22),0)
 + IFERROR(COUNTIF(#REF!,H22),0) + IFERROR(COUNTIF(#REF!,H22),0) + IFERROR(COUNTIF(#REF!,H22),0)</f>
        <v>4</v>
      </c>
      <c r="L22" s="37">
        <f>SUM(R22,V22,Z22,AD22,AH22,AL22,AP22,AU22,AY22)</f>
        <v>1</v>
      </c>
      <c r="M22" s="41">
        <f>SUM(S22,W22,AA22,AE22,AI22,AM22,AQ22,AV22,AZ22)</f>
        <v>0</v>
      </c>
      <c r="N22" s="44">
        <f>SUM(T22,X22,AB22,AF22,AJ22,AN22,AR22,AW22,BA22)</f>
        <v>0</v>
      </c>
      <c r="O22" s="49">
        <f>SUM(Q22,U22,Y22,AC22,AG22,AK22,AO22,AT22,AX22)</f>
        <v>297.5</v>
      </c>
      <c r="P22" s="38"/>
      <c r="Q22" s="42">
        <v>95</v>
      </c>
      <c r="R22" s="40">
        <v>1</v>
      </c>
      <c r="S22" s="40">
        <v>0</v>
      </c>
      <c r="T22" s="43">
        <v>0</v>
      </c>
      <c r="U22" s="42">
        <v>5.5</v>
      </c>
      <c r="V22" s="40">
        <v>0</v>
      </c>
      <c r="W22" s="40">
        <v>0</v>
      </c>
      <c r="X22" s="43">
        <v>0</v>
      </c>
      <c r="Y22" s="42">
        <v>96.5</v>
      </c>
      <c r="Z22" s="40">
        <v>0</v>
      </c>
      <c r="AA22" s="40">
        <v>0</v>
      </c>
      <c r="AB22" s="43">
        <v>0</v>
      </c>
      <c r="AC22" s="42"/>
      <c r="AD22" s="40"/>
      <c r="AE22" s="40"/>
      <c r="AF22" s="43"/>
      <c r="AG22" s="42">
        <v>42.5</v>
      </c>
      <c r="AH22" s="40">
        <v>0</v>
      </c>
      <c r="AI22" s="40">
        <v>0</v>
      </c>
      <c r="AJ22" s="43">
        <v>0</v>
      </c>
      <c r="AK22" s="42">
        <v>0</v>
      </c>
      <c r="AL22" s="40">
        <v>0</v>
      </c>
      <c r="AM22" s="40">
        <v>0</v>
      </c>
      <c r="AN22" s="43">
        <v>0</v>
      </c>
      <c r="AO22" s="42">
        <v>0</v>
      </c>
      <c r="AP22" s="40">
        <v>0</v>
      </c>
      <c r="AQ22" s="40">
        <v>0</v>
      </c>
      <c r="AR22" s="43">
        <v>0</v>
      </c>
      <c r="AS22" s="39"/>
      <c r="AT22" s="45">
        <v>27</v>
      </c>
      <c r="AU22" s="46">
        <v>0</v>
      </c>
      <c r="AV22" s="46">
        <v>0</v>
      </c>
      <c r="AW22" s="47">
        <v>0</v>
      </c>
      <c r="AX22" s="45">
        <v>31</v>
      </c>
      <c r="AY22" s="46">
        <v>0</v>
      </c>
      <c r="AZ22" s="46">
        <v>0</v>
      </c>
      <c r="BA22" s="47">
        <v>0</v>
      </c>
    </row>
    <row r="23" spans="1:53" x14ac:dyDescent="0.2">
      <c r="A23" s="32">
        <f>ROW(G23)-2</f>
        <v>21</v>
      </c>
      <c r="B23" s="73">
        <v>22</v>
      </c>
      <c r="C23" s="33">
        <f>IF(B23="","",IF(B23=A23,"=",B23-A23))</f>
        <v>1</v>
      </c>
      <c r="D23" s="73"/>
      <c r="E23" s="74"/>
      <c r="F23" s="33" t="str">
        <f>IF(E23="","",IF(E23=D23,"=",E23-D23))</f>
        <v/>
      </c>
      <c r="G23" s="34">
        <v>10341</v>
      </c>
      <c r="H23" s="35" t="s">
        <v>58</v>
      </c>
      <c r="I23" s="35" t="s">
        <v>79</v>
      </c>
      <c r="J23" s="36" t="s">
        <v>80</v>
      </c>
      <c r="K23" s="75">
        <f xml:space="preserve"> IFERROR(COUNTIF(#REF!,H23),0) + IFERROR(COUNTIF(#REF!,H23),0)
 + IFERROR(COUNTIF(#REF!,H23),0) + IFERROR(COUNTIF(#REF!,H23),0)
 + IFERROR(COUNTIF(#REF!,H23),0) + IFERROR(COUNTIF(#REF!,H23),0)
 + IFERROR(COUNTIF([2]Pontevedra_CAT!H:H,H23),0) + IFERROR(COUNTIF([2]Pontevedra_ABS!H:H,H23),0)
 + IFERROR(COUNTIF([2]Cangas_CAT!H:H,H23),0) + IFERROR(COUNTIF([2]Cangas_ABS!H:H,H23),0)
 + IFERROR(COUNTIF([2]Naron_CAT!H:H,H23),0) + IFERROR(COUNTIF([2]Naron_ABS!H:H,H23),0)
 + IFERROR(COUNTIF(#REF!,H23),0) + IFERROR(COUNTIF(#REF!,H23),0) + IFERROR(COUNTIF(#REF!,H23),0)
 + IFERROR(COUNTIF(#REF!,H23),0) + IFERROR(COUNTIF(#REF!,H23),0) + IFERROR(COUNTIF(#REF!,H23),0)
 + IFERROR(COUNTIF(#REF!,H23),0) + IFERROR(COUNTIF(#REF!,H23),0) + IFERROR(COUNTIF(#REF!,H23),0)
 + IFERROR(COUNTIF(#REF!,H23),0) + IFERROR(COUNTIF(#REF!,H23),0) + IFERROR(COUNTIF(#REF!,H23),0)</f>
        <v>4</v>
      </c>
      <c r="L23" s="37">
        <f>SUM(R23,V23,Z23,AD23,AH23,AL23,AP23,AU23,AY23)</f>
        <v>1</v>
      </c>
      <c r="M23" s="41">
        <f>SUM(S23,W23,AA23,AE23,AI23,AM23,AQ23,AV23,AZ23)</f>
        <v>0</v>
      </c>
      <c r="N23" s="44">
        <f>SUM(T23,X23,AB23,AF23,AJ23,AN23,AR23,AW23,BA23)</f>
        <v>0</v>
      </c>
      <c r="O23" s="49">
        <f>SUM(Q23,U23,Y23,AC23,AG23,AK23,AO23,AT23,AX23)</f>
        <v>1177</v>
      </c>
      <c r="P23" s="38"/>
      <c r="Q23" s="42">
        <v>39.5</v>
      </c>
      <c r="R23" s="40">
        <v>0</v>
      </c>
      <c r="S23" s="40">
        <v>0</v>
      </c>
      <c r="T23" s="43">
        <v>0</v>
      </c>
      <c r="U23" s="42">
        <v>0</v>
      </c>
      <c r="V23" s="40">
        <v>0</v>
      </c>
      <c r="W23" s="40">
        <v>0</v>
      </c>
      <c r="X23" s="43">
        <v>0</v>
      </c>
      <c r="Y23" s="42">
        <v>30.5</v>
      </c>
      <c r="Z23" s="40">
        <v>0</v>
      </c>
      <c r="AA23" s="40">
        <v>0</v>
      </c>
      <c r="AB23" s="43">
        <v>0</v>
      </c>
      <c r="AC23" s="42"/>
      <c r="AD23" s="40"/>
      <c r="AE23" s="40"/>
      <c r="AF23" s="43"/>
      <c r="AG23" s="42">
        <v>0</v>
      </c>
      <c r="AH23" s="40">
        <v>0</v>
      </c>
      <c r="AI23" s="40">
        <v>0</v>
      </c>
      <c r="AJ23" s="43">
        <v>0</v>
      </c>
      <c r="AK23" s="42">
        <v>24</v>
      </c>
      <c r="AL23" s="40">
        <v>1</v>
      </c>
      <c r="AM23" s="40">
        <v>0</v>
      </c>
      <c r="AN23" s="43">
        <v>0</v>
      </c>
      <c r="AO23" s="42">
        <v>0</v>
      </c>
      <c r="AP23" s="40">
        <v>0</v>
      </c>
      <c r="AQ23" s="40">
        <v>0</v>
      </c>
      <c r="AR23" s="43">
        <v>0</v>
      </c>
      <c r="AS23" s="39"/>
      <c r="AT23" s="45">
        <v>1018</v>
      </c>
      <c r="AU23" s="46">
        <v>0</v>
      </c>
      <c r="AV23" s="46">
        <v>0</v>
      </c>
      <c r="AW23" s="47">
        <v>0</v>
      </c>
      <c r="AX23" s="45">
        <v>65</v>
      </c>
      <c r="AY23" s="46">
        <v>0</v>
      </c>
      <c r="AZ23" s="46">
        <v>0</v>
      </c>
      <c r="BA23" s="47">
        <v>0</v>
      </c>
    </row>
    <row r="24" spans="1:53" x14ac:dyDescent="0.2">
      <c r="A24" s="32">
        <f>ROW(G24)-2</f>
        <v>22</v>
      </c>
      <c r="B24" s="73">
        <v>23</v>
      </c>
      <c r="C24" s="33">
        <f>IF(B24="","",IF(B24=A24,"=",B24-A24))</f>
        <v>1</v>
      </c>
      <c r="D24" s="73"/>
      <c r="E24" s="74"/>
      <c r="F24" s="33" t="str">
        <f>IF(E24="","",IF(E24=D24,"=",E24-D24))</f>
        <v/>
      </c>
      <c r="G24" s="34">
        <v>64</v>
      </c>
      <c r="H24" s="35" t="s">
        <v>52</v>
      </c>
      <c r="I24" s="35" t="s">
        <v>89</v>
      </c>
      <c r="J24" s="36" t="s">
        <v>83</v>
      </c>
      <c r="K24" s="75">
        <f xml:space="preserve"> IFERROR(COUNTIF(#REF!,H24),0) + IFERROR(COUNTIF(#REF!,H24),0)
 + IFERROR(COUNTIF(#REF!,H24),0) + IFERROR(COUNTIF(#REF!,H24),0)
 + IFERROR(COUNTIF(#REF!,H24),0) + IFERROR(COUNTIF(#REF!,H24),0)
 + IFERROR(COUNTIF([2]Pontevedra_CAT!H:H,H24),0) + IFERROR(COUNTIF([2]Pontevedra_ABS!H:H,H24),0)
 + IFERROR(COUNTIF([2]Cangas_CAT!H:H,H24),0) + IFERROR(COUNTIF([2]Cangas_ABS!H:H,H24),0)
 + IFERROR(COUNTIF([2]Naron_CAT!H:H,H24),0) + IFERROR(COUNTIF([2]Naron_ABS!H:H,H24),0)
 + IFERROR(COUNTIF(#REF!,H24),0) + IFERROR(COUNTIF(#REF!,H24),0) + IFERROR(COUNTIF(#REF!,H24),0)
 + IFERROR(COUNTIF(#REF!,H24),0) + IFERROR(COUNTIF(#REF!,H24),0) + IFERROR(COUNTIF(#REF!,H24),0)
 + IFERROR(COUNTIF(#REF!,H24),0) + IFERROR(COUNTIF(#REF!,H24),0) + IFERROR(COUNTIF(#REF!,H24),0)
 + IFERROR(COUNTIF(#REF!,H24),0) + IFERROR(COUNTIF(#REF!,H24),0) + IFERROR(COUNTIF(#REF!,H24),0)</f>
        <v>3</v>
      </c>
      <c r="L24" s="37">
        <f>SUM(R24,V24,Z24,AD24,AH24,AL24,AP24,AU24,AY24)</f>
        <v>0</v>
      </c>
      <c r="M24" s="41">
        <f>SUM(S24,W24,AA24,AE24,AI24,AM24,AQ24,AV24,AZ24)</f>
        <v>3</v>
      </c>
      <c r="N24" s="44">
        <f>SUM(T24,X24,AB24,AF24,AJ24,AN24,AR24,AW24,BA24)</f>
        <v>0</v>
      </c>
      <c r="O24" s="49">
        <f>SUM(Q24,U24,Y24,AC24,AG24,AK24,AO24,AT24,AX24)</f>
        <v>718.2</v>
      </c>
      <c r="P24" s="38"/>
      <c r="Q24" s="42">
        <v>116.9</v>
      </c>
      <c r="R24" s="40">
        <v>0</v>
      </c>
      <c r="S24" s="40">
        <v>1</v>
      </c>
      <c r="T24" s="43">
        <v>0</v>
      </c>
      <c r="U24" s="42">
        <v>0</v>
      </c>
      <c r="V24" s="40">
        <v>0</v>
      </c>
      <c r="W24" s="40">
        <v>0</v>
      </c>
      <c r="X24" s="43">
        <v>0</v>
      </c>
      <c r="Y24" s="42">
        <v>116.7</v>
      </c>
      <c r="Z24" s="40">
        <v>0</v>
      </c>
      <c r="AA24" s="40">
        <v>1</v>
      </c>
      <c r="AB24" s="43">
        <v>0</v>
      </c>
      <c r="AC24" s="42"/>
      <c r="AD24" s="40"/>
      <c r="AE24" s="40"/>
      <c r="AF24" s="43"/>
      <c r="AG24" s="42">
        <v>41.1</v>
      </c>
      <c r="AH24" s="40">
        <v>0</v>
      </c>
      <c r="AI24" s="40">
        <v>1</v>
      </c>
      <c r="AJ24" s="43">
        <v>0</v>
      </c>
      <c r="AK24" s="42">
        <v>10.5</v>
      </c>
      <c r="AL24" s="40">
        <v>0</v>
      </c>
      <c r="AM24" s="40">
        <v>0</v>
      </c>
      <c r="AN24" s="43">
        <v>0</v>
      </c>
      <c r="AO24" s="42">
        <v>0</v>
      </c>
      <c r="AP24" s="40">
        <v>0</v>
      </c>
      <c r="AQ24" s="40">
        <v>0</v>
      </c>
      <c r="AR24" s="43">
        <v>0</v>
      </c>
      <c r="AS24" s="39"/>
      <c r="AT24" s="45">
        <v>305</v>
      </c>
      <c r="AU24" s="46">
        <v>0</v>
      </c>
      <c r="AV24" s="46">
        <v>0</v>
      </c>
      <c r="AW24" s="47">
        <v>0</v>
      </c>
      <c r="AX24" s="45">
        <v>128</v>
      </c>
      <c r="AY24" s="46">
        <v>0</v>
      </c>
      <c r="AZ24" s="46">
        <v>0</v>
      </c>
      <c r="BA24" s="47">
        <v>0</v>
      </c>
    </row>
    <row r="25" spans="1:53" x14ac:dyDescent="0.2">
      <c r="A25" s="32">
        <f>ROW(G25)-2</f>
        <v>23</v>
      </c>
      <c r="B25" s="73">
        <v>24</v>
      </c>
      <c r="C25" s="33">
        <f>IF(B25="","",IF(B25=A25,"=",B25-A25))</f>
        <v>1</v>
      </c>
      <c r="D25" s="73"/>
      <c r="E25" s="74"/>
      <c r="F25" s="33" t="str">
        <f>IF(E25="","",IF(E25=D25,"=",E25-D25))</f>
        <v/>
      </c>
      <c r="G25" s="34">
        <v>10399</v>
      </c>
      <c r="H25" s="35" t="s">
        <v>72</v>
      </c>
      <c r="I25" s="35" t="s">
        <v>74</v>
      </c>
      <c r="J25" s="36" t="s">
        <v>80</v>
      </c>
      <c r="K25" s="75">
        <f xml:space="preserve"> IFERROR(COUNTIF(#REF!,H25),0) + IFERROR(COUNTIF(#REF!,H25),0)
 + IFERROR(COUNTIF(#REF!,H25),0) + IFERROR(COUNTIF(#REF!,H25),0)
 + IFERROR(COUNTIF(#REF!,H25),0) + IFERROR(COUNTIF(#REF!,H25),0)
 + IFERROR(COUNTIF([2]Pontevedra_CAT!H:H,H25),0) + IFERROR(COUNTIF([2]Pontevedra_ABS!H:H,H25),0)
 + IFERROR(COUNTIF([2]Cangas_CAT!H:H,H25),0) + IFERROR(COUNTIF([2]Cangas_ABS!H:H,H25),0)
 + IFERROR(COUNTIF([2]Naron_CAT!H:H,H25),0) + IFERROR(COUNTIF([2]Naron_ABS!H:H,H25),0)
 + IFERROR(COUNTIF(#REF!,H25),0) + IFERROR(COUNTIF(#REF!,H25),0) + IFERROR(COUNTIF(#REF!,H25),0)
 + IFERROR(COUNTIF(#REF!,H25),0) + IFERROR(COUNTIF(#REF!,H25),0) + IFERROR(COUNTIF(#REF!,H25),0)
 + IFERROR(COUNTIF(#REF!,H25),0) + IFERROR(COUNTIF(#REF!,H25),0) + IFERROR(COUNTIF(#REF!,H25),0)
 + IFERROR(COUNTIF(#REF!,H25),0) + IFERROR(COUNTIF(#REF!,H25),0) + IFERROR(COUNTIF(#REF!,H25),0)</f>
        <v>3</v>
      </c>
      <c r="L25" s="37">
        <f>SUM(R25,V25,Z25,AD25,AH25,AL25,AP25,AU25,AY25)</f>
        <v>0</v>
      </c>
      <c r="M25" s="41">
        <f>SUM(S25,W25,AA25,AE25,AI25,AM25,AQ25,AV25,AZ25)</f>
        <v>2</v>
      </c>
      <c r="N25" s="44">
        <f>SUM(T25,X25,AB25,AF25,AJ25,AN25,AR25,AW25,BA25)</f>
        <v>4</v>
      </c>
      <c r="O25" s="49">
        <f>SUM(Q25,U25,Y25,AC25,AG25,AK25,AO25,AT25,AX25)</f>
        <v>167.3</v>
      </c>
      <c r="P25" s="38"/>
      <c r="Q25" s="42">
        <v>34.700000000000003</v>
      </c>
      <c r="R25" s="40">
        <v>0</v>
      </c>
      <c r="S25" s="40">
        <v>1</v>
      </c>
      <c r="T25" s="43">
        <v>1</v>
      </c>
      <c r="U25" s="42">
        <v>8</v>
      </c>
      <c r="V25" s="40">
        <v>0</v>
      </c>
      <c r="W25" s="40">
        <v>0</v>
      </c>
      <c r="X25" s="43">
        <v>0</v>
      </c>
      <c r="Y25" s="42">
        <v>17.5</v>
      </c>
      <c r="Z25" s="40">
        <v>0</v>
      </c>
      <c r="AA25" s="40">
        <v>1</v>
      </c>
      <c r="AB25" s="43">
        <v>0</v>
      </c>
      <c r="AC25" s="42"/>
      <c r="AD25" s="40"/>
      <c r="AE25" s="40"/>
      <c r="AF25" s="43"/>
      <c r="AG25" s="42">
        <v>0</v>
      </c>
      <c r="AH25" s="40">
        <v>0</v>
      </c>
      <c r="AI25" s="40">
        <v>0</v>
      </c>
      <c r="AJ25" s="43">
        <v>0</v>
      </c>
      <c r="AK25" s="42">
        <v>7.9</v>
      </c>
      <c r="AL25" s="40">
        <v>0</v>
      </c>
      <c r="AM25" s="40">
        <v>0</v>
      </c>
      <c r="AN25" s="43">
        <v>2</v>
      </c>
      <c r="AO25" s="42">
        <v>0</v>
      </c>
      <c r="AP25" s="40">
        <v>0</v>
      </c>
      <c r="AQ25" s="40">
        <v>0</v>
      </c>
      <c r="AR25" s="43">
        <v>0</v>
      </c>
      <c r="AS25" s="39"/>
      <c r="AT25" s="45">
        <v>68.2</v>
      </c>
      <c r="AU25" s="46">
        <v>0</v>
      </c>
      <c r="AV25" s="46">
        <v>0</v>
      </c>
      <c r="AW25" s="47">
        <v>1</v>
      </c>
      <c r="AX25" s="45">
        <v>31</v>
      </c>
      <c r="AY25" s="46">
        <v>0</v>
      </c>
      <c r="AZ25" s="46">
        <v>0</v>
      </c>
      <c r="BA25" s="47">
        <v>0</v>
      </c>
    </row>
    <row r="26" spans="1:53" x14ac:dyDescent="0.2">
      <c r="A26" s="32">
        <f>ROW(G26)-2</f>
        <v>24</v>
      </c>
      <c r="B26" s="73">
        <v>27</v>
      </c>
      <c r="C26" s="33">
        <f>IF(B26="","",IF(B26=A26,"=",B26-A26))</f>
        <v>3</v>
      </c>
      <c r="D26" s="73"/>
      <c r="E26" s="74"/>
      <c r="F26" s="33" t="str">
        <f>IF(E26="","",IF(E26=D26,"=",E26-D26))</f>
        <v/>
      </c>
      <c r="G26" s="34"/>
      <c r="H26" s="35" t="s">
        <v>124</v>
      </c>
      <c r="I26" s="35" t="s">
        <v>89</v>
      </c>
      <c r="J26" s="36" t="s">
        <v>83</v>
      </c>
      <c r="K26" s="75">
        <f xml:space="preserve"> IFERROR(COUNTIF(#REF!,H26),0) + IFERROR(COUNTIF(#REF!,H26),0)
 + IFERROR(COUNTIF(#REF!,H26),0) + IFERROR(COUNTIF(#REF!,H26),0)
 + IFERROR(COUNTIF(#REF!,H26),0) + IFERROR(COUNTIF(#REF!,H26),0)
 + IFERROR(COUNTIF([2]Pontevedra_CAT!H:H,H26),0) + IFERROR(COUNTIF([2]Pontevedra_ABS!H:H,H26),0)
 + IFERROR(COUNTIF([2]Cangas_CAT!H:H,H26),0) + IFERROR(COUNTIF([2]Cangas_ABS!H:H,H26),0)
 + IFERROR(COUNTIF([2]Naron_CAT!H:H,H26),0) + IFERROR(COUNTIF([2]Naron_ABS!H:H,H26),0)
 + IFERROR(COUNTIF(#REF!,H26),0) + IFERROR(COUNTIF(#REF!,H26),0) + IFERROR(COUNTIF(#REF!,H26),0)
 + IFERROR(COUNTIF(#REF!,H26),0) + IFERROR(COUNTIF(#REF!,H26),0) + IFERROR(COUNTIF(#REF!,H26),0)
 + IFERROR(COUNTIF(#REF!,H26),0) + IFERROR(COUNTIF(#REF!,H26),0) + IFERROR(COUNTIF(#REF!,H26),0)
 + IFERROR(COUNTIF(#REF!,H26),0) + IFERROR(COUNTIF(#REF!,H26),0) + IFERROR(COUNTIF(#REF!,H26),0)</f>
        <v>9</v>
      </c>
      <c r="L26" s="37">
        <f>SUM(R26,V26,Z26,AD26,AH26,AL26,AP26,AU26,AY26)</f>
        <v>0</v>
      </c>
      <c r="M26" s="41">
        <f>SUM(S26,W26,AA26,AE26,AI26,AM26,AQ26,AV26,AZ26)</f>
        <v>2</v>
      </c>
      <c r="N26" s="44">
        <f>SUM(T26,X26,AB26,AF26,AJ26,AN26,AR26,AW26,BA26)</f>
        <v>1</v>
      </c>
      <c r="O26" s="49">
        <f>SUM(Q26,U26,Y26,AC26,AG26,AK26,AO26,AT26,AX26)</f>
        <v>226.3</v>
      </c>
      <c r="P26" s="38"/>
      <c r="Q26" s="42">
        <v>39.5</v>
      </c>
      <c r="R26" s="40">
        <v>0</v>
      </c>
      <c r="S26" s="40">
        <v>0</v>
      </c>
      <c r="T26" s="43">
        <v>0</v>
      </c>
      <c r="U26" s="42">
        <v>0</v>
      </c>
      <c r="V26" s="40">
        <v>0</v>
      </c>
      <c r="W26" s="40">
        <v>0</v>
      </c>
      <c r="X26" s="43">
        <v>0</v>
      </c>
      <c r="Y26" s="42">
        <v>9.1999999999999993</v>
      </c>
      <c r="Z26" s="40">
        <v>0</v>
      </c>
      <c r="AA26" s="40">
        <v>1</v>
      </c>
      <c r="AB26" s="43">
        <v>0</v>
      </c>
      <c r="AC26" s="42"/>
      <c r="AD26" s="40"/>
      <c r="AE26" s="40"/>
      <c r="AF26" s="43"/>
      <c r="AG26" s="42">
        <v>71.099999999999994</v>
      </c>
      <c r="AH26" s="40">
        <v>0</v>
      </c>
      <c r="AI26" s="40">
        <v>1</v>
      </c>
      <c r="AJ26" s="43">
        <v>1</v>
      </c>
      <c r="AK26" s="42">
        <v>4.5</v>
      </c>
      <c r="AL26" s="40">
        <v>0</v>
      </c>
      <c r="AM26" s="40">
        <v>0</v>
      </c>
      <c r="AN26" s="43">
        <v>0</v>
      </c>
      <c r="AO26" s="42">
        <v>0</v>
      </c>
      <c r="AP26" s="40">
        <v>0</v>
      </c>
      <c r="AQ26" s="40">
        <v>0</v>
      </c>
      <c r="AR26" s="43">
        <v>0</v>
      </c>
      <c r="AS26" s="39"/>
      <c r="AT26" s="45">
        <v>90</v>
      </c>
      <c r="AU26" s="46">
        <v>0</v>
      </c>
      <c r="AV26" s="46">
        <v>0</v>
      </c>
      <c r="AW26" s="47">
        <v>0</v>
      </c>
      <c r="AX26" s="45">
        <v>12</v>
      </c>
      <c r="AY26" s="46">
        <v>0</v>
      </c>
      <c r="AZ26" s="46">
        <v>0</v>
      </c>
      <c r="BA26" s="47">
        <v>0</v>
      </c>
    </row>
    <row r="27" spans="1:53" x14ac:dyDescent="0.2">
      <c r="A27" s="32">
        <f>ROW(G27)-2</f>
        <v>25</v>
      </c>
      <c r="B27" s="73">
        <v>25</v>
      </c>
      <c r="C27" s="33" t="str">
        <f>IF(B27="","",IF(B27=A27,"=",B27-A27))</f>
        <v>=</v>
      </c>
      <c r="D27" s="73"/>
      <c r="E27" s="74"/>
      <c r="F27" s="33" t="str">
        <f>IF(E27="","",IF(E27=D27,"=",E27-D27))</f>
        <v/>
      </c>
      <c r="G27" s="34">
        <v>721</v>
      </c>
      <c r="H27" s="35" t="s">
        <v>65</v>
      </c>
      <c r="I27" s="35" t="s">
        <v>90</v>
      </c>
      <c r="J27" s="36" t="s">
        <v>80</v>
      </c>
      <c r="K27" s="75">
        <f xml:space="preserve"> IFERROR(COUNTIF(#REF!,H27),0) + IFERROR(COUNTIF(#REF!,H27),0)
 + IFERROR(COUNTIF(#REF!,H27),0) + IFERROR(COUNTIF(#REF!,H27),0)
 + IFERROR(COUNTIF(#REF!,H27),0) + IFERROR(COUNTIF(#REF!,H27),0)
 + IFERROR(COUNTIF([2]Pontevedra_CAT!H:H,H27),0) + IFERROR(COUNTIF([2]Pontevedra_ABS!H:H,H27),0)
 + IFERROR(COUNTIF([2]Cangas_CAT!H:H,H27),0) + IFERROR(COUNTIF([2]Cangas_ABS!H:H,H27),0)
 + IFERROR(COUNTIF([2]Naron_CAT!H:H,H27),0) + IFERROR(COUNTIF([2]Naron_ABS!H:H,H27),0)
 + IFERROR(COUNTIF(#REF!,H27),0) + IFERROR(COUNTIF(#REF!,H27),0) + IFERROR(COUNTIF(#REF!,H27),0)
 + IFERROR(COUNTIF(#REF!,H27),0) + IFERROR(COUNTIF(#REF!,H27),0) + IFERROR(COUNTIF(#REF!,H27),0)
 + IFERROR(COUNTIF(#REF!,H27),0) + IFERROR(COUNTIF(#REF!,H27),0) + IFERROR(COUNTIF(#REF!,H27),0)
 + IFERROR(COUNTIF(#REF!,H27),0) + IFERROR(COUNTIF(#REF!,H27),0) + IFERROR(COUNTIF(#REF!,H27),0)</f>
        <v>19</v>
      </c>
      <c r="L27" s="37">
        <f>SUM(R27,V27,Z27,AD27,AH27,AL27,AP27,AU27,AY27)</f>
        <v>0</v>
      </c>
      <c r="M27" s="41">
        <f>SUM(S27,W27,AA27,AE27,AI27,AM27,AQ27,AV27,AZ27)</f>
        <v>1</v>
      </c>
      <c r="N27" s="44">
        <f>SUM(T27,X27,AB27,AF27,AJ27,AN27,AR27,AW27,BA27)</f>
        <v>7</v>
      </c>
      <c r="O27" s="49">
        <f>SUM(Q27,U27,Y27,AC27,AG27,AK27,AO27,AT27,AX27)</f>
        <v>986.2</v>
      </c>
      <c r="P27" s="38"/>
      <c r="Q27" s="42">
        <v>49.7</v>
      </c>
      <c r="R27" s="40">
        <v>0</v>
      </c>
      <c r="S27" s="40">
        <v>0</v>
      </c>
      <c r="T27" s="43">
        <v>1</v>
      </c>
      <c r="U27" s="42">
        <v>11</v>
      </c>
      <c r="V27" s="40">
        <v>0</v>
      </c>
      <c r="W27" s="40">
        <v>0</v>
      </c>
      <c r="X27" s="43">
        <v>0</v>
      </c>
      <c r="Y27" s="42">
        <v>211.5</v>
      </c>
      <c r="Z27" s="40">
        <v>0</v>
      </c>
      <c r="AA27" s="40">
        <v>0</v>
      </c>
      <c r="AB27" s="43">
        <v>1</v>
      </c>
      <c r="AC27" s="42"/>
      <c r="AD27" s="40"/>
      <c r="AE27" s="40"/>
      <c r="AF27" s="43"/>
      <c r="AG27" s="42">
        <v>5</v>
      </c>
      <c r="AH27" s="40">
        <v>0</v>
      </c>
      <c r="AI27" s="40">
        <v>0</v>
      </c>
      <c r="AJ27" s="43">
        <v>0</v>
      </c>
      <c r="AK27" s="42">
        <v>101.4</v>
      </c>
      <c r="AL27" s="40">
        <v>0</v>
      </c>
      <c r="AM27" s="40">
        <v>1</v>
      </c>
      <c r="AN27" s="43">
        <v>3</v>
      </c>
      <c r="AO27" s="42">
        <v>42.6</v>
      </c>
      <c r="AP27" s="40">
        <v>0</v>
      </c>
      <c r="AQ27" s="40">
        <v>0</v>
      </c>
      <c r="AR27" s="43">
        <v>2</v>
      </c>
      <c r="AS27" s="39"/>
      <c r="AT27" s="45">
        <v>565</v>
      </c>
      <c r="AU27" s="46">
        <v>0</v>
      </c>
      <c r="AV27" s="46">
        <v>0</v>
      </c>
      <c r="AW27" s="47">
        <v>0</v>
      </c>
      <c r="AX27" s="45">
        <v>0</v>
      </c>
      <c r="AY27" s="46">
        <v>0</v>
      </c>
      <c r="AZ27" s="46">
        <v>0</v>
      </c>
      <c r="BA27" s="47">
        <v>0</v>
      </c>
    </row>
    <row r="28" spans="1:53" x14ac:dyDescent="0.2">
      <c r="A28" s="32">
        <f>ROW(G28)-2</f>
        <v>26</v>
      </c>
      <c r="B28" s="73">
        <v>26</v>
      </c>
      <c r="C28" s="33" t="str">
        <f>IF(B28="","",IF(B28=A28,"=",B28-A28))</f>
        <v>=</v>
      </c>
      <c r="D28" s="73"/>
      <c r="E28" s="74"/>
      <c r="F28" s="33" t="str">
        <f>IF(E28="","",IF(E28=D28,"=",E28-D28))</f>
        <v/>
      </c>
      <c r="G28" s="34">
        <v>703</v>
      </c>
      <c r="H28" s="35" t="s">
        <v>55</v>
      </c>
      <c r="I28" s="35" t="s">
        <v>84</v>
      </c>
      <c r="J28" s="36" t="s">
        <v>84</v>
      </c>
      <c r="K28" s="75">
        <f xml:space="preserve"> IFERROR(COUNTIF(#REF!,H28),0) + IFERROR(COUNTIF(#REF!,H28),0)
 + IFERROR(COUNTIF(#REF!,H28),0) + IFERROR(COUNTIF(#REF!,H28),0)
 + IFERROR(COUNTIF(#REF!,H28),0) + IFERROR(COUNTIF(#REF!,H28),0)
 + IFERROR(COUNTIF([2]Pontevedra_CAT!H:H,H28),0) + IFERROR(COUNTIF([2]Pontevedra_ABS!H:H,H28),0)
 + IFERROR(COUNTIF([2]Cangas_CAT!H:H,H28),0) + IFERROR(COUNTIF([2]Cangas_ABS!H:H,H28),0)
 + IFERROR(COUNTIF([2]Naron_CAT!H:H,H28),0) + IFERROR(COUNTIF([2]Naron_ABS!H:H,H28),0)
 + IFERROR(COUNTIF(#REF!,H28),0) + IFERROR(COUNTIF(#REF!,H28),0) + IFERROR(COUNTIF(#REF!,H28),0)
 + IFERROR(COUNTIF(#REF!,H28),0) + IFERROR(COUNTIF(#REF!,H28),0) + IFERROR(COUNTIF(#REF!,H28),0)
 + IFERROR(COUNTIF(#REF!,H28),0) + IFERROR(COUNTIF(#REF!,H28),0) + IFERROR(COUNTIF(#REF!,H28),0)
 + IFERROR(COUNTIF(#REF!,H28),0) + IFERROR(COUNTIF(#REF!,H28),0) + IFERROR(COUNTIF(#REF!,H28),0)</f>
        <v>5</v>
      </c>
      <c r="L28" s="37">
        <f>SUM(R28,V28,Z28,AD28,AH28,AL28,AP28,AU28,AY28)</f>
        <v>0</v>
      </c>
      <c r="M28" s="41">
        <f>SUM(S28,W28,AA28,AE28,AI28,AM28,AQ28,AV28,AZ28)</f>
        <v>1</v>
      </c>
      <c r="N28" s="44">
        <f>SUM(T28,X28,AB28,AF28,AJ28,AN28,AR28,AW28,BA28)</f>
        <v>6</v>
      </c>
      <c r="O28" s="49">
        <f>SUM(Q28,U28,Y28,AC28,AG28,AK28,AO28,AT28,AX28)</f>
        <v>332.9</v>
      </c>
      <c r="P28" s="38"/>
      <c r="Q28" s="42">
        <v>0</v>
      </c>
      <c r="R28" s="40">
        <v>0</v>
      </c>
      <c r="S28" s="40">
        <v>0</v>
      </c>
      <c r="T28" s="43">
        <v>0</v>
      </c>
      <c r="U28" s="42">
        <v>0</v>
      </c>
      <c r="V28" s="40">
        <v>0</v>
      </c>
      <c r="W28" s="40">
        <v>0</v>
      </c>
      <c r="X28" s="43">
        <v>0</v>
      </c>
      <c r="Y28" s="42">
        <v>21.5</v>
      </c>
      <c r="Z28" s="40">
        <v>0</v>
      </c>
      <c r="AA28" s="40">
        <v>0</v>
      </c>
      <c r="AB28" s="43">
        <v>1</v>
      </c>
      <c r="AC28" s="42"/>
      <c r="AD28" s="40"/>
      <c r="AE28" s="40"/>
      <c r="AF28" s="43"/>
      <c r="AG28" s="42">
        <v>0</v>
      </c>
      <c r="AH28" s="40">
        <v>0</v>
      </c>
      <c r="AI28" s="40">
        <v>0</v>
      </c>
      <c r="AJ28" s="43">
        <v>0</v>
      </c>
      <c r="AK28" s="42">
        <v>33.5</v>
      </c>
      <c r="AL28" s="40">
        <v>0</v>
      </c>
      <c r="AM28" s="40">
        <v>0</v>
      </c>
      <c r="AN28" s="43">
        <v>0</v>
      </c>
      <c r="AO28" s="42">
        <v>96.6</v>
      </c>
      <c r="AP28" s="40">
        <v>0</v>
      </c>
      <c r="AQ28" s="40">
        <v>0</v>
      </c>
      <c r="AR28" s="43">
        <v>4</v>
      </c>
      <c r="AS28" s="39"/>
      <c r="AT28" s="45">
        <v>181.3</v>
      </c>
      <c r="AU28" s="46">
        <v>0</v>
      </c>
      <c r="AV28" s="46">
        <v>1</v>
      </c>
      <c r="AW28" s="47">
        <v>1</v>
      </c>
      <c r="AX28" s="45">
        <v>0</v>
      </c>
      <c r="AY28" s="46">
        <v>0</v>
      </c>
      <c r="AZ28" s="46">
        <v>0</v>
      </c>
      <c r="BA28" s="47">
        <v>0</v>
      </c>
    </row>
    <row r="29" spans="1:53" x14ac:dyDescent="0.2">
      <c r="A29" s="32">
        <f>ROW(G29)-2</f>
        <v>27</v>
      </c>
      <c r="B29" s="73">
        <v>28</v>
      </c>
      <c r="C29" s="33">
        <f>IF(B29="","",IF(B29=A29,"=",B29-A29))</f>
        <v>1</v>
      </c>
      <c r="D29" s="73"/>
      <c r="E29" s="74"/>
      <c r="F29" s="33" t="str">
        <f>IF(E29="","",IF(E29=D29,"=",E29-D29))</f>
        <v/>
      </c>
      <c r="G29" s="34">
        <v>10403</v>
      </c>
      <c r="H29" s="35" t="s">
        <v>73</v>
      </c>
      <c r="I29" s="35" t="s">
        <v>77</v>
      </c>
      <c r="J29" s="36" t="s">
        <v>77</v>
      </c>
      <c r="K29" s="75">
        <f xml:space="preserve"> IFERROR(COUNTIF(#REF!,H29),0) + IFERROR(COUNTIF(#REF!,H29),0)
 + IFERROR(COUNTIF(#REF!,H29),0) + IFERROR(COUNTIF(#REF!,H29),0)
 + IFERROR(COUNTIF(#REF!,H29),0) + IFERROR(COUNTIF(#REF!,H29),0)
 + IFERROR(COUNTIF([2]Pontevedra_CAT!H:H,H29),0) + IFERROR(COUNTIF([2]Pontevedra_ABS!H:H,H29),0)
 + IFERROR(COUNTIF([2]Cangas_CAT!H:H,H29),0) + IFERROR(COUNTIF([2]Cangas_ABS!H:H,H29),0)
 + IFERROR(COUNTIF([2]Naron_CAT!H:H,H29),0) + IFERROR(COUNTIF([2]Naron_ABS!H:H,H29),0)
 + IFERROR(COUNTIF(#REF!,H29),0) + IFERROR(COUNTIF(#REF!,H29),0) + IFERROR(COUNTIF(#REF!,H29),0)
 + IFERROR(COUNTIF(#REF!,H29),0) + IFERROR(COUNTIF(#REF!,H29),0) + IFERROR(COUNTIF(#REF!,H29),0)
 + IFERROR(COUNTIF(#REF!,H29),0) + IFERROR(COUNTIF(#REF!,H29),0) + IFERROR(COUNTIF(#REF!,H29),0)
 + IFERROR(COUNTIF(#REF!,H29),0) + IFERROR(COUNTIF(#REF!,H29),0) + IFERROR(COUNTIF(#REF!,H29),0)</f>
        <v>3</v>
      </c>
      <c r="L29" s="37">
        <f>SUM(R29,V29,Z29,AD29,AH29,AL29,AP29,AU29,AY29)</f>
        <v>0</v>
      </c>
      <c r="M29" s="41">
        <f>SUM(S29,W29,AA29,AE29,AI29,AM29,AQ29,AV29,AZ29)</f>
        <v>1</v>
      </c>
      <c r="N29" s="44">
        <f>SUM(T29,X29,AB29,AF29,AJ29,AN29,AR29,AW29,BA29)</f>
        <v>1</v>
      </c>
      <c r="O29" s="49">
        <f>SUM(Q29,U29,Y29,AC29,AG29,AK29,AO29,AT29,AX29)</f>
        <v>357.9</v>
      </c>
      <c r="P29" s="38"/>
      <c r="Q29" s="42">
        <v>4.5</v>
      </c>
      <c r="R29" s="40">
        <v>0</v>
      </c>
      <c r="S29" s="40">
        <v>0</v>
      </c>
      <c r="T29" s="43">
        <v>0</v>
      </c>
      <c r="U29" s="42">
        <v>0</v>
      </c>
      <c r="V29" s="40">
        <v>0</v>
      </c>
      <c r="W29" s="40">
        <v>0</v>
      </c>
      <c r="X29" s="43">
        <v>0</v>
      </c>
      <c r="Y29" s="42">
        <v>29.5</v>
      </c>
      <c r="Z29" s="40">
        <v>0</v>
      </c>
      <c r="AA29" s="40">
        <v>0</v>
      </c>
      <c r="AB29" s="43">
        <v>0</v>
      </c>
      <c r="AC29" s="42"/>
      <c r="AD29" s="40"/>
      <c r="AE29" s="40"/>
      <c r="AF29" s="43"/>
      <c r="AG29" s="42">
        <v>13.5</v>
      </c>
      <c r="AH29" s="40">
        <v>0</v>
      </c>
      <c r="AI29" s="40">
        <v>0</v>
      </c>
      <c r="AJ29" s="43">
        <v>0</v>
      </c>
      <c r="AK29" s="42">
        <v>0</v>
      </c>
      <c r="AL29" s="40">
        <v>0</v>
      </c>
      <c r="AM29" s="40">
        <v>0</v>
      </c>
      <c r="AN29" s="43">
        <v>0</v>
      </c>
      <c r="AO29" s="42">
        <v>22.6</v>
      </c>
      <c r="AP29" s="40">
        <v>0</v>
      </c>
      <c r="AQ29" s="40">
        <v>1</v>
      </c>
      <c r="AR29" s="43">
        <v>0</v>
      </c>
      <c r="AS29" s="39"/>
      <c r="AT29" s="45">
        <v>287.8</v>
      </c>
      <c r="AU29" s="46">
        <v>0</v>
      </c>
      <c r="AV29" s="46">
        <v>0</v>
      </c>
      <c r="AW29" s="47">
        <v>1</v>
      </c>
      <c r="AX29" s="45">
        <v>0</v>
      </c>
      <c r="AY29" s="46">
        <v>0</v>
      </c>
      <c r="AZ29" s="46">
        <v>0</v>
      </c>
      <c r="BA29" s="47">
        <v>0</v>
      </c>
    </row>
    <row r="30" spans="1:53" x14ac:dyDescent="0.2">
      <c r="A30" s="32">
        <f>ROW(G30)-2</f>
        <v>28</v>
      </c>
      <c r="B30" s="73">
        <v>29</v>
      </c>
      <c r="C30" s="33">
        <f>IF(B30="","",IF(B30=A30,"=",B30-A30))</f>
        <v>1</v>
      </c>
      <c r="D30" s="73"/>
      <c r="E30" s="74"/>
      <c r="F30" s="33" t="str">
        <f>IF(E30="","",IF(E30=D30,"=",E30-D30))</f>
        <v/>
      </c>
      <c r="G30" s="34">
        <v>10355</v>
      </c>
      <c r="H30" s="35" t="s">
        <v>71</v>
      </c>
      <c r="I30" s="35" t="s">
        <v>101</v>
      </c>
      <c r="J30" s="36" t="s">
        <v>80</v>
      </c>
      <c r="K30" s="75">
        <f xml:space="preserve"> IFERROR(COUNTIF(#REF!,H30),0) + IFERROR(COUNTIF(#REF!,H30),0)
 + IFERROR(COUNTIF(#REF!,H30),0) + IFERROR(COUNTIF(#REF!,H30),0)
 + IFERROR(COUNTIF(#REF!,H30),0) + IFERROR(COUNTIF(#REF!,H30),0)
 + IFERROR(COUNTIF([2]Pontevedra_CAT!H:H,H30),0) + IFERROR(COUNTIF([2]Pontevedra_ABS!H:H,H30),0)
 + IFERROR(COUNTIF([2]Cangas_CAT!H:H,H30),0) + IFERROR(COUNTIF([2]Cangas_ABS!H:H,H30),0)
 + IFERROR(COUNTIF([2]Naron_CAT!H:H,H30),0) + IFERROR(COUNTIF([2]Naron_ABS!H:H,H30),0)
 + IFERROR(COUNTIF(#REF!,H30),0) + IFERROR(COUNTIF(#REF!,H30),0) + IFERROR(COUNTIF(#REF!,H30),0)
 + IFERROR(COUNTIF(#REF!,H30),0) + IFERROR(COUNTIF(#REF!,H30),0) + IFERROR(COUNTIF(#REF!,H30),0)
 + IFERROR(COUNTIF(#REF!,H30),0) + IFERROR(COUNTIF(#REF!,H30),0) + IFERROR(COUNTIF(#REF!,H30),0)
 + IFERROR(COUNTIF(#REF!,H30),0) + IFERROR(COUNTIF(#REF!,H30),0) + IFERROR(COUNTIF(#REF!,H30),0)</f>
        <v>1</v>
      </c>
      <c r="L30" s="37">
        <f>SUM(R30,V30,Z30,AD30,AH30,AL30,AP30,AU30,AY30)</f>
        <v>0</v>
      </c>
      <c r="M30" s="41">
        <f>SUM(S30,W30,AA30,AE30,AI30,AM30,AQ30,AV30,AZ30)</f>
        <v>0</v>
      </c>
      <c r="N30" s="44">
        <f>SUM(T30,X30,AB30,AF30,AJ30,AN30,AR30,AW30,BA30)</f>
        <v>5</v>
      </c>
      <c r="O30" s="49">
        <f>SUM(Q30,U30,Y30,AC30,AG30,AK30,AO30,AT30,AX30)</f>
        <v>313.79999999999995</v>
      </c>
      <c r="P30" s="38"/>
      <c r="Q30" s="42">
        <v>1.5</v>
      </c>
      <c r="R30" s="40">
        <v>0</v>
      </c>
      <c r="S30" s="40">
        <v>0</v>
      </c>
      <c r="T30" s="43">
        <v>0</v>
      </c>
      <c r="U30" s="42">
        <v>7.3</v>
      </c>
      <c r="V30" s="40">
        <v>0</v>
      </c>
      <c r="W30" s="40">
        <v>0</v>
      </c>
      <c r="X30" s="43">
        <v>1</v>
      </c>
      <c r="Y30" s="42">
        <v>16.100000000000001</v>
      </c>
      <c r="Z30" s="40">
        <v>0</v>
      </c>
      <c r="AA30" s="40">
        <v>0</v>
      </c>
      <c r="AB30" s="43">
        <v>2</v>
      </c>
      <c r="AC30" s="42"/>
      <c r="AD30" s="40"/>
      <c r="AE30" s="40"/>
      <c r="AF30" s="43"/>
      <c r="AG30" s="42">
        <v>0</v>
      </c>
      <c r="AH30" s="40">
        <v>0</v>
      </c>
      <c r="AI30" s="40">
        <v>0</v>
      </c>
      <c r="AJ30" s="43">
        <v>0</v>
      </c>
      <c r="AK30" s="42">
        <v>5.5</v>
      </c>
      <c r="AL30" s="40">
        <v>0</v>
      </c>
      <c r="AM30" s="40">
        <v>0</v>
      </c>
      <c r="AN30" s="43">
        <v>0</v>
      </c>
      <c r="AO30" s="42">
        <v>0</v>
      </c>
      <c r="AP30" s="40">
        <v>0</v>
      </c>
      <c r="AQ30" s="40">
        <v>0</v>
      </c>
      <c r="AR30" s="43">
        <v>0</v>
      </c>
      <c r="AS30" s="39"/>
      <c r="AT30" s="45">
        <v>283.39999999999998</v>
      </c>
      <c r="AU30" s="46">
        <v>0</v>
      </c>
      <c r="AV30" s="46">
        <v>0</v>
      </c>
      <c r="AW30" s="47">
        <v>2</v>
      </c>
      <c r="AX30" s="45">
        <v>0</v>
      </c>
      <c r="AY30" s="46">
        <v>0</v>
      </c>
      <c r="AZ30" s="46">
        <v>0</v>
      </c>
      <c r="BA30" s="47">
        <v>0</v>
      </c>
    </row>
    <row r="31" spans="1:53" x14ac:dyDescent="0.2">
      <c r="A31" s="32">
        <f>ROW(G31)-2</f>
        <v>29</v>
      </c>
      <c r="B31" s="73">
        <v>20</v>
      </c>
      <c r="C31" s="33">
        <f>IF(B31="","",IF(B31=A31,"=",B31-A31))</f>
        <v>-9</v>
      </c>
      <c r="D31" s="73"/>
      <c r="E31" s="74"/>
      <c r="F31" s="33" t="str">
        <f>IF(E31="","",IF(E31=D31,"=",E31-D31))</f>
        <v/>
      </c>
      <c r="G31" s="34">
        <v>235</v>
      </c>
      <c r="H31" s="35" t="s">
        <v>57</v>
      </c>
      <c r="I31" s="35" t="s">
        <v>89</v>
      </c>
      <c r="J31" s="36" t="s">
        <v>83</v>
      </c>
      <c r="K31" s="75">
        <f xml:space="preserve"> IFERROR(COUNTIF(#REF!,H31),0) + IFERROR(COUNTIF(#REF!,H31),0)
 + IFERROR(COUNTIF(#REF!,H31),0) + IFERROR(COUNTIF(#REF!,H31),0)
 + IFERROR(COUNTIF(#REF!,H31),0) + IFERROR(COUNTIF(#REF!,H31),0)
 + IFERROR(COUNTIF([2]Pontevedra_CAT!H:H,H31),0) + IFERROR(COUNTIF([2]Pontevedra_ABS!H:H,H31),0)
 + IFERROR(COUNTIF([2]Cangas_CAT!H:H,H31),0) + IFERROR(COUNTIF([2]Cangas_ABS!H:H,H31),0)
 + IFERROR(COUNTIF([2]Naron_CAT!H:H,H31),0) + IFERROR(COUNTIF([2]Naron_ABS!H:H,H31),0)
 + IFERROR(COUNTIF(#REF!,H31),0) + IFERROR(COUNTIF(#REF!,H31),0) + IFERROR(COUNTIF(#REF!,H31),0)
 + IFERROR(COUNTIF(#REF!,H31),0) + IFERROR(COUNTIF(#REF!,H31),0) + IFERROR(COUNTIF(#REF!,H31),0)
 + IFERROR(COUNTIF(#REF!,H31),0) + IFERROR(COUNTIF(#REF!,H31),0) + IFERROR(COUNTIF(#REF!,H31),0)
 + IFERROR(COUNTIF(#REF!,H31),0) + IFERROR(COUNTIF(#REF!,H31),0) + IFERROR(COUNTIF(#REF!,H31),0)</f>
        <v>3</v>
      </c>
      <c r="L31" s="37">
        <f>SUM(R31,V31,Z31,AD31,AH31,AL31,AP31,AU31,AY31)</f>
        <v>0</v>
      </c>
      <c r="M31" s="41">
        <f>SUM(S31,W31,AA31,AE31,AI31,AM31,AQ31,AV31,AZ31)</f>
        <v>0</v>
      </c>
      <c r="N31" s="44">
        <f>SUM(T31,X31,AB31,AF31,AJ31,AN31,AR31,AW31,BA31)</f>
        <v>3</v>
      </c>
      <c r="O31" s="49">
        <f>SUM(Q31,U31,Y31,AC31,AG31,AK31,AO31,AT31,AX31)</f>
        <v>356.2</v>
      </c>
      <c r="P31" s="38"/>
      <c r="Q31" s="42">
        <v>99.5</v>
      </c>
      <c r="R31" s="40">
        <v>0</v>
      </c>
      <c r="S31" s="40">
        <v>0</v>
      </c>
      <c r="T31" s="43">
        <v>1</v>
      </c>
      <c r="U31" s="42">
        <v>0</v>
      </c>
      <c r="V31" s="40">
        <v>0</v>
      </c>
      <c r="W31" s="40">
        <v>0</v>
      </c>
      <c r="X31" s="43">
        <v>0</v>
      </c>
      <c r="Y31" s="42">
        <v>18.5</v>
      </c>
      <c r="Z31" s="40">
        <v>0</v>
      </c>
      <c r="AA31" s="40">
        <v>0</v>
      </c>
      <c r="AB31" s="43">
        <v>1</v>
      </c>
      <c r="AC31" s="42"/>
      <c r="AD31" s="40"/>
      <c r="AE31" s="40"/>
      <c r="AF31" s="43"/>
      <c r="AG31" s="42">
        <v>41.2</v>
      </c>
      <c r="AH31" s="40">
        <v>0</v>
      </c>
      <c r="AI31" s="40">
        <v>0</v>
      </c>
      <c r="AJ31" s="43">
        <v>1</v>
      </c>
      <c r="AK31" s="42">
        <v>0</v>
      </c>
      <c r="AL31" s="40">
        <v>0</v>
      </c>
      <c r="AM31" s="40">
        <v>0</v>
      </c>
      <c r="AN31" s="43">
        <v>0</v>
      </c>
      <c r="AO31" s="42">
        <v>0</v>
      </c>
      <c r="AP31" s="40">
        <v>0</v>
      </c>
      <c r="AQ31" s="40">
        <v>0</v>
      </c>
      <c r="AR31" s="43">
        <v>0</v>
      </c>
      <c r="AS31" s="39"/>
      <c r="AT31" s="45">
        <v>108</v>
      </c>
      <c r="AU31" s="46">
        <v>0</v>
      </c>
      <c r="AV31" s="46">
        <v>0</v>
      </c>
      <c r="AW31" s="47">
        <v>0</v>
      </c>
      <c r="AX31" s="45">
        <v>89</v>
      </c>
      <c r="AY31" s="46">
        <v>0</v>
      </c>
      <c r="AZ31" s="46">
        <v>0</v>
      </c>
      <c r="BA31" s="47">
        <v>0</v>
      </c>
    </row>
    <row r="32" spans="1:53" x14ac:dyDescent="0.2">
      <c r="A32" s="32">
        <f>ROW(G32)-2</f>
        <v>30</v>
      </c>
      <c r="B32" s="73">
        <v>30</v>
      </c>
      <c r="C32" s="33" t="str">
        <f>IF(B32="","",IF(B32=A32,"=",B32-A32))</f>
        <v>=</v>
      </c>
      <c r="D32" s="73"/>
      <c r="E32" s="74"/>
      <c r="F32" s="33" t="str">
        <f>IF(E32="","",IF(E32=D32,"=",E32-D32))</f>
        <v/>
      </c>
      <c r="G32" s="34">
        <v>567</v>
      </c>
      <c r="H32" s="35" t="s">
        <v>56</v>
      </c>
      <c r="I32" s="35" t="s">
        <v>97</v>
      </c>
      <c r="J32" s="36" t="s">
        <v>80</v>
      </c>
      <c r="K32" s="75">
        <f xml:space="preserve"> IFERROR(COUNTIF(#REF!,H32),0) + IFERROR(COUNTIF(#REF!,H32),0)
 + IFERROR(COUNTIF(#REF!,H32),0) + IFERROR(COUNTIF(#REF!,H32),0)
 + IFERROR(COUNTIF(#REF!,H32),0) + IFERROR(COUNTIF(#REF!,H32),0)
 + IFERROR(COUNTIF([2]Pontevedra_CAT!H:H,H32),0) + IFERROR(COUNTIF([2]Pontevedra_ABS!H:H,H32),0)
 + IFERROR(COUNTIF([2]Cangas_CAT!H:H,H32),0) + IFERROR(COUNTIF([2]Cangas_ABS!H:H,H32),0)
 + IFERROR(COUNTIF([2]Naron_CAT!H:H,H32),0) + IFERROR(COUNTIF([2]Naron_ABS!H:H,H32),0)
 + IFERROR(COUNTIF(#REF!,H32),0) + IFERROR(COUNTIF(#REF!,H32),0) + IFERROR(COUNTIF(#REF!,H32),0)
 + IFERROR(COUNTIF(#REF!,H32),0) + IFERROR(COUNTIF(#REF!,H32),0) + IFERROR(COUNTIF(#REF!,H32),0)
 + IFERROR(COUNTIF(#REF!,H32),0) + IFERROR(COUNTIF(#REF!,H32),0) + IFERROR(COUNTIF(#REF!,H32),0)
 + IFERROR(COUNTIF(#REF!,H32),0) + IFERROR(COUNTIF(#REF!,H32),0) + IFERROR(COUNTIF(#REF!,H32),0)</f>
        <v>0</v>
      </c>
      <c r="L32" s="37">
        <f>SUM(R32,V32,Z32,AD32,AH32,AL32,AP32,AU32,AY32)</f>
        <v>0</v>
      </c>
      <c r="M32" s="41">
        <f>SUM(S32,W32,AA32,AE32,AI32,AM32,AQ32,AV32,AZ32)</f>
        <v>0</v>
      </c>
      <c r="N32" s="44">
        <f>SUM(T32,X32,AB32,AF32,AJ32,AN32,AR32,AW32,BA32)</f>
        <v>1</v>
      </c>
      <c r="O32" s="49">
        <f>SUM(Q32,U32,Y32,AC32,AG32,AK32,AO32,AT32,AX32)</f>
        <v>108.1</v>
      </c>
      <c r="P32" s="38"/>
      <c r="Q32" s="42">
        <v>24.1</v>
      </c>
      <c r="R32" s="40">
        <v>0</v>
      </c>
      <c r="S32" s="40">
        <v>0</v>
      </c>
      <c r="T32" s="43">
        <v>1</v>
      </c>
      <c r="U32" s="42">
        <v>0</v>
      </c>
      <c r="V32" s="40">
        <v>0</v>
      </c>
      <c r="W32" s="40">
        <v>0</v>
      </c>
      <c r="X32" s="43">
        <v>0</v>
      </c>
      <c r="Y32" s="42">
        <v>12</v>
      </c>
      <c r="Z32" s="40">
        <v>0</v>
      </c>
      <c r="AA32" s="40">
        <v>0</v>
      </c>
      <c r="AB32" s="43">
        <v>0</v>
      </c>
      <c r="AC32" s="42"/>
      <c r="AD32" s="40"/>
      <c r="AE32" s="40"/>
      <c r="AF32" s="43"/>
      <c r="AG32" s="42">
        <v>0</v>
      </c>
      <c r="AH32" s="40">
        <v>0</v>
      </c>
      <c r="AI32" s="40">
        <v>0</v>
      </c>
      <c r="AJ32" s="43">
        <v>0</v>
      </c>
      <c r="AK32" s="42">
        <v>0</v>
      </c>
      <c r="AL32" s="40">
        <v>0</v>
      </c>
      <c r="AM32" s="40">
        <v>0</v>
      </c>
      <c r="AN32" s="43">
        <v>0</v>
      </c>
      <c r="AO32" s="42">
        <v>0</v>
      </c>
      <c r="AP32" s="40">
        <v>0</v>
      </c>
      <c r="AQ32" s="40">
        <v>0</v>
      </c>
      <c r="AR32" s="43">
        <v>0</v>
      </c>
      <c r="AS32" s="39"/>
      <c r="AT32" s="45">
        <v>21</v>
      </c>
      <c r="AU32" s="46">
        <v>0</v>
      </c>
      <c r="AV32" s="46">
        <v>0</v>
      </c>
      <c r="AW32" s="47">
        <v>0</v>
      </c>
      <c r="AX32" s="45">
        <v>51</v>
      </c>
      <c r="AY32" s="46">
        <v>0</v>
      </c>
      <c r="AZ32" s="46">
        <v>0</v>
      </c>
      <c r="BA32" s="47">
        <v>0</v>
      </c>
    </row>
    <row r="33" spans="1:53" x14ac:dyDescent="0.2">
      <c r="A33" s="32">
        <f>ROW(G33)-2</f>
        <v>31</v>
      </c>
      <c r="B33" s="73">
        <v>31</v>
      </c>
      <c r="C33" s="33" t="str">
        <f>IF(B33="","",IF(B33=A33,"=",B33-A33))</f>
        <v>=</v>
      </c>
      <c r="D33" s="73"/>
      <c r="E33" s="74"/>
      <c r="F33" s="33" t="str">
        <f>IF(E33="","",IF(E33=D33,"=",E33-D33))</f>
        <v/>
      </c>
      <c r="G33" s="34">
        <v>10386</v>
      </c>
      <c r="H33" s="35" t="s">
        <v>37</v>
      </c>
      <c r="I33" s="35" t="s">
        <v>85</v>
      </c>
      <c r="J33" s="36" t="s">
        <v>80</v>
      </c>
      <c r="K33" s="75">
        <f xml:space="preserve"> IFERROR(COUNTIF(#REF!,H33),0) + IFERROR(COUNTIF(#REF!,H33),0)
 + IFERROR(COUNTIF(#REF!,H33),0) + IFERROR(COUNTIF(#REF!,H33),0)
 + IFERROR(COUNTIF(#REF!,H33),0) + IFERROR(COUNTIF(#REF!,H33),0)
 + IFERROR(COUNTIF([2]Pontevedra_CAT!H:H,H33),0) + IFERROR(COUNTIF([2]Pontevedra_ABS!H:H,H33),0)
 + IFERROR(COUNTIF([2]Cangas_CAT!H:H,H33),0) + IFERROR(COUNTIF([2]Cangas_ABS!H:H,H33),0)
 + IFERROR(COUNTIF([2]Naron_CAT!H:H,H33),0) + IFERROR(COUNTIF([2]Naron_ABS!H:H,H33),0)
 + IFERROR(COUNTIF(#REF!,H33),0) + IFERROR(COUNTIF(#REF!,H33),0) + IFERROR(COUNTIF(#REF!,H33),0)
 + IFERROR(COUNTIF(#REF!,H33),0) + IFERROR(COUNTIF(#REF!,H33),0) + IFERROR(COUNTIF(#REF!,H33),0)
 + IFERROR(COUNTIF(#REF!,H33),0) + IFERROR(COUNTIF(#REF!,H33),0) + IFERROR(COUNTIF(#REF!,H33),0)
 + IFERROR(COUNTIF(#REF!,H33),0) + IFERROR(COUNTIF(#REF!,H33),0) + IFERROR(COUNTIF(#REF!,H33),0)</f>
        <v>0</v>
      </c>
      <c r="L33" s="37">
        <f>SUM(R33,V33,Z33,AD33,AH33,AL33,AP33,AU33,AY33)</f>
        <v>0</v>
      </c>
      <c r="M33" s="41">
        <f>SUM(S33,W33,AA33,AE33,AI33,AM33,AQ33,AV33,AZ33)</f>
        <v>0</v>
      </c>
      <c r="N33" s="44">
        <f>SUM(T33,X33,AB33,AF33,AJ33,AN33,AR33,AW33,BA33)</f>
        <v>1</v>
      </c>
      <c r="O33" s="49">
        <f>SUM(Q33,U33,Y33,AC33,AG33,AK33,AO33,AT33,AX33)</f>
        <v>58.1</v>
      </c>
      <c r="P33" s="38"/>
      <c r="Q33" s="42">
        <v>0</v>
      </c>
      <c r="R33" s="40">
        <v>0</v>
      </c>
      <c r="S33" s="40">
        <v>0</v>
      </c>
      <c r="T33" s="43">
        <v>0</v>
      </c>
      <c r="U33" s="42">
        <v>0</v>
      </c>
      <c r="V33" s="40">
        <v>0</v>
      </c>
      <c r="W33" s="40">
        <v>0</v>
      </c>
      <c r="X33" s="43">
        <v>0</v>
      </c>
      <c r="Y33" s="42">
        <v>5.5</v>
      </c>
      <c r="Z33" s="40">
        <v>0</v>
      </c>
      <c r="AA33" s="40">
        <v>0</v>
      </c>
      <c r="AB33" s="43">
        <v>0</v>
      </c>
      <c r="AC33" s="42"/>
      <c r="AD33" s="40"/>
      <c r="AE33" s="40"/>
      <c r="AF33" s="43"/>
      <c r="AG33" s="42">
        <v>0</v>
      </c>
      <c r="AH33" s="40">
        <v>0</v>
      </c>
      <c r="AI33" s="40">
        <v>0</v>
      </c>
      <c r="AJ33" s="43">
        <v>0</v>
      </c>
      <c r="AK33" s="42">
        <v>0</v>
      </c>
      <c r="AL33" s="40">
        <v>0</v>
      </c>
      <c r="AM33" s="40">
        <v>0</v>
      </c>
      <c r="AN33" s="43">
        <v>0</v>
      </c>
      <c r="AO33" s="42">
        <v>0</v>
      </c>
      <c r="AP33" s="40">
        <v>0</v>
      </c>
      <c r="AQ33" s="40">
        <v>0</v>
      </c>
      <c r="AR33" s="43">
        <v>0</v>
      </c>
      <c r="AS33" s="39"/>
      <c r="AT33" s="45">
        <v>52.6</v>
      </c>
      <c r="AU33" s="46">
        <v>0</v>
      </c>
      <c r="AV33" s="46">
        <v>0</v>
      </c>
      <c r="AW33" s="47">
        <v>1</v>
      </c>
      <c r="AX33" s="45">
        <v>0</v>
      </c>
      <c r="AY33" s="46">
        <v>0</v>
      </c>
      <c r="AZ33" s="46">
        <v>0</v>
      </c>
      <c r="BA33" s="47">
        <v>0</v>
      </c>
    </row>
    <row r="34" spans="1:53" x14ac:dyDescent="0.2">
      <c r="A34" s="32">
        <f>ROW(G34)-2</f>
        <v>32</v>
      </c>
      <c r="B34" s="73">
        <v>32</v>
      </c>
      <c r="C34" s="33" t="str">
        <f>IF(B34="","",IF(B34=A34,"=",B34-A34))</f>
        <v>=</v>
      </c>
      <c r="D34" s="73"/>
      <c r="E34" s="74"/>
      <c r="F34" s="33" t="str">
        <f>IF(E34="","",IF(E34=D34,"=",E34-D34))</f>
        <v/>
      </c>
      <c r="G34" s="34">
        <v>702</v>
      </c>
      <c r="H34" s="35" t="s">
        <v>64</v>
      </c>
      <c r="I34" s="35" t="s">
        <v>94</v>
      </c>
      <c r="J34" s="36" t="s">
        <v>84</v>
      </c>
      <c r="K34" s="75">
        <f xml:space="preserve"> IFERROR(COUNTIF(#REF!,H34),0) + IFERROR(COUNTIF(#REF!,H34),0)
 + IFERROR(COUNTIF(#REF!,H34),0) + IFERROR(COUNTIF(#REF!,H34),0)
 + IFERROR(COUNTIF(#REF!,H34),0) + IFERROR(COUNTIF(#REF!,H34),0)
 + IFERROR(COUNTIF([2]Pontevedra_CAT!H:H,H34),0) + IFERROR(COUNTIF([2]Pontevedra_ABS!H:H,H34),0)
 + IFERROR(COUNTIF([2]Cangas_CAT!H:H,H34),0) + IFERROR(COUNTIF([2]Cangas_ABS!H:H,H34),0)
 + IFERROR(COUNTIF([2]Naron_CAT!H:H,H34),0) + IFERROR(COUNTIF([2]Naron_ABS!H:H,H34),0)
 + IFERROR(COUNTIF(#REF!,H34),0) + IFERROR(COUNTIF(#REF!,H34),0) + IFERROR(COUNTIF(#REF!,H34),0)
 + IFERROR(COUNTIF(#REF!,H34),0) + IFERROR(COUNTIF(#REF!,H34),0) + IFERROR(COUNTIF(#REF!,H34),0)
 + IFERROR(COUNTIF(#REF!,H34),0) + IFERROR(COUNTIF(#REF!,H34),0) + IFERROR(COUNTIF(#REF!,H34),0)
 + IFERROR(COUNTIF(#REF!,H34),0) + IFERROR(COUNTIF(#REF!,H34),0) + IFERROR(COUNTIF(#REF!,H34),0)</f>
        <v>0</v>
      </c>
      <c r="L34" s="37">
        <f>SUM(R34,V34,Z34,AD34,AH34,AL34,AP34,AU34,AY34)</f>
        <v>0</v>
      </c>
      <c r="M34" s="41">
        <f>SUM(S34,W34,AA34,AE34,AI34,AM34,AQ34,AV34,AZ34)</f>
        <v>0</v>
      </c>
      <c r="N34" s="44">
        <f>SUM(T34,X34,AB34,AF34,AJ34,AN34,AR34,AW34,BA34)</f>
        <v>1</v>
      </c>
      <c r="O34" s="49">
        <f>SUM(Q34,U34,Y34,AC34,AG34,AK34,AO34,AT34,AX34)</f>
        <v>46.1</v>
      </c>
      <c r="P34" s="38"/>
      <c r="Q34" s="42">
        <v>0</v>
      </c>
      <c r="R34" s="40">
        <v>0</v>
      </c>
      <c r="S34" s="40">
        <v>0</v>
      </c>
      <c r="T34" s="43">
        <v>0</v>
      </c>
      <c r="U34" s="42">
        <v>0</v>
      </c>
      <c r="V34" s="40">
        <v>0</v>
      </c>
      <c r="W34" s="40">
        <v>0</v>
      </c>
      <c r="X34" s="43">
        <v>0</v>
      </c>
      <c r="Y34" s="42">
        <v>0</v>
      </c>
      <c r="Z34" s="40">
        <v>0</v>
      </c>
      <c r="AA34" s="40">
        <v>0</v>
      </c>
      <c r="AB34" s="43">
        <v>0</v>
      </c>
      <c r="AC34" s="42"/>
      <c r="AD34" s="40"/>
      <c r="AE34" s="40"/>
      <c r="AF34" s="43"/>
      <c r="AG34" s="42">
        <v>0</v>
      </c>
      <c r="AH34" s="40">
        <v>0</v>
      </c>
      <c r="AI34" s="40">
        <v>0</v>
      </c>
      <c r="AJ34" s="43">
        <v>0</v>
      </c>
      <c r="AK34" s="42">
        <v>0</v>
      </c>
      <c r="AL34" s="40">
        <v>0</v>
      </c>
      <c r="AM34" s="40">
        <v>0</v>
      </c>
      <c r="AN34" s="43">
        <v>0</v>
      </c>
      <c r="AO34" s="42">
        <v>46.1</v>
      </c>
      <c r="AP34" s="40">
        <v>0</v>
      </c>
      <c r="AQ34" s="40">
        <v>0</v>
      </c>
      <c r="AR34" s="43">
        <v>1</v>
      </c>
      <c r="AS34" s="39"/>
      <c r="AT34" s="45">
        <v>0</v>
      </c>
      <c r="AU34" s="46">
        <v>0</v>
      </c>
      <c r="AV34" s="46">
        <v>0</v>
      </c>
      <c r="AW34" s="47">
        <v>0</v>
      </c>
      <c r="AX34" s="45">
        <v>0</v>
      </c>
      <c r="AY34" s="46">
        <v>0</v>
      </c>
      <c r="AZ34" s="46">
        <v>0</v>
      </c>
      <c r="BA34" s="47">
        <v>0</v>
      </c>
    </row>
    <row r="35" spans="1:53" x14ac:dyDescent="0.2">
      <c r="A35" s="32">
        <f>ROW(G35)-2</f>
        <v>33</v>
      </c>
      <c r="B35" s="73">
        <v>34</v>
      </c>
      <c r="C35" s="33">
        <f>IF(B35="","",IF(B35=A35,"=",B35-A35))</f>
        <v>1</v>
      </c>
      <c r="D35" s="73"/>
      <c r="E35" s="74"/>
      <c r="F35" s="33" t="str">
        <f>IF(E35="","",IF(E35=D35,"=",E35-D35))</f>
        <v/>
      </c>
      <c r="G35" s="34">
        <v>664</v>
      </c>
      <c r="H35" s="35" t="s">
        <v>53</v>
      </c>
      <c r="I35" s="35" t="s">
        <v>89</v>
      </c>
      <c r="J35" s="36" t="s">
        <v>83</v>
      </c>
      <c r="K35" s="75">
        <f xml:space="preserve"> IFERROR(COUNTIF(#REF!,H35),0) + IFERROR(COUNTIF(#REF!,H35),0)
 + IFERROR(COUNTIF(#REF!,H35),0) + IFERROR(COUNTIF(#REF!,H35),0)
 + IFERROR(COUNTIF(#REF!,H35),0) + IFERROR(COUNTIF(#REF!,H35),0)
 + IFERROR(COUNTIF([2]Pontevedra_CAT!H:H,H35),0) + IFERROR(COUNTIF([2]Pontevedra_ABS!H:H,H35),0)
 + IFERROR(COUNTIF([2]Cangas_CAT!H:H,H35),0) + IFERROR(COUNTIF([2]Cangas_ABS!H:H,H35),0)
 + IFERROR(COUNTIF([2]Naron_CAT!H:H,H35),0) + IFERROR(COUNTIF([2]Naron_ABS!H:H,H35),0)
 + IFERROR(COUNTIF(#REF!,H35),0) + IFERROR(COUNTIF(#REF!,H35),0) + IFERROR(COUNTIF(#REF!,H35),0)
 + IFERROR(COUNTIF(#REF!,H35),0) + IFERROR(COUNTIF(#REF!,H35),0) + IFERROR(COUNTIF(#REF!,H35),0)
 + IFERROR(COUNTIF(#REF!,H35),0) + IFERROR(COUNTIF(#REF!,H35),0) + IFERROR(COUNTIF(#REF!,H35),0)
 + IFERROR(COUNTIF(#REF!,H35),0) + IFERROR(COUNTIF(#REF!,H35),0) + IFERROR(COUNTIF(#REF!,H35),0)</f>
        <v>1</v>
      </c>
      <c r="L35" s="37">
        <f>SUM(R35,V35,Z35,AD35,AH35,AL35,AP35,AU35,AY35)</f>
        <v>0</v>
      </c>
      <c r="M35" s="41">
        <f>SUM(S35,W35,AA35,AE35,AI35,AM35,AQ35,AV35,AZ35)</f>
        <v>0</v>
      </c>
      <c r="N35" s="44">
        <f>SUM(T35,X35,AB35,AF35,AJ35,AN35,AR35,AW35,BA35)</f>
        <v>0</v>
      </c>
      <c r="O35" s="49">
        <f>SUM(Q35,U35,Y35,AC35,AG35,AK35,AO35,AT35,AX35)</f>
        <v>49.5</v>
      </c>
      <c r="P35" s="38"/>
      <c r="Q35" s="42">
        <v>7</v>
      </c>
      <c r="R35" s="40">
        <v>0</v>
      </c>
      <c r="S35" s="40">
        <v>0</v>
      </c>
      <c r="T35" s="43">
        <v>0</v>
      </c>
      <c r="U35" s="42">
        <v>0</v>
      </c>
      <c r="V35" s="40">
        <v>0</v>
      </c>
      <c r="W35" s="40">
        <v>0</v>
      </c>
      <c r="X35" s="43">
        <v>0</v>
      </c>
      <c r="Y35" s="42">
        <v>0</v>
      </c>
      <c r="Z35" s="40">
        <v>0</v>
      </c>
      <c r="AA35" s="40">
        <v>0</v>
      </c>
      <c r="AB35" s="43">
        <v>0</v>
      </c>
      <c r="AC35" s="42"/>
      <c r="AD35" s="40"/>
      <c r="AE35" s="40"/>
      <c r="AF35" s="43"/>
      <c r="AG35" s="42">
        <v>0</v>
      </c>
      <c r="AH35" s="40">
        <v>0</v>
      </c>
      <c r="AI35" s="40">
        <v>0</v>
      </c>
      <c r="AJ35" s="43">
        <v>0</v>
      </c>
      <c r="AK35" s="42">
        <v>5.5</v>
      </c>
      <c r="AL35" s="40">
        <v>0</v>
      </c>
      <c r="AM35" s="40">
        <v>0</v>
      </c>
      <c r="AN35" s="43">
        <v>0</v>
      </c>
      <c r="AO35" s="42">
        <v>0</v>
      </c>
      <c r="AP35" s="40">
        <v>0</v>
      </c>
      <c r="AQ35" s="40">
        <v>0</v>
      </c>
      <c r="AR35" s="43">
        <v>0</v>
      </c>
      <c r="AS35" s="39"/>
      <c r="AT35" s="45">
        <v>37</v>
      </c>
      <c r="AU35" s="46">
        <v>0</v>
      </c>
      <c r="AV35" s="46">
        <v>0</v>
      </c>
      <c r="AW35" s="47">
        <v>0</v>
      </c>
      <c r="AX35" s="45">
        <v>0</v>
      </c>
      <c r="AY35" s="46">
        <v>0</v>
      </c>
      <c r="AZ35" s="46">
        <v>0</v>
      </c>
      <c r="BA35" s="47">
        <v>0</v>
      </c>
    </row>
    <row r="36" spans="1:53" x14ac:dyDescent="0.2">
      <c r="A36" s="32">
        <f>ROW(G36)-2</f>
        <v>34</v>
      </c>
      <c r="B36" s="73">
        <v>33</v>
      </c>
      <c r="C36" s="33">
        <f>IF(B36="","",IF(B36=A36,"=",B36-A36))</f>
        <v>-1</v>
      </c>
      <c r="D36" s="73"/>
      <c r="E36" s="74"/>
      <c r="F36" s="33" t="str">
        <f>IF(E36="","",IF(E36=D36,"=",E36-D36))</f>
        <v/>
      </c>
      <c r="G36" s="34">
        <v>442</v>
      </c>
      <c r="H36" s="35" t="s">
        <v>67</v>
      </c>
      <c r="I36" s="35" t="s">
        <v>104</v>
      </c>
      <c r="J36" s="36" t="s">
        <v>83</v>
      </c>
      <c r="K36" s="75">
        <f xml:space="preserve"> IFERROR(COUNTIF(#REF!,H36),0) + IFERROR(COUNTIF(#REF!,H36),0)
 + IFERROR(COUNTIF(#REF!,H36),0) + IFERROR(COUNTIF(#REF!,H36),0)
 + IFERROR(COUNTIF(#REF!,H36),0) + IFERROR(COUNTIF(#REF!,H36),0)
 + IFERROR(COUNTIF([2]Pontevedra_CAT!H:H,H36),0) + IFERROR(COUNTIF([2]Pontevedra_ABS!H:H,H36),0)
 + IFERROR(COUNTIF([2]Cangas_CAT!H:H,H36),0) + IFERROR(COUNTIF([2]Cangas_ABS!H:H,H36),0)
 + IFERROR(COUNTIF([2]Naron_CAT!H:H,H36),0) + IFERROR(COUNTIF([2]Naron_ABS!H:H,H36),0)
 + IFERROR(COUNTIF(#REF!,H36),0) + IFERROR(COUNTIF(#REF!,H36),0) + IFERROR(COUNTIF(#REF!,H36),0)
 + IFERROR(COUNTIF(#REF!,H36),0) + IFERROR(COUNTIF(#REF!,H36),0) + IFERROR(COUNTIF(#REF!,H36),0)
 + IFERROR(COUNTIF(#REF!,H36),0) + IFERROR(COUNTIF(#REF!,H36),0) + IFERROR(COUNTIF(#REF!,H36),0)
 + IFERROR(COUNTIF(#REF!,H36),0) + IFERROR(COUNTIF(#REF!,H36),0) + IFERROR(COUNTIF(#REF!,H36),0)</f>
        <v>0</v>
      </c>
      <c r="L36" s="37">
        <f>SUM(R36,V36,Z36,AD36,AH36,AL36,AP36,AU36,AY36)</f>
        <v>0</v>
      </c>
      <c r="M36" s="41">
        <f>SUM(S36,W36,AA36,AE36,AI36,AM36,AQ36,AV36,AZ36)</f>
        <v>0</v>
      </c>
      <c r="N36" s="44">
        <f>SUM(T36,X36,AB36,AF36,AJ36,AN36,AR36,AW36,BA36)</f>
        <v>0</v>
      </c>
      <c r="O36" s="49">
        <f>SUM(Q36,U36,Y36,AC36,AG36,AK36,AO36,AT36,AX36)</f>
        <v>94</v>
      </c>
      <c r="P36" s="38"/>
      <c r="Q36" s="42">
        <v>0</v>
      </c>
      <c r="R36" s="40">
        <v>0</v>
      </c>
      <c r="S36" s="40">
        <v>0</v>
      </c>
      <c r="T36" s="43">
        <v>0</v>
      </c>
      <c r="U36" s="42">
        <v>0</v>
      </c>
      <c r="V36" s="40">
        <v>0</v>
      </c>
      <c r="W36" s="40">
        <v>0</v>
      </c>
      <c r="X36" s="43">
        <v>0</v>
      </c>
      <c r="Y36" s="42">
        <v>0</v>
      </c>
      <c r="Z36" s="40">
        <v>0</v>
      </c>
      <c r="AA36" s="40">
        <v>0</v>
      </c>
      <c r="AB36" s="43">
        <v>0</v>
      </c>
      <c r="AC36" s="42"/>
      <c r="AD36" s="40"/>
      <c r="AE36" s="40"/>
      <c r="AF36" s="43"/>
      <c r="AG36" s="42">
        <v>0</v>
      </c>
      <c r="AH36" s="40">
        <v>0</v>
      </c>
      <c r="AI36" s="40">
        <v>0</v>
      </c>
      <c r="AJ36" s="43">
        <v>0</v>
      </c>
      <c r="AK36" s="42">
        <v>0</v>
      </c>
      <c r="AL36" s="40">
        <v>0</v>
      </c>
      <c r="AM36" s="40">
        <v>0</v>
      </c>
      <c r="AN36" s="43">
        <v>0</v>
      </c>
      <c r="AO36" s="42">
        <v>0</v>
      </c>
      <c r="AP36" s="40">
        <v>0</v>
      </c>
      <c r="AQ36" s="40">
        <v>0</v>
      </c>
      <c r="AR36" s="43">
        <v>0</v>
      </c>
      <c r="AS36" s="39"/>
      <c r="AT36" s="45">
        <v>94</v>
      </c>
      <c r="AU36" s="46">
        <v>0</v>
      </c>
      <c r="AV36" s="46">
        <v>0</v>
      </c>
      <c r="AW36" s="47">
        <v>0</v>
      </c>
      <c r="AX36" s="45">
        <v>0</v>
      </c>
      <c r="AY36" s="46">
        <v>0</v>
      </c>
      <c r="AZ36" s="46">
        <v>0</v>
      </c>
      <c r="BA36" s="47">
        <v>0</v>
      </c>
    </row>
    <row r="37" spans="1:53" x14ac:dyDescent="0.2">
      <c r="A37" s="32">
        <f>ROW(G37)-2</f>
        <v>35</v>
      </c>
      <c r="B37" s="73">
        <v>35</v>
      </c>
      <c r="C37" s="33" t="str">
        <f>IF(B37="","",IF(B37=A37,"=",B37-A37))</f>
        <v>=</v>
      </c>
      <c r="D37" s="73"/>
      <c r="E37" s="74"/>
      <c r="F37" s="33" t="str">
        <f>IF(E37="","",IF(E37=D37,"=",E37-D37))</f>
        <v/>
      </c>
      <c r="G37" s="34">
        <v>210</v>
      </c>
      <c r="H37" s="35" t="s">
        <v>38</v>
      </c>
      <c r="I37" s="35" t="s">
        <v>81</v>
      </c>
      <c r="J37" s="36" t="s">
        <v>80</v>
      </c>
      <c r="K37" s="75">
        <f xml:space="preserve"> IFERROR(COUNTIF(#REF!,H37),0) + IFERROR(COUNTIF(#REF!,H37),0)
 + IFERROR(COUNTIF(#REF!,H37),0) + IFERROR(COUNTIF(#REF!,H37),0)
 + IFERROR(COUNTIF(#REF!,H37),0) + IFERROR(COUNTIF(#REF!,H37),0)
 + IFERROR(COUNTIF([2]Pontevedra_CAT!H:H,H37),0) + IFERROR(COUNTIF([2]Pontevedra_ABS!H:H,H37),0)
 + IFERROR(COUNTIF([2]Cangas_CAT!H:H,H37),0) + IFERROR(COUNTIF([2]Cangas_ABS!H:H,H37),0)
 + IFERROR(COUNTIF([2]Naron_CAT!H:H,H37),0) + IFERROR(COUNTIF([2]Naron_ABS!H:H,H37),0)
 + IFERROR(COUNTIF(#REF!,H37),0) + IFERROR(COUNTIF(#REF!,H37),0) + IFERROR(COUNTIF(#REF!,H37),0)
 + IFERROR(COUNTIF(#REF!,H37),0) + IFERROR(COUNTIF(#REF!,H37),0) + IFERROR(COUNTIF(#REF!,H37),0)
 + IFERROR(COUNTIF(#REF!,H37),0) + IFERROR(COUNTIF(#REF!,H37),0) + IFERROR(COUNTIF(#REF!,H37),0)
 + IFERROR(COUNTIF(#REF!,H37),0) + IFERROR(COUNTIF(#REF!,H37),0) + IFERROR(COUNTIF(#REF!,H37),0)</f>
        <v>0</v>
      </c>
      <c r="L37" s="37">
        <f>SUM(R37,V37,Z37,AD37,AH37,AL37,AP37,AU37,AY37)</f>
        <v>0</v>
      </c>
      <c r="M37" s="41">
        <f>SUM(S37,W37,AA37,AE37,AI37,AM37,AQ37,AV37,AZ37)</f>
        <v>0</v>
      </c>
      <c r="N37" s="44">
        <f>SUM(T37,X37,AB37,AF37,AJ37,AN37,AR37,AW37,BA37)</f>
        <v>0</v>
      </c>
      <c r="O37" s="49">
        <f>SUM(Q37,U37,Y37,AC37,AG37,AK37,AO37,AT37,AX37)</f>
        <v>0</v>
      </c>
      <c r="P37" s="38"/>
      <c r="Q37" s="42">
        <v>0</v>
      </c>
      <c r="R37" s="40">
        <v>0</v>
      </c>
      <c r="S37" s="40">
        <v>0</v>
      </c>
      <c r="T37" s="43">
        <v>0</v>
      </c>
      <c r="U37" s="42">
        <v>0</v>
      </c>
      <c r="V37" s="40">
        <v>0</v>
      </c>
      <c r="W37" s="40">
        <v>0</v>
      </c>
      <c r="X37" s="43">
        <v>0</v>
      </c>
      <c r="Y37" s="42">
        <v>0</v>
      </c>
      <c r="Z37" s="40">
        <v>0</v>
      </c>
      <c r="AA37" s="40">
        <v>0</v>
      </c>
      <c r="AB37" s="43">
        <v>0</v>
      </c>
      <c r="AC37" s="42"/>
      <c r="AD37" s="40"/>
      <c r="AE37" s="40"/>
      <c r="AF37" s="43"/>
      <c r="AG37" s="42">
        <v>0</v>
      </c>
      <c r="AH37" s="40">
        <v>0</v>
      </c>
      <c r="AI37" s="40">
        <v>0</v>
      </c>
      <c r="AJ37" s="43">
        <v>0</v>
      </c>
      <c r="AK37" s="42">
        <v>0</v>
      </c>
      <c r="AL37" s="40">
        <v>0</v>
      </c>
      <c r="AM37" s="40">
        <v>0</v>
      </c>
      <c r="AN37" s="43">
        <v>0</v>
      </c>
      <c r="AO37" s="42">
        <v>0</v>
      </c>
      <c r="AP37" s="40">
        <v>0</v>
      </c>
      <c r="AQ37" s="40">
        <v>0</v>
      </c>
      <c r="AR37" s="43">
        <v>0</v>
      </c>
      <c r="AS37" s="39"/>
      <c r="AT37" s="45">
        <v>0</v>
      </c>
      <c r="AU37" s="46">
        <v>0</v>
      </c>
      <c r="AV37" s="46">
        <v>0</v>
      </c>
      <c r="AW37" s="47">
        <v>0</v>
      </c>
      <c r="AX37" s="45">
        <v>0</v>
      </c>
      <c r="AY37" s="46">
        <v>0</v>
      </c>
      <c r="AZ37" s="46">
        <v>0</v>
      </c>
      <c r="BA37" s="47">
        <v>0</v>
      </c>
    </row>
    <row r="38" spans="1:53" x14ac:dyDescent="0.2">
      <c r="A38" s="32">
        <f>ROW(G38)-2</f>
        <v>36</v>
      </c>
      <c r="B38" s="73">
        <v>36</v>
      </c>
      <c r="C38" s="33" t="str">
        <f>IF(B38="","",IF(B38=A38,"=",B38-A38))</f>
        <v>=</v>
      </c>
      <c r="D38" s="73"/>
      <c r="E38" s="74"/>
      <c r="F38" s="33" t="str">
        <f>IF(E38="","",IF(E38=D38,"=",E38-D38))</f>
        <v/>
      </c>
      <c r="G38" s="34">
        <v>461</v>
      </c>
      <c r="H38" s="35" t="s">
        <v>45</v>
      </c>
      <c r="I38" s="35" t="s">
        <v>82</v>
      </c>
      <c r="J38" s="36" t="s">
        <v>83</v>
      </c>
      <c r="K38" s="75">
        <f xml:space="preserve"> IFERROR(COUNTIF(#REF!,H38),0) + IFERROR(COUNTIF(#REF!,H38),0)
 + IFERROR(COUNTIF(#REF!,H38),0) + IFERROR(COUNTIF(#REF!,H38),0)
 + IFERROR(COUNTIF(#REF!,H38),0) + IFERROR(COUNTIF(#REF!,H38),0)
 + IFERROR(COUNTIF([2]Pontevedra_CAT!H:H,H38),0) + IFERROR(COUNTIF([2]Pontevedra_ABS!H:H,H38),0)
 + IFERROR(COUNTIF([2]Cangas_CAT!H:H,H38),0) + IFERROR(COUNTIF([2]Cangas_ABS!H:H,H38),0)
 + IFERROR(COUNTIF([2]Naron_CAT!H:H,H38),0) + IFERROR(COUNTIF([2]Naron_ABS!H:H,H38),0)
 + IFERROR(COUNTIF(#REF!,H38),0) + IFERROR(COUNTIF(#REF!,H38),0) + IFERROR(COUNTIF(#REF!,H38),0)
 + IFERROR(COUNTIF(#REF!,H38),0) + IFERROR(COUNTIF(#REF!,H38),0) + IFERROR(COUNTIF(#REF!,H38),0)
 + IFERROR(COUNTIF(#REF!,H38),0) + IFERROR(COUNTIF(#REF!,H38),0) + IFERROR(COUNTIF(#REF!,H38),0)
 + IFERROR(COUNTIF(#REF!,H38),0) + IFERROR(COUNTIF(#REF!,H38),0) + IFERROR(COUNTIF(#REF!,H38),0)</f>
        <v>0</v>
      </c>
      <c r="L38" s="37">
        <f>SUM(R38,V38,Z38,AD38,AH38,AL38,AP38,AU38,AY38)</f>
        <v>0</v>
      </c>
      <c r="M38" s="41">
        <f>SUM(S38,W38,AA38,AE38,AI38,AM38,AQ38,AV38,AZ38)</f>
        <v>0</v>
      </c>
      <c r="N38" s="44">
        <f>SUM(T38,X38,AB38,AF38,AJ38,AN38,AR38,AW38,BA38)</f>
        <v>0</v>
      </c>
      <c r="O38" s="49">
        <f>SUM(Q38,U38,Y38,AC38,AG38,AK38,AO38,AT38,AX38)</f>
        <v>34</v>
      </c>
      <c r="P38" s="38"/>
      <c r="Q38" s="42">
        <v>13</v>
      </c>
      <c r="R38" s="40">
        <v>0</v>
      </c>
      <c r="S38" s="40">
        <v>0</v>
      </c>
      <c r="T38" s="43">
        <v>0</v>
      </c>
      <c r="U38" s="42">
        <v>0</v>
      </c>
      <c r="V38" s="40">
        <v>0</v>
      </c>
      <c r="W38" s="40">
        <v>0</v>
      </c>
      <c r="X38" s="43">
        <v>0</v>
      </c>
      <c r="Y38" s="42">
        <v>0</v>
      </c>
      <c r="Z38" s="40">
        <v>0</v>
      </c>
      <c r="AA38" s="40">
        <v>0</v>
      </c>
      <c r="AB38" s="43">
        <v>0</v>
      </c>
      <c r="AC38" s="42"/>
      <c r="AD38" s="40"/>
      <c r="AE38" s="40"/>
      <c r="AF38" s="43"/>
      <c r="AG38" s="42">
        <v>0</v>
      </c>
      <c r="AH38" s="40">
        <v>0</v>
      </c>
      <c r="AI38" s="40">
        <v>0</v>
      </c>
      <c r="AJ38" s="43">
        <v>0</v>
      </c>
      <c r="AK38" s="42">
        <v>0</v>
      </c>
      <c r="AL38" s="40">
        <v>0</v>
      </c>
      <c r="AM38" s="40">
        <v>0</v>
      </c>
      <c r="AN38" s="43">
        <v>0</v>
      </c>
      <c r="AO38" s="42">
        <v>21</v>
      </c>
      <c r="AP38" s="40">
        <v>0</v>
      </c>
      <c r="AQ38" s="40">
        <v>0</v>
      </c>
      <c r="AR38" s="43">
        <v>0</v>
      </c>
      <c r="AS38" s="39"/>
      <c r="AT38" s="45">
        <v>0</v>
      </c>
      <c r="AU38" s="46">
        <v>0</v>
      </c>
      <c r="AV38" s="46">
        <v>0</v>
      </c>
      <c r="AW38" s="47">
        <v>0</v>
      </c>
      <c r="AX38" s="45">
        <v>0</v>
      </c>
      <c r="AY38" s="46">
        <v>0</v>
      </c>
      <c r="AZ38" s="46">
        <v>0</v>
      </c>
      <c r="BA38" s="47">
        <v>0</v>
      </c>
    </row>
    <row r="39" spans="1:53" x14ac:dyDescent="0.2">
      <c r="A39" s="32">
        <f>ROW(G39)-2</f>
        <v>37</v>
      </c>
      <c r="B39" s="73">
        <v>37</v>
      </c>
      <c r="C39" s="33" t="str">
        <f>IF(B39="","",IF(B39=A39,"=",B39-A39))</f>
        <v>=</v>
      </c>
      <c r="D39" s="73"/>
      <c r="E39" s="74"/>
      <c r="F39" s="33" t="str">
        <f>IF(E39="","",IF(E39=D39,"=",E39-D39))</f>
        <v/>
      </c>
      <c r="G39" s="34"/>
      <c r="H39" s="35" t="s">
        <v>126</v>
      </c>
      <c r="I39" s="35" t="s">
        <v>128</v>
      </c>
      <c r="J39" s="36" t="s">
        <v>80</v>
      </c>
      <c r="K39" s="75">
        <f xml:space="preserve"> IFERROR(COUNTIF(#REF!,H39),0) + IFERROR(COUNTIF(#REF!,H39),0)
 + IFERROR(COUNTIF(#REF!,H39),0) + IFERROR(COUNTIF(#REF!,H39),0)
 + IFERROR(COUNTIF(#REF!,H39),0) + IFERROR(COUNTIF(#REF!,H39),0)
 + IFERROR(COUNTIF([2]Pontevedra_CAT!H:H,H39),0) + IFERROR(COUNTIF([2]Pontevedra_ABS!H:H,H39),0)
 + IFERROR(COUNTIF([2]Cangas_CAT!H:H,H39),0) + IFERROR(COUNTIF([2]Cangas_ABS!H:H,H39),0)
 + IFERROR(COUNTIF([2]Naron_CAT!H:H,H39),0) + IFERROR(COUNTIF([2]Naron_ABS!H:H,H39),0)
 + IFERROR(COUNTIF(#REF!,H39),0) + IFERROR(COUNTIF(#REF!,H39),0) + IFERROR(COUNTIF(#REF!,H39),0)
 + IFERROR(COUNTIF(#REF!,H39),0) + IFERROR(COUNTIF(#REF!,H39),0) + IFERROR(COUNTIF(#REF!,H39),0)
 + IFERROR(COUNTIF(#REF!,H39),0) + IFERROR(COUNTIF(#REF!,H39),0) + IFERROR(COUNTIF(#REF!,H39),0)
 + IFERROR(COUNTIF(#REF!,H39),0) + IFERROR(COUNTIF(#REF!,H39),0) + IFERROR(COUNTIF(#REF!,H39),0)</f>
        <v>0</v>
      </c>
      <c r="L39" s="37">
        <f>SUM(R39,V39,Z39,AD39,AH39,AL39,AP39,AU39,AY39)</f>
        <v>0</v>
      </c>
      <c r="M39" s="41">
        <f>SUM(S39,W39,AA39,AE39,AI39,AM39,AQ39,AV39,AZ39)</f>
        <v>0</v>
      </c>
      <c r="N39" s="44">
        <f>SUM(T39,X39,AB39,AF39,AJ39,AN39,AR39,AW39,BA39)</f>
        <v>0</v>
      </c>
      <c r="O39" s="49">
        <f>SUM(Q39,U39,Y39,AC39,AG39,AK39,AO39,AT39,AX39)</f>
        <v>0</v>
      </c>
      <c r="P39" s="38"/>
      <c r="Q39" s="42">
        <v>0</v>
      </c>
      <c r="R39" s="40">
        <v>0</v>
      </c>
      <c r="S39" s="40">
        <v>0</v>
      </c>
      <c r="T39" s="43">
        <v>0</v>
      </c>
      <c r="U39" s="42">
        <v>0</v>
      </c>
      <c r="V39" s="40">
        <v>0</v>
      </c>
      <c r="W39" s="40">
        <v>0</v>
      </c>
      <c r="X39" s="43">
        <v>0</v>
      </c>
      <c r="Y39" s="42">
        <v>0</v>
      </c>
      <c r="Z39" s="40">
        <v>0</v>
      </c>
      <c r="AA39" s="40">
        <v>0</v>
      </c>
      <c r="AB39" s="43">
        <v>0</v>
      </c>
      <c r="AC39" s="42"/>
      <c r="AD39" s="40"/>
      <c r="AE39" s="40"/>
      <c r="AF39" s="43"/>
      <c r="AG39" s="42">
        <v>0</v>
      </c>
      <c r="AH39" s="40">
        <v>0</v>
      </c>
      <c r="AI39" s="40">
        <v>0</v>
      </c>
      <c r="AJ39" s="43">
        <v>0</v>
      </c>
      <c r="AK39" s="42">
        <v>0</v>
      </c>
      <c r="AL39" s="40">
        <v>0</v>
      </c>
      <c r="AM39" s="40">
        <v>0</v>
      </c>
      <c r="AN39" s="43">
        <v>0</v>
      </c>
      <c r="AO39" s="42">
        <v>0</v>
      </c>
      <c r="AP39" s="40">
        <v>0</v>
      </c>
      <c r="AQ39" s="40">
        <v>0</v>
      </c>
      <c r="AR39" s="43">
        <v>0</v>
      </c>
      <c r="AS39" s="39"/>
      <c r="AT39" s="45">
        <v>0</v>
      </c>
      <c r="AU39" s="46">
        <v>0</v>
      </c>
      <c r="AV39" s="46">
        <v>0</v>
      </c>
      <c r="AW39" s="47">
        <v>0</v>
      </c>
      <c r="AX39" s="45">
        <v>0</v>
      </c>
      <c r="AY39" s="46">
        <v>0</v>
      </c>
      <c r="AZ39" s="46">
        <v>0</v>
      </c>
      <c r="BA39" s="47">
        <v>0</v>
      </c>
    </row>
    <row r="40" spans="1:53" x14ac:dyDescent="0.2">
      <c r="A40" s="32">
        <f>ROW(G40)-2</f>
        <v>38</v>
      </c>
      <c r="B40" s="73">
        <v>38</v>
      </c>
      <c r="C40" s="33" t="str">
        <f>IF(B40="","",IF(B40=A40,"=",B40-A40))</f>
        <v>=</v>
      </c>
      <c r="D40" s="73"/>
      <c r="E40" s="74"/>
      <c r="F40" s="33" t="str">
        <f>IF(E40="","",IF(E40=D40,"=",E40-D40))</f>
        <v/>
      </c>
      <c r="G40" s="34">
        <v>10411</v>
      </c>
      <c r="H40" s="35" t="s">
        <v>92</v>
      </c>
      <c r="I40" s="35" t="s">
        <v>91</v>
      </c>
      <c r="J40" s="36" t="s">
        <v>83</v>
      </c>
      <c r="K40" s="75">
        <f xml:space="preserve"> IFERROR(COUNTIF(#REF!,H40),0) + IFERROR(COUNTIF(#REF!,H40),0)
 + IFERROR(COUNTIF(#REF!,H40),0) + IFERROR(COUNTIF(#REF!,H40),0)
 + IFERROR(COUNTIF(#REF!,H40),0) + IFERROR(COUNTIF(#REF!,H40),0)
 + IFERROR(COUNTIF([2]Pontevedra_CAT!H:H,H40),0) + IFERROR(COUNTIF([2]Pontevedra_ABS!H:H,H40),0)
 + IFERROR(COUNTIF([2]Cangas_CAT!H:H,H40),0) + IFERROR(COUNTIF([2]Cangas_ABS!H:H,H40),0)
 + IFERROR(COUNTIF([2]Naron_CAT!H:H,H40),0) + IFERROR(COUNTIF([2]Naron_ABS!H:H,H40),0)
 + IFERROR(COUNTIF(#REF!,H40),0) + IFERROR(COUNTIF(#REF!,H40),0) + IFERROR(COUNTIF(#REF!,H40),0)
 + IFERROR(COUNTIF(#REF!,H40),0) + IFERROR(COUNTIF(#REF!,H40),0) + IFERROR(COUNTIF(#REF!,H40),0)
 + IFERROR(COUNTIF(#REF!,H40),0) + IFERROR(COUNTIF(#REF!,H40),0) + IFERROR(COUNTIF(#REF!,H40),0)
 + IFERROR(COUNTIF(#REF!,H40),0) + IFERROR(COUNTIF(#REF!,H40),0) + IFERROR(COUNTIF(#REF!,H40),0)</f>
        <v>0</v>
      </c>
      <c r="L40" s="37">
        <f>SUM(R40,V40,Z40,AD40,AH40,AL40,AP40,AU40,AY40)</f>
        <v>0</v>
      </c>
      <c r="M40" s="41">
        <f>SUM(S40,W40,AA40,AE40,AI40,AM40,AQ40,AV40,AZ40)</f>
        <v>0</v>
      </c>
      <c r="N40" s="44">
        <f>SUM(T40,X40,AB40,AF40,AJ40,AN40,AR40,AW40,BA40)</f>
        <v>0</v>
      </c>
      <c r="O40" s="49">
        <f>SUM(Q40,U40,Y40,AC40,AG40,AK40,AO40,AT40,AX40)</f>
        <v>0</v>
      </c>
      <c r="P40" s="38"/>
      <c r="Q40" s="42">
        <v>0</v>
      </c>
      <c r="R40" s="40">
        <v>0</v>
      </c>
      <c r="S40" s="40">
        <v>0</v>
      </c>
      <c r="T40" s="43">
        <v>0</v>
      </c>
      <c r="U40" s="42">
        <v>0</v>
      </c>
      <c r="V40" s="40">
        <v>0</v>
      </c>
      <c r="W40" s="40">
        <v>0</v>
      </c>
      <c r="X40" s="43">
        <v>0</v>
      </c>
      <c r="Y40" s="42">
        <v>0</v>
      </c>
      <c r="Z40" s="40">
        <v>0</v>
      </c>
      <c r="AA40" s="40">
        <v>0</v>
      </c>
      <c r="AB40" s="43">
        <v>0</v>
      </c>
      <c r="AC40" s="42"/>
      <c r="AD40" s="40"/>
      <c r="AE40" s="40"/>
      <c r="AF40" s="43"/>
      <c r="AG40" s="42">
        <v>0</v>
      </c>
      <c r="AH40" s="40">
        <v>0</v>
      </c>
      <c r="AI40" s="40">
        <v>0</v>
      </c>
      <c r="AJ40" s="43">
        <v>0</v>
      </c>
      <c r="AK40" s="42">
        <v>0</v>
      </c>
      <c r="AL40" s="40">
        <v>0</v>
      </c>
      <c r="AM40" s="40">
        <v>0</v>
      </c>
      <c r="AN40" s="43">
        <v>0</v>
      </c>
      <c r="AO40" s="42">
        <v>0</v>
      </c>
      <c r="AP40" s="40">
        <v>0</v>
      </c>
      <c r="AQ40" s="40">
        <v>0</v>
      </c>
      <c r="AR40" s="43">
        <v>0</v>
      </c>
      <c r="AS40" s="39"/>
      <c r="AT40" s="45">
        <v>0</v>
      </c>
      <c r="AU40" s="46">
        <v>0</v>
      </c>
      <c r="AV40" s="46">
        <v>0</v>
      </c>
      <c r="AW40" s="47">
        <v>0</v>
      </c>
      <c r="AX40" s="45">
        <v>0</v>
      </c>
      <c r="AY40" s="46">
        <v>0</v>
      </c>
      <c r="AZ40" s="46">
        <v>0</v>
      </c>
      <c r="BA40" s="47">
        <v>0</v>
      </c>
    </row>
    <row r="41" spans="1:53" x14ac:dyDescent="0.2">
      <c r="A41" s="32">
        <f>ROW(G41)-2</f>
        <v>39</v>
      </c>
      <c r="B41" s="73">
        <v>39</v>
      </c>
      <c r="C41" s="33" t="str">
        <f>IF(B41="","",IF(B41=A41,"=",B41-A41))</f>
        <v>=</v>
      </c>
      <c r="D41" s="73"/>
      <c r="E41" s="74"/>
      <c r="F41" s="33" t="str">
        <f>IF(E41="","",IF(E41=D41,"=",E41-D41))</f>
        <v/>
      </c>
      <c r="G41" s="34">
        <v>535</v>
      </c>
      <c r="H41" s="35" t="s">
        <v>36</v>
      </c>
      <c r="I41" s="35" t="s">
        <v>99</v>
      </c>
      <c r="J41" s="36" t="s">
        <v>83</v>
      </c>
      <c r="K41" s="75">
        <f xml:space="preserve"> IFERROR(COUNTIF(#REF!,H41),0) + IFERROR(COUNTIF(#REF!,H41),0)
 + IFERROR(COUNTIF(#REF!,H41),0) + IFERROR(COUNTIF(#REF!,H41),0)
 + IFERROR(COUNTIF(#REF!,H41),0) + IFERROR(COUNTIF(#REF!,H41),0)
 + IFERROR(COUNTIF([2]Pontevedra_CAT!H:H,H41),0) + IFERROR(COUNTIF([2]Pontevedra_ABS!H:H,H41),0)
 + IFERROR(COUNTIF([2]Cangas_CAT!H:H,H41),0) + IFERROR(COUNTIF([2]Cangas_ABS!H:H,H41),0)
 + IFERROR(COUNTIF([2]Naron_CAT!H:H,H41),0) + IFERROR(COUNTIF([2]Naron_ABS!H:H,H41),0)
 + IFERROR(COUNTIF(#REF!,H41),0) + IFERROR(COUNTIF(#REF!,H41),0) + IFERROR(COUNTIF(#REF!,H41),0)
 + IFERROR(COUNTIF(#REF!,H41),0) + IFERROR(COUNTIF(#REF!,H41),0) + IFERROR(COUNTIF(#REF!,H41),0)
 + IFERROR(COUNTIF(#REF!,H41),0) + IFERROR(COUNTIF(#REF!,H41),0) + IFERROR(COUNTIF(#REF!,H41),0)
 + IFERROR(COUNTIF(#REF!,H41),0) + IFERROR(COUNTIF(#REF!,H41),0) + IFERROR(COUNTIF(#REF!,H41),0)</f>
        <v>0</v>
      </c>
      <c r="L41" s="37">
        <f>SUM(R41,V41,Z41,AD41,AH41,AL41,AP41,AU41,AY41)</f>
        <v>0</v>
      </c>
      <c r="M41" s="41">
        <f>SUM(S41,W41,AA41,AE41,AI41,AM41,AQ41,AV41,AZ41)</f>
        <v>0</v>
      </c>
      <c r="N41" s="44">
        <f>SUM(T41,X41,AB41,AF41,AJ41,AN41,AR41,AW41,BA41)</f>
        <v>0</v>
      </c>
      <c r="O41" s="49">
        <f>SUM(Q41,U41,Y41,AC41,AG41,AK41,AO41,AT41,AX41)</f>
        <v>25</v>
      </c>
      <c r="P41" s="38"/>
      <c r="Q41" s="42">
        <v>0</v>
      </c>
      <c r="R41" s="40">
        <v>0</v>
      </c>
      <c r="S41" s="40">
        <v>0</v>
      </c>
      <c r="T41" s="43">
        <v>0</v>
      </c>
      <c r="U41" s="42">
        <v>0</v>
      </c>
      <c r="V41" s="40">
        <v>0</v>
      </c>
      <c r="W41" s="40">
        <v>0</v>
      </c>
      <c r="X41" s="43">
        <v>0</v>
      </c>
      <c r="Y41" s="42">
        <v>0</v>
      </c>
      <c r="Z41" s="40">
        <v>0</v>
      </c>
      <c r="AA41" s="40">
        <v>0</v>
      </c>
      <c r="AB41" s="43">
        <v>0</v>
      </c>
      <c r="AC41" s="42"/>
      <c r="AD41" s="40"/>
      <c r="AE41" s="40"/>
      <c r="AF41" s="43"/>
      <c r="AG41" s="42">
        <v>0</v>
      </c>
      <c r="AH41" s="40">
        <v>0</v>
      </c>
      <c r="AI41" s="40">
        <v>0</v>
      </c>
      <c r="AJ41" s="43">
        <v>0</v>
      </c>
      <c r="AK41" s="42">
        <v>0</v>
      </c>
      <c r="AL41" s="40">
        <v>0</v>
      </c>
      <c r="AM41" s="40">
        <v>0</v>
      </c>
      <c r="AN41" s="43">
        <v>0</v>
      </c>
      <c r="AO41" s="42">
        <v>0</v>
      </c>
      <c r="AP41" s="40">
        <v>0</v>
      </c>
      <c r="AQ41" s="40">
        <v>0</v>
      </c>
      <c r="AR41" s="43">
        <v>0</v>
      </c>
      <c r="AS41" s="39"/>
      <c r="AT41" s="45">
        <v>25</v>
      </c>
      <c r="AU41" s="46">
        <v>0</v>
      </c>
      <c r="AV41" s="46">
        <v>0</v>
      </c>
      <c r="AW41" s="47">
        <v>0</v>
      </c>
      <c r="AX41" s="45">
        <v>0</v>
      </c>
      <c r="AY41" s="46">
        <v>0</v>
      </c>
      <c r="AZ41" s="46">
        <v>0</v>
      </c>
      <c r="BA41" s="47">
        <v>0</v>
      </c>
    </row>
    <row r="42" spans="1:53" x14ac:dyDescent="0.2">
      <c r="A42" s="32">
        <f>ROW(G42)-2</f>
        <v>40</v>
      </c>
      <c r="B42" s="73">
        <v>40</v>
      </c>
      <c r="C42" s="33" t="str">
        <f>IF(B42="","",IF(B42=A42,"=",B42-A42))</f>
        <v>=</v>
      </c>
      <c r="D42" s="73"/>
      <c r="E42" s="74"/>
      <c r="F42" s="33" t="str">
        <f>IF(E42="","",IF(E42=D42,"=",E42-D42))</f>
        <v/>
      </c>
      <c r="G42" s="34">
        <v>10233</v>
      </c>
      <c r="H42" s="35" t="s">
        <v>66</v>
      </c>
      <c r="I42" s="35" t="s">
        <v>100</v>
      </c>
      <c r="J42" s="36" t="s">
        <v>84</v>
      </c>
      <c r="K42" s="75">
        <f xml:space="preserve"> IFERROR(COUNTIF(#REF!,H42),0) + IFERROR(COUNTIF(#REF!,H42),0)
 + IFERROR(COUNTIF(#REF!,H42),0) + IFERROR(COUNTIF(#REF!,H42),0)
 + IFERROR(COUNTIF(#REF!,H42),0) + IFERROR(COUNTIF(#REF!,H42),0)
 + IFERROR(COUNTIF([2]Pontevedra_CAT!H:H,H42),0) + IFERROR(COUNTIF([2]Pontevedra_ABS!H:H,H42),0)
 + IFERROR(COUNTIF([2]Cangas_CAT!H:H,H42),0) + IFERROR(COUNTIF([2]Cangas_ABS!H:H,H42),0)
 + IFERROR(COUNTIF([2]Naron_CAT!H:H,H42),0) + IFERROR(COUNTIF([2]Naron_ABS!H:H,H42),0)
 + IFERROR(COUNTIF(#REF!,H42),0) + IFERROR(COUNTIF(#REF!,H42),0) + IFERROR(COUNTIF(#REF!,H42),0)
 + IFERROR(COUNTIF(#REF!,H42),0) + IFERROR(COUNTIF(#REF!,H42),0) + IFERROR(COUNTIF(#REF!,H42),0)
 + IFERROR(COUNTIF(#REF!,H42),0) + IFERROR(COUNTIF(#REF!,H42),0) + IFERROR(COUNTIF(#REF!,H42),0)
 + IFERROR(COUNTIF(#REF!,H42),0) + IFERROR(COUNTIF(#REF!,H42),0) + IFERROR(COUNTIF(#REF!,H42),0)</f>
        <v>0</v>
      </c>
      <c r="L42" s="37">
        <f>SUM(R42,V42,Z42,AD42,AH42,AL42,AP42,AU42,AY42)</f>
        <v>0</v>
      </c>
      <c r="M42" s="41">
        <f>SUM(S42,W42,AA42,AE42,AI42,AM42,AQ42,AV42,AZ42)</f>
        <v>0</v>
      </c>
      <c r="N42" s="44">
        <f>SUM(T42,X42,AB42,AF42,AJ42,AN42,AR42,AW42,BA42)</f>
        <v>0</v>
      </c>
      <c r="O42" s="49">
        <f>SUM(Q42,U42,Y42,AC42,AG42,AK42,AO42,AT42,AX42)</f>
        <v>0</v>
      </c>
      <c r="P42" s="38"/>
      <c r="Q42" s="42">
        <v>0</v>
      </c>
      <c r="R42" s="40">
        <v>0</v>
      </c>
      <c r="S42" s="40">
        <v>0</v>
      </c>
      <c r="T42" s="43">
        <v>0</v>
      </c>
      <c r="U42" s="42">
        <v>0</v>
      </c>
      <c r="V42" s="40">
        <v>0</v>
      </c>
      <c r="W42" s="40">
        <v>0</v>
      </c>
      <c r="X42" s="43">
        <v>0</v>
      </c>
      <c r="Y42" s="42">
        <v>0</v>
      </c>
      <c r="Z42" s="40">
        <v>0</v>
      </c>
      <c r="AA42" s="40">
        <v>0</v>
      </c>
      <c r="AB42" s="43">
        <v>0</v>
      </c>
      <c r="AC42" s="42"/>
      <c r="AD42" s="40"/>
      <c r="AE42" s="40"/>
      <c r="AF42" s="43"/>
      <c r="AG42" s="42">
        <v>0</v>
      </c>
      <c r="AH42" s="40">
        <v>0</v>
      </c>
      <c r="AI42" s="40">
        <v>0</v>
      </c>
      <c r="AJ42" s="43">
        <v>0</v>
      </c>
      <c r="AK42" s="42">
        <v>0</v>
      </c>
      <c r="AL42" s="40">
        <v>0</v>
      </c>
      <c r="AM42" s="40">
        <v>0</v>
      </c>
      <c r="AN42" s="43">
        <v>0</v>
      </c>
      <c r="AO42" s="42">
        <v>0</v>
      </c>
      <c r="AP42" s="40">
        <v>0</v>
      </c>
      <c r="AQ42" s="40">
        <v>0</v>
      </c>
      <c r="AR42" s="43">
        <v>0</v>
      </c>
      <c r="AS42" s="39"/>
      <c r="AT42" s="45">
        <v>0</v>
      </c>
      <c r="AU42" s="46">
        <v>0</v>
      </c>
      <c r="AV42" s="46">
        <v>0</v>
      </c>
      <c r="AW42" s="47">
        <v>0</v>
      </c>
      <c r="AX42" s="45">
        <v>0</v>
      </c>
      <c r="AY42" s="46">
        <v>0</v>
      </c>
      <c r="AZ42" s="46">
        <v>0</v>
      </c>
      <c r="BA42" s="47">
        <v>0</v>
      </c>
    </row>
    <row r="43" spans="1:53" x14ac:dyDescent="0.2">
      <c r="A43" s="32">
        <f>ROW(G43)-2</f>
        <v>41</v>
      </c>
      <c r="B43" s="73">
        <v>41</v>
      </c>
      <c r="C43" s="33" t="str">
        <f>IF(B43="","",IF(B43=A43,"=",B43-A43))</f>
        <v>=</v>
      </c>
      <c r="D43" s="73"/>
      <c r="E43" s="74"/>
      <c r="F43" s="33" t="str">
        <f>IF(E43="","",IF(E43=D43,"=",E43-D43))</f>
        <v/>
      </c>
      <c r="G43" s="34">
        <v>695</v>
      </c>
      <c r="H43" s="35" t="s">
        <v>69</v>
      </c>
      <c r="I43" s="35" t="s">
        <v>91</v>
      </c>
      <c r="J43" s="36" t="s">
        <v>83</v>
      </c>
      <c r="K43" s="75">
        <f xml:space="preserve"> IFERROR(COUNTIF(#REF!,H43),0) + IFERROR(COUNTIF(#REF!,H43),0)
 + IFERROR(COUNTIF(#REF!,H43),0) + IFERROR(COUNTIF(#REF!,H43),0)
 + IFERROR(COUNTIF(#REF!,H43),0) + IFERROR(COUNTIF(#REF!,H43),0)
 + IFERROR(COUNTIF([2]Pontevedra_CAT!H:H,H43),0) + IFERROR(COUNTIF([2]Pontevedra_ABS!H:H,H43),0)
 + IFERROR(COUNTIF([2]Cangas_CAT!H:H,H43),0) + IFERROR(COUNTIF([2]Cangas_ABS!H:H,H43),0)
 + IFERROR(COUNTIF([2]Naron_CAT!H:H,H43),0) + IFERROR(COUNTIF([2]Naron_ABS!H:H,H43),0)
 + IFERROR(COUNTIF(#REF!,H43),0) + IFERROR(COUNTIF(#REF!,H43),0) + IFERROR(COUNTIF(#REF!,H43),0)
 + IFERROR(COUNTIF(#REF!,H43),0) + IFERROR(COUNTIF(#REF!,H43),0) + IFERROR(COUNTIF(#REF!,H43),0)
 + IFERROR(COUNTIF(#REF!,H43),0) + IFERROR(COUNTIF(#REF!,H43),0) + IFERROR(COUNTIF(#REF!,H43),0)
 + IFERROR(COUNTIF(#REF!,H43),0) + IFERROR(COUNTIF(#REF!,H43),0) + IFERROR(COUNTIF(#REF!,H43),0)</f>
        <v>0</v>
      </c>
      <c r="L43" s="37">
        <f>SUM(R43,V43,Z43,AD43,AH43,AL43,AP43,AU43,AY43)</f>
        <v>0</v>
      </c>
      <c r="M43" s="41">
        <f>SUM(S43,W43,AA43,AE43,AI43,AM43,AQ43,AV43,AZ43)</f>
        <v>0</v>
      </c>
      <c r="N43" s="44">
        <f>SUM(T43,X43,AB43,AF43,AJ43,AN43,AR43,AW43,BA43)</f>
        <v>0</v>
      </c>
      <c r="O43" s="49">
        <f>SUM(Q43,U43,Y43,AC43,AG43,AK43,AO43,AT43,AX43)</f>
        <v>0</v>
      </c>
      <c r="P43" s="38"/>
      <c r="Q43" s="42">
        <v>0</v>
      </c>
      <c r="R43" s="40">
        <v>0</v>
      </c>
      <c r="S43" s="40">
        <v>0</v>
      </c>
      <c r="T43" s="43">
        <v>0</v>
      </c>
      <c r="U43" s="42">
        <v>0</v>
      </c>
      <c r="V43" s="40">
        <v>0</v>
      </c>
      <c r="W43" s="40">
        <v>0</v>
      </c>
      <c r="X43" s="43">
        <v>0</v>
      </c>
      <c r="Y43" s="42">
        <v>0</v>
      </c>
      <c r="Z43" s="40">
        <v>0</v>
      </c>
      <c r="AA43" s="40">
        <v>0</v>
      </c>
      <c r="AB43" s="43">
        <v>0</v>
      </c>
      <c r="AC43" s="42"/>
      <c r="AD43" s="40"/>
      <c r="AE43" s="40"/>
      <c r="AF43" s="43"/>
      <c r="AG43" s="42">
        <v>0</v>
      </c>
      <c r="AH43" s="40">
        <v>0</v>
      </c>
      <c r="AI43" s="40">
        <v>0</v>
      </c>
      <c r="AJ43" s="43">
        <v>0</v>
      </c>
      <c r="AK43" s="42">
        <v>0</v>
      </c>
      <c r="AL43" s="40">
        <v>0</v>
      </c>
      <c r="AM43" s="40">
        <v>0</v>
      </c>
      <c r="AN43" s="43">
        <v>0</v>
      </c>
      <c r="AO43" s="42">
        <v>0</v>
      </c>
      <c r="AP43" s="40">
        <v>0</v>
      </c>
      <c r="AQ43" s="40">
        <v>0</v>
      </c>
      <c r="AR43" s="43">
        <v>0</v>
      </c>
      <c r="AS43" s="39"/>
      <c r="AT43" s="45">
        <v>0</v>
      </c>
      <c r="AU43" s="46">
        <v>0</v>
      </c>
      <c r="AV43" s="46">
        <v>0</v>
      </c>
      <c r="AW43" s="47">
        <v>0</v>
      </c>
      <c r="AX43" s="45">
        <v>0</v>
      </c>
      <c r="AY43" s="46">
        <v>0</v>
      </c>
      <c r="AZ43" s="46">
        <v>0</v>
      </c>
      <c r="BA43" s="47">
        <v>0</v>
      </c>
    </row>
    <row r="44" spans="1:53" x14ac:dyDescent="0.2">
      <c r="A44" s="32">
        <f>ROW(G44)-2</f>
        <v>42</v>
      </c>
      <c r="B44" s="73">
        <v>42</v>
      </c>
      <c r="C44" s="33" t="str">
        <f>IF(B44="","",IF(B44=A44,"=",B44-A44))</f>
        <v>=</v>
      </c>
      <c r="D44" s="73"/>
      <c r="E44" s="74"/>
      <c r="F44" s="33" t="str">
        <f>IF(E44="","",IF(E44=D44,"=",E44-D44))</f>
        <v/>
      </c>
      <c r="G44" s="34"/>
      <c r="H44" s="35" t="s">
        <v>127</v>
      </c>
      <c r="I44" s="35" t="s">
        <v>129</v>
      </c>
      <c r="J44" s="36" t="s">
        <v>83</v>
      </c>
      <c r="K44" s="75">
        <f xml:space="preserve"> IFERROR(COUNTIF(#REF!,H44),0) + IFERROR(COUNTIF(#REF!,H44),0)
 + IFERROR(COUNTIF(#REF!,H44),0) + IFERROR(COUNTIF(#REF!,H44),0)
 + IFERROR(COUNTIF(#REF!,H44),0) + IFERROR(COUNTIF(#REF!,H44),0)
 + IFERROR(COUNTIF([2]Pontevedra_CAT!H:H,H44),0) + IFERROR(COUNTIF([2]Pontevedra_ABS!H:H,H44),0)
 + IFERROR(COUNTIF([2]Cangas_CAT!H:H,H44),0) + IFERROR(COUNTIF([2]Cangas_ABS!H:H,H44),0)
 + IFERROR(COUNTIF([2]Naron_CAT!H:H,H44),0) + IFERROR(COUNTIF([2]Naron_ABS!H:H,H44),0)
 + IFERROR(COUNTIF(#REF!,H44),0) + IFERROR(COUNTIF(#REF!,H44),0) + IFERROR(COUNTIF(#REF!,H44),0)
 + IFERROR(COUNTIF(#REF!,H44),0) + IFERROR(COUNTIF(#REF!,H44),0) + IFERROR(COUNTIF(#REF!,H44),0)
 + IFERROR(COUNTIF(#REF!,H44),0) + IFERROR(COUNTIF(#REF!,H44),0) + IFERROR(COUNTIF(#REF!,H44),0)
 + IFERROR(COUNTIF(#REF!,H44),0) + IFERROR(COUNTIF(#REF!,H44),0) + IFERROR(COUNTIF(#REF!,H44),0)</f>
        <v>0</v>
      </c>
      <c r="L44" s="37">
        <f>SUM(R44,V44,Z44,AD44,AH44,AL44,AP44,AU44,AY44)</f>
        <v>0</v>
      </c>
      <c r="M44" s="41">
        <f>SUM(S44,W44,AA44,AE44,AI44,AM44,AQ44,AV44,AZ44)</f>
        <v>0</v>
      </c>
      <c r="N44" s="44">
        <f>SUM(T44,X44,AB44,AF44,AJ44,AN44,AR44,AW44,BA44)</f>
        <v>0</v>
      </c>
      <c r="O44" s="49">
        <f>SUM(Q44,U44,Y44,AC44,AG44,AK44,AO44,AT44,AX44)</f>
        <v>0</v>
      </c>
      <c r="P44" s="38"/>
      <c r="Q44" s="42">
        <v>0</v>
      </c>
      <c r="R44" s="40">
        <v>0</v>
      </c>
      <c r="S44" s="40">
        <v>0</v>
      </c>
      <c r="T44" s="43">
        <v>0</v>
      </c>
      <c r="U44" s="42">
        <v>0</v>
      </c>
      <c r="V44" s="40">
        <v>0</v>
      </c>
      <c r="W44" s="40">
        <v>0</v>
      </c>
      <c r="X44" s="43">
        <v>0</v>
      </c>
      <c r="Y44" s="42">
        <v>0</v>
      </c>
      <c r="Z44" s="40">
        <v>0</v>
      </c>
      <c r="AA44" s="40">
        <v>0</v>
      </c>
      <c r="AB44" s="43">
        <v>0</v>
      </c>
      <c r="AC44" s="42"/>
      <c r="AD44" s="40"/>
      <c r="AE44" s="40"/>
      <c r="AF44" s="43"/>
      <c r="AG44" s="42">
        <v>0</v>
      </c>
      <c r="AH44" s="40">
        <v>0</v>
      </c>
      <c r="AI44" s="40">
        <v>0</v>
      </c>
      <c r="AJ44" s="43">
        <v>0</v>
      </c>
      <c r="AK44" s="42">
        <v>0</v>
      </c>
      <c r="AL44" s="40">
        <v>0</v>
      </c>
      <c r="AM44" s="40">
        <v>0</v>
      </c>
      <c r="AN44" s="43">
        <v>0</v>
      </c>
      <c r="AO44" s="42">
        <v>0</v>
      </c>
      <c r="AP44" s="40">
        <v>0</v>
      </c>
      <c r="AQ44" s="40">
        <v>0</v>
      </c>
      <c r="AR44" s="43">
        <v>0</v>
      </c>
      <c r="AS44" s="39"/>
      <c r="AT44" s="45">
        <v>0</v>
      </c>
      <c r="AU44" s="46">
        <v>0</v>
      </c>
      <c r="AV44" s="46">
        <v>0</v>
      </c>
      <c r="AW44" s="47">
        <v>0</v>
      </c>
      <c r="AX44" s="45">
        <v>0</v>
      </c>
      <c r="AY44" s="46">
        <v>0</v>
      </c>
      <c r="AZ44" s="46">
        <v>0</v>
      </c>
      <c r="BA44" s="47">
        <v>0</v>
      </c>
    </row>
    <row r="45" spans="1:53" x14ac:dyDescent="0.2">
      <c r="A45" s="32">
        <f>ROW(G45)-2</f>
        <v>43</v>
      </c>
      <c r="B45" s="73">
        <v>43</v>
      </c>
      <c r="C45" s="33" t="str">
        <f>IF(B45="","",IF(B45=A45,"=",B45-A45))</f>
        <v>=</v>
      </c>
      <c r="D45" s="73"/>
      <c r="E45" s="74"/>
      <c r="F45" s="33" t="str">
        <f>IF(E45="","",IF(E45=D45,"=",E45-D45))</f>
        <v/>
      </c>
      <c r="G45" s="34">
        <v>10348</v>
      </c>
      <c r="H45" s="35" t="s">
        <v>42</v>
      </c>
      <c r="I45" s="35" t="s">
        <v>107</v>
      </c>
      <c r="J45" s="36" t="s">
        <v>80</v>
      </c>
      <c r="K45" s="75">
        <f xml:space="preserve"> IFERROR(COUNTIF(#REF!,H45),0) + IFERROR(COUNTIF(#REF!,H45),0)
 + IFERROR(COUNTIF(#REF!,H45),0) + IFERROR(COUNTIF(#REF!,H45),0)
 + IFERROR(COUNTIF(#REF!,H45),0) + IFERROR(COUNTIF(#REF!,H45),0)
 + IFERROR(COUNTIF([2]Pontevedra_CAT!H:H,H45),0) + IFERROR(COUNTIF([2]Pontevedra_ABS!H:H,H45),0)
 + IFERROR(COUNTIF([2]Cangas_CAT!H:H,H45),0) + IFERROR(COUNTIF([2]Cangas_ABS!H:H,H45),0)
 + IFERROR(COUNTIF([2]Naron_CAT!H:H,H45),0) + IFERROR(COUNTIF([2]Naron_ABS!H:H,H45),0)
 + IFERROR(COUNTIF(#REF!,H45),0) + IFERROR(COUNTIF(#REF!,H45),0) + IFERROR(COUNTIF(#REF!,H45),0)
 + IFERROR(COUNTIF(#REF!,H45),0) + IFERROR(COUNTIF(#REF!,H45),0) + IFERROR(COUNTIF(#REF!,H45),0)
 + IFERROR(COUNTIF(#REF!,H45),0) + IFERROR(COUNTIF(#REF!,H45),0) + IFERROR(COUNTIF(#REF!,H45),0)
 + IFERROR(COUNTIF(#REF!,H45),0) + IFERROR(COUNTIF(#REF!,H45),0) + IFERROR(COUNTIF(#REF!,H45),0)</f>
        <v>0</v>
      </c>
      <c r="L45" s="37">
        <f>SUM(R45,V45,Z45,AD45,AH45,AL45,AP45,AU45,AY45)</f>
        <v>0</v>
      </c>
      <c r="M45" s="41">
        <f>SUM(S45,W45,AA45,AE45,AI45,AM45,AQ45,AV45,AZ45)</f>
        <v>0</v>
      </c>
      <c r="N45" s="44">
        <f>SUM(T45,X45,AB45,AF45,AJ45,AN45,AR45,AW45,BA45)</f>
        <v>0</v>
      </c>
      <c r="O45" s="49">
        <f>SUM(Q45,U45,Y45,AC45,AG45,AK45,AO45,AT45,AX45)</f>
        <v>112</v>
      </c>
      <c r="P45" s="38"/>
      <c r="Q45" s="42">
        <v>0</v>
      </c>
      <c r="R45" s="40">
        <v>0</v>
      </c>
      <c r="S45" s="40">
        <v>0</v>
      </c>
      <c r="T45" s="43">
        <v>0</v>
      </c>
      <c r="U45" s="42">
        <v>0</v>
      </c>
      <c r="V45" s="40">
        <v>0</v>
      </c>
      <c r="W45" s="40">
        <v>0</v>
      </c>
      <c r="X45" s="43">
        <v>0</v>
      </c>
      <c r="Y45" s="42">
        <v>0</v>
      </c>
      <c r="Z45" s="40">
        <v>0</v>
      </c>
      <c r="AA45" s="40">
        <v>0</v>
      </c>
      <c r="AB45" s="43">
        <v>0</v>
      </c>
      <c r="AC45" s="42"/>
      <c r="AD45" s="40"/>
      <c r="AE45" s="40"/>
      <c r="AF45" s="43"/>
      <c r="AG45" s="42">
        <v>0</v>
      </c>
      <c r="AH45" s="40">
        <v>0</v>
      </c>
      <c r="AI45" s="40">
        <v>0</v>
      </c>
      <c r="AJ45" s="43">
        <v>0</v>
      </c>
      <c r="AK45" s="42">
        <v>0</v>
      </c>
      <c r="AL45" s="40">
        <v>0</v>
      </c>
      <c r="AM45" s="40">
        <v>0</v>
      </c>
      <c r="AN45" s="43">
        <v>0</v>
      </c>
      <c r="AO45" s="42">
        <v>0</v>
      </c>
      <c r="AP45" s="40">
        <v>0</v>
      </c>
      <c r="AQ45" s="40">
        <v>0</v>
      </c>
      <c r="AR45" s="43">
        <v>0</v>
      </c>
      <c r="AS45" s="39"/>
      <c r="AT45" s="45">
        <v>112</v>
      </c>
      <c r="AU45" s="46">
        <v>0</v>
      </c>
      <c r="AV45" s="46">
        <v>0</v>
      </c>
      <c r="AW45" s="47">
        <v>0</v>
      </c>
      <c r="AX45" s="45">
        <v>0</v>
      </c>
      <c r="AY45" s="46">
        <v>0</v>
      </c>
      <c r="AZ45" s="46">
        <v>0</v>
      </c>
      <c r="BA45" s="47">
        <v>0</v>
      </c>
    </row>
    <row r="46" spans="1:53" x14ac:dyDescent="0.2">
      <c r="A46" s="32">
        <f>ROW(G46)-2</f>
        <v>44</v>
      </c>
      <c r="B46" s="73">
        <v>44</v>
      </c>
      <c r="C46" s="33" t="str">
        <f>IF(B46="","",IF(B46=A46,"=",B46-A46))</f>
        <v>=</v>
      </c>
      <c r="D46" s="73"/>
      <c r="E46" s="74"/>
      <c r="F46" s="33" t="str">
        <f>IF(E46="","",IF(E46=D46,"=",E46-D46))</f>
        <v/>
      </c>
      <c r="G46" s="34">
        <v>10045</v>
      </c>
      <c r="H46" s="35" t="s">
        <v>34</v>
      </c>
      <c r="I46" s="35" t="s">
        <v>90</v>
      </c>
      <c r="J46" s="36" t="s">
        <v>80</v>
      </c>
      <c r="K46" s="75">
        <f xml:space="preserve"> IFERROR(COUNTIF(#REF!,H46),0) + IFERROR(COUNTIF(#REF!,H46),0)
 + IFERROR(COUNTIF(#REF!,H46),0) + IFERROR(COUNTIF(#REF!,H46),0)
 + IFERROR(COUNTIF(#REF!,H46),0) + IFERROR(COUNTIF(#REF!,H46),0)
 + IFERROR(COUNTIF([2]Pontevedra_CAT!H:H,H46),0) + IFERROR(COUNTIF([2]Pontevedra_ABS!H:H,H46),0)
 + IFERROR(COUNTIF([2]Cangas_CAT!H:H,H46),0) + IFERROR(COUNTIF([2]Cangas_ABS!H:H,H46),0)
 + IFERROR(COUNTIF([2]Naron_CAT!H:H,H46),0) + IFERROR(COUNTIF([2]Naron_ABS!H:H,H46),0)
 + IFERROR(COUNTIF(#REF!,H46),0) + IFERROR(COUNTIF(#REF!,H46),0) + IFERROR(COUNTIF(#REF!,H46),0)
 + IFERROR(COUNTIF(#REF!,H46),0) + IFERROR(COUNTIF(#REF!,H46),0) + IFERROR(COUNTIF(#REF!,H46),0)
 + IFERROR(COUNTIF(#REF!,H46),0) + IFERROR(COUNTIF(#REF!,H46),0) + IFERROR(COUNTIF(#REF!,H46),0)
 + IFERROR(COUNTIF(#REF!,H46),0) + IFERROR(COUNTIF(#REF!,H46),0) + IFERROR(COUNTIF(#REF!,H46),0)</f>
        <v>0</v>
      </c>
      <c r="L46" s="37">
        <f>SUM(R46,V46,Z46,AD46,AH46,AL46,AP46,AU46,AY46)</f>
        <v>0</v>
      </c>
      <c r="M46" s="41">
        <f>SUM(S46,W46,AA46,AE46,AI46,AM46,AQ46,AV46,AZ46)</f>
        <v>0</v>
      </c>
      <c r="N46" s="44">
        <f>SUM(T46,X46,AB46,AF46,AJ46,AN46,AR46,AW46,BA46)</f>
        <v>0</v>
      </c>
      <c r="O46" s="49">
        <f>SUM(Q46,U46,Y46,AC46,AG46,AK46,AO46,AT46,AX46)</f>
        <v>21</v>
      </c>
      <c r="P46" s="38"/>
      <c r="Q46" s="42">
        <v>0</v>
      </c>
      <c r="R46" s="40">
        <v>0</v>
      </c>
      <c r="S46" s="40">
        <v>0</v>
      </c>
      <c r="T46" s="43">
        <v>0</v>
      </c>
      <c r="U46" s="42">
        <v>0</v>
      </c>
      <c r="V46" s="40">
        <v>0</v>
      </c>
      <c r="W46" s="40">
        <v>0</v>
      </c>
      <c r="X46" s="43">
        <v>0</v>
      </c>
      <c r="Y46" s="42">
        <v>0</v>
      </c>
      <c r="Z46" s="40">
        <v>0</v>
      </c>
      <c r="AA46" s="40">
        <v>0</v>
      </c>
      <c r="AB46" s="43">
        <v>0</v>
      </c>
      <c r="AC46" s="42"/>
      <c r="AD46" s="40"/>
      <c r="AE46" s="40"/>
      <c r="AF46" s="43"/>
      <c r="AG46" s="42">
        <v>0</v>
      </c>
      <c r="AH46" s="40">
        <v>0</v>
      </c>
      <c r="AI46" s="40">
        <v>0</v>
      </c>
      <c r="AJ46" s="43">
        <v>0</v>
      </c>
      <c r="AK46" s="42">
        <v>0</v>
      </c>
      <c r="AL46" s="40">
        <v>0</v>
      </c>
      <c r="AM46" s="40">
        <v>0</v>
      </c>
      <c r="AN46" s="43">
        <v>0</v>
      </c>
      <c r="AO46" s="42">
        <v>0</v>
      </c>
      <c r="AP46" s="40">
        <v>0</v>
      </c>
      <c r="AQ46" s="40">
        <v>0</v>
      </c>
      <c r="AR46" s="43">
        <v>0</v>
      </c>
      <c r="AS46" s="39"/>
      <c r="AT46" s="45">
        <v>21</v>
      </c>
      <c r="AU46" s="46">
        <v>0</v>
      </c>
      <c r="AV46" s="46">
        <v>0</v>
      </c>
      <c r="AW46" s="47">
        <v>0</v>
      </c>
      <c r="AX46" s="45">
        <v>0</v>
      </c>
      <c r="AY46" s="46">
        <v>0</v>
      </c>
      <c r="AZ46" s="46">
        <v>0</v>
      </c>
      <c r="BA46" s="47">
        <v>0</v>
      </c>
    </row>
    <row r="47" spans="1:53" ht="12.75" customHeight="1" x14ac:dyDescent="0.2">
      <c r="A47" s="32">
        <f>ROW(G47)-2</f>
        <v>45</v>
      </c>
      <c r="B47" s="73">
        <v>45</v>
      </c>
      <c r="C47" s="33" t="str">
        <f>IF(B47="","",IF(B47=A47,"=",B47-A47))</f>
        <v>=</v>
      </c>
      <c r="D47" s="73"/>
      <c r="E47" s="74"/>
      <c r="F47" s="33" t="str">
        <f>IF(E47="","",IF(E47=D47,"=",E47-D47))</f>
        <v/>
      </c>
      <c r="G47" s="34">
        <v>116</v>
      </c>
      <c r="H47" s="35" t="s">
        <v>61</v>
      </c>
      <c r="I47" s="35" t="s">
        <v>105</v>
      </c>
      <c r="J47" s="36" t="s">
        <v>84</v>
      </c>
      <c r="K47" s="75">
        <f xml:space="preserve"> IFERROR(COUNTIF(#REF!,H47),0) + IFERROR(COUNTIF(#REF!,H47),0)
 + IFERROR(COUNTIF(#REF!,H47),0) + IFERROR(COUNTIF(#REF!,H47),0)
 + IFERROR(COUNTIF(#REF!,H47),0) + IFERROR(COUNTIF(#REF!,H47),0)
 + IFERROR(COUNTIF([2]Pontevedra_CAT!H:H,H47),0) + IFERROR(COUNTIF([2]Pontevedra_ABS!H:H,H47),0)
 + IFERROR(COUNTIF([2]Cangas_CAT!H:H,H47),0) + IFERROR(COUNTIF([2]Cangas_ABS!H:H,H47),0)
 + IFERROR(COUNTIF([2]Naron_CAT!H:H,H47),0) + IFERROR(COUNTIF([2]Naron_ABS!H:H,H47),0)
 + IFERROR(COUNTIF(#REF!,H47),0) + IFERROR(COUNTIF(#REF!,H47),0) + IFERROR(COUNTIF(#REF!,H47),0)
 + IFERROR(COUNTIF(#REF!,H47),0) + IFERROR(COUNTIF(#REF!,H47),0) + IFERROR(COUNTIF(#REF!,H47),0)
 + IFERROR(COUNTIF(#REF!,H47),0) + IFERROR(COUNTIF(#REF!,H47),0) + IFERROR(COUNTIF(#REF!,H47),0)
 + IFERROR(COUNTIF(#REF!,H47),0) + IFERROR(COUNTIF(#REF!,H47),0) + IFERROR(COUNTIF(#REF!,H47),0)</f>
        <v>0</v>
      </c>
      <c r="L47" s="37">
        <f>SUM(R47,V47,Z47,AD47,AH47,AL47,AP47,AU47,AY47)</f>
        <v>0</v>
      </c>
      <c r="M47" s="41">
        <f>SUM(S47,W47,AA47,AE47,AI47,AM47,AQ47,AV47,AZ47)</f>
        <v>0</v>
      </c>
      <c r="N47" s="44">
        <f>SUM(T47,X47,AB47,AF47,AJ47,AN47,AR47,AW47,BA47)</f>
        <v>0</v>
      </c>
      <c r="O47" s="49">
        <f>SUM(Q47,U47,Y47,AC47,AG47,AK47,AO47,AT47,AX47)</f>
        <v>0</v>
      </c>
      <c r="P47" s="38"/>
      <c r="Q47" s="42">
        <v>0</v>
      </c>
      <c r="R47" s="40">
        <v>0</v>
      </c>
      <c r="S47" s="40">
        <v>0</v>
      </c>
      <c r="T47" s="43">
        <v>0</v>
      </c>
      <c r="U47" s="42">
        <v>0</v>
      </c>
      <c r="V47" s="40">
        <v>0</v>
      </c>
      <c r="W47" s="40">
        <v>0</v>
      </c>
      <c r="X47" s="43">
        <v>0</v>
      </c>
      <c r="Y47" s="42">
        <v>0</v>
      </c>
      <c r="Z47" s="40">
        <v>0</v>
      </c>
      <c r="AA47" s="40">
        <v>0</v>
      </c>
      <c r="AB47" s="43">
        <v>0</v>
      </c>
      <c r="AC47" s="42"/>
      <c r="AD47" s="40"/>
      <c r="AE47" s="40"/>
      <c r="AF47" s="43"/>
      <c r="AG47" s="42">
        <v>0</v>
      </c>
      <c r="AH47" s="40">
        <v>0</v>
      </c>
      <c r="AI47" s="40">
        <v>0</v>
      </c>
      <c r="AJ47" s="43">
        <v>0</v>
      </c>
      <c r="AK47" s="42">
        <v>0</v>
      </c>
      <c r="AL47" s="40">
        <v>0</v>
      </c>
      <c r="AM47" s="40">
        <v>0</v>
      </c>
      <c r="AN47" s="43">
        <v>0</v>
      </c>
      <c r="AO47" s="42">
        <v>0</v>
      </c>
      <c r="AP47" s="40">
        <v>0</v>
      </c>
      <c r="AQ47" s="40">
        <v>0</v>
      </c>
      <c r="AR47" s="43">
        <v>0</v>
      </c>
      <c r="AS47" s="39"/>
      <c r="AT47" s="45">
        <v>0</v>
      </c>
      <c r="AU47" s="46">
        <v>0</v>
      </c>
      <c r="AV47" s="46">
        <v>0</v>
      </c>
      <c r="AW47" s="47">
        <v>0</v>
      </c>
      <c r="AX47" s="45">
        <v>0</v>
      </c>
      <c r="AY47" s="46">
        <v>0</v>
      </c>
      <c r="AZ47" s="46">
        <v>0</v>
      </c>
      <c r="BA47" s="47">
        <v>0</v>
      </c>
    </row>
    <row r="48" spans="1:53" ht="12.75" customHeight="1" x14ac:dyDescent="0.2">
      <c r="A48" s="32">
        <f>ROW(G48)-2</f>
        <v>46</v>
      </c>
      <c r="B48" s="73">
        <v>46</v>
      </c>
      <c r="C48" s="33" t="str">
        <f>IF(B48="","",IF(B48=A48,"=",B48-A48))</f>
        <v>=</v>
      </c>
      <c r="D48" s="73"/>
      <c r="E48" s="74"/>
      <c r="F48" s="33" t="str">
        <f>IF(E48="","",IF(E48=D48,"=",E48-D48))</f>
        <v/>
      </c>
      <c r="G48" s="34">
        <v>10363</v>
      </c>
      <c r="H48" s="35" t="s">
        <v>70</v>
      </c>
      <c r="I48" s="35" t="s">
        <v>106</v>
      </c>
      <c r="J48" s="36" t="s">
        <v>80</v>
      </c>
      <c r="K48" s="75">
        <f xml:space="preserve"> IFERROR(COUNTIF(#REF!,H48),0) + IFERROR(COUNTIF(#REF!,H48),0)
 + IFERROR(COUNTIF(#REF!,H48),0) + IFERROR(COUNTIF(#REF!,H48),0)
 + IFERROR(COUNTIF(#REF!,H48),0) + IFERROR(COUNTIF(#REF!,H48),0)
 + IFERROR(COUNTIF([2]Pontevedra_CAT!H:H,H48),0) + IFERROR(COUNTIF([2]Pontevedra_ABS!H:H,H48),0)
 + IFERROR(COUNTIF([2]Cangas_CAT!H:H,H48),0) + IFERROR(COUNTIF([2]Cangas_ABS!H:H,H48),0)
 + IFERROR(COUNTIF([2]Naron_CAT!H:H,H48),0) + IFERROR(COUNTIF([2]Naron_ABS!H:H,H48),0)
 + IFERROR(COUNTIF(#REF!,H48),0) + IFERROR(COUNTIF(#REF!,H48),0) + IFERROR(COUNTIF(#REF!,H48),0)
 + IFERROR(COUNTIF(#REF!,H48),0) + IFERROR(COUNTIF(#REF!,H48),0) + IFERROR(COUNTIF(#REF!,H48),0)
 + IFERROR(COUNTIF(#REF!,H48),0) + IFERROR(COUNTIF(#REF!,H48),0) + IFERROR(COUNTIF(#REF!,H48),0)
 + IFERROR(COUNTIF(#REF!,H48),0) + IFERROR(COUNTIF(#REF!,H48),0) + IFERROR(COUNTIF(#REF!,H48),0)</f>
        <v>0</v>
      </c>
      <c r="L48" s="37">
        <f>SUM(R48,V48,Z48,AD48,AH48,AL48,AP48,AU48,AY48)</f>
        <v>0</v>
      </c>
      <c r="M48" s="41">
        <f>SUM(S48,W48,AA48,AE48,AI48,AM48,AQ48,AV48,AZ48)</f>
        <v>0</v>
      </c>
      <c r="N48" s="44">
        <f>SUM(T48,X48,AB48,AF48,AJ48,AN48,AR48,AW48,BA48)</f>
        <v>0</v>
      </c>
      <c r="O48" s="49">
        <f>SUM(Q48,U48,Y48,AC48,AG48,AK48,AO48,AT48,AX48)</f>
        <v>0</v>
      </c>
      <c r="P48" s="38"/>
      <c r="Q48" s="42">
        <v>0</v>
      </c>
      <c r="R48" s="40">
        <v>0</v>
      </c>
      <c r="S48" s="40">
        <v>0</v>
      </c>
      <c r="T48" s="43">
        <v>0</v>
      </c>
      <c r="U48" s="42">
        <v>0</v>
      </c>
      <c r="V48" s="40">
        <v>0</v>
      </c>
      <c r="W48" s="40">
        <v>0</v>
      </c>
      <c r="X48" s="43">
        <v>0</v>
      </c>
      <c r="Y48" s="42">
        <v>0</v>
      </c>
      <c r="Z48" s="40">
        <v>0</v>
      </c>
      <c r="AA48" s="40">
        <v>0</v>
      </c>
      <c r="AB48" s="43">
        <v>0</v>
      </c>
      <c r="AC48" s="42"/>
      <c r="AD48" s="40"/>
      <c r="AE48" s="40"/>
      <c r="AF48" s="43"/>
      <c r="AG48" s="42">
        <v>0</v>
      </c>
      <c r="AH48" s="40">
        <v>0</v>
      </c>
      <c r="AI48" s="40">
        <v>0</v>
      </c>
      <c r="AJ48" s="43">
        <v>0</v>
      </c>
      <c r="AK48" s="42">
        <v>0</v>
      </c>
      <c r="AL48" s="40">
        <v>0</v>
      </c>
      <c r="AM48" s="40">
        <v>0</v>
      </c>
      <c r="AN48" s="43">
        <v>0</v>
      </c>
      <c r="AO48" s="42">
        <v>0</v>
      </c>
      <c r="AP48" s="40">
        <v>0</v>
      </c>
      <c r="AQ48" s="40">
        <v>0</v>
      </c>
      <c r="AR48" s="43">
        <v>0</v>
      </c>
      <c r="AS48" s="39"/>
      <c r="AT48" s="45">
        <v>0</v>
      </c>
      <c r="AU48" s="46">
        <v>0</v>
      </c>
      <c r="AV48" s="46">
        <v>0</v>
      </c>
      <c r="AW48" s="47">
        <v>0</v>
      </c>
      <c r="AX48" s="45">
        <v>0</v>
      </c>
      <c r="AY48" s="46">
        <v>0</v>
      </c>
      <c r="AZ48" s="46">
        <v>0</v>
      </c>
      <c r="BA48" s="47">
        <v>0</v>
      </c>
    </row>
    <row r="49" spans="1:53" ht="12.75" customHeight="1" x14ac:dyDescent="0.2">
      <c r="A49" s="32">
        <f>ROW(G49)-2</f>
        <v>47</v>
      </c>
      <c r="B49" s="73">
        <v>47</v>
      </c>
      <c r="C49" s="33" t="str">
        <f>IF(B49="","",IF(B49=A49,"=",B49-A49))</f>
        <v>=</v>
      </c>
      <c r="D49" s="73"/>
      <c r="E49" s="74"/>
      <c r="F49" s="33" t="str">
        <f>IF(E49="","",IF(E49=D49,"=",E49-D49))</f>
        <v/>
      </c>
      <c r="G49" s="34">
        <v>10415</v>
      </c>
      <c r="H49" s="35" t="s">
        <v>68</v>
      </c>
      <c r="I49" s="35" t="s">
        <v>110</v>
      </c>
      <c r="J49" s="36" t="s">
        <v>84</v>
      </c>
      <c r="K49" s="75">
        <f xml:space="preserve"> IFERROR(COUNTIF(#REF!,H49),0) + IFERROR(COUNTIF(#REF!,H49),0)
 + IFERROR(COUNTIF(#REF!,H49),0) + IFERROR(COUNTIF(#REF!,H49),0)
 + IFERROR(COUNTIF(#REF!,H49),0) + IFERROR(COUNTIF(#REF!,H49),0)
 + IFERROR(COUNTIF([2]Pontevedra_CAT!H:H,H49),0) + IFERROR(COUNTIF([2]Pontevedra_ABS!H:H,H49),0)
 + IFERROR(COUNTIF([2]Cangas_CAT!H:H,H49),0) + IFERROR(COUNTIF([2]Cangas_ABS!H:H,H49),0)
 + IFERROR(COUNTIF([2]Naron_CAT!H:H,H49),0) + IFERROR(COUNTIF([2]Naron_ABS!H:H,H49),0)
 + IFERROR(COUNTIF(#REF!,H49),0) + IFERROR(COUNTIF(#REF!,H49),0) + IFERROR(COUNTIF(#REF!,H49),0)
 + IFERROR(COUNTIF(#REF!,H49),0) + IFERROR(COUNTIF(#REF!,H49),0) + IFERROR(COUNTIF(#REF!,H49),0)
 + IFERROR(COUNTIF(#REF!,H49),0) + IFERROR(COUNTIF(#REF!,H49),0) + IFERROR(COUNTIF(#REF!,H49),0)
 + IFERROR(COUNTIF(#REF!,H49),0) + IFERROR(COUNTIF(#REF!,H49),0) + IFERROR(COUNTIF(#REF!,H49),0)</f>
        <v>0</v>
      </c>
      <c r="L49" s="37">
        <f>SUM(R49,V49,Z49,AD49,AH49,AL49,AP49,AU49,AY49)</f>
        <v>0</v>
      </c>
      <c r="M49" s="41">
        <f>SUM(S49,W49,AA49,AE49,AI49,AM49,AQ49,AV49,AZ49)</f>
        <v>0</v>
      </c>
      <c r="N49" s="44">
        <f>SUM(T49,X49,AB49,AF49,AJ49,AN49,AR49,AW49,BA49)</f>
        <v>0</v>
      </c>
      <c r="O49" s="49">
        <f>SUM(Q49,U49,Y49,AC49,AG49,AK49,AO49,AT49,AX49)</f>
        <v>0</v>
      </c>
      <c r="P49" s="38"/>
      <c r="Q49" s="42">
        <v>0</v>
      </c>
      <c r="R49" s="40">
        <v>0</v>
      </c>
      <c r="S49" s="40">
        <v>0</v>
      </c>
      <c r="T49" s="43">
        <v>0</v>
      </c>
      <c r="U49" s="42">
        <v>0</v>
      </c>
      <c r="V49" s="40">
        <v>0</v>
      </c>
      <c r="W49" s="40">
        <v>0</v>
      </c>
      <c r="X49" s="43">
        <v>0</v>
      </c>
      <c r="Y49" s="42">
        <v>0</v>
      </c>
      <c r="Z49" s="40">
        <v>0</v>
      </c>
      <c r="AA49" s="40">
        <v>0</v>
      </c>
      <c r="AB49" s="43">
        <v>0</v>
      </c>
      <c r="AC49" s="42"/>
      <c r="AD49" s="40"/>
      <c r="AE49" s="40"/>
      <c r="AF49" s="43"/>
      <c r="AG49" s="42">
        <v>0</v>
      </c>
      <c r="AH49" s="40">
        <v>0</v>
      </c>
      <c r="AI49" s="40">
        <v>0</v>
      </c>
      <c r="AJ49" s="43">
        <v>0</v>
      </c>
      <c r="AK49" s="42">
        <v>0</v>
      </c>
      <c r="AL49" s="40">
        <v>0</v>
      </c>
      <c r="AM49" s="40">
        <v>0</v>
      </c>
      <c r="AN49" s="43">
        <v>0</v>
      </c>
      <c r="AO49" s="42">
        <v>0</v>
      </c>
      <c r="AP49" s="40">
        <v>0</v>
      </c>
      <c r="AQ49" s="40">
        <v>0</v>
      </c>
      <c r="AR49" s="43">
        <v>0</v>
      </c>
      <c r="AS49" s="39"/>
      <c r="AT49" s="45">
        <v>0</v>
      </c>
      <c r="AU49" s="46">
        <v>0</v>
      </c>
      <c r="AV49" s="46">
        <v>0</v>
      </c>
      <c r="AW49" s="47">
        <v>0</v>
      </c>
      <c r="AX49" s="45">
        <v>0</v>
      </c>
      <c r="AY49" s="46">
        <v>0</v>
      </c>
      <c r="AZ49" s="46">
        <v>0</v>
      </c>
      <c r="BA49" s="47">
        <v>0</v>
      </c>
    </row>
  </sheetData>
  <sortState xmlns:xlrd2="http://schemas.microsoft.com/office/spreadsheetml/2017/richdata2" ref="A3:BA49">
    <sortCondition descending="1" ref="L3:L49"/>
    <sortCondition descending="1" ref="M3:M49"/>
    <sortCondition descending="1" ref="N3:N49"/>
    <sortCondition descending="1" ref="K3:K49"/>
  </sortState>
  <mergeCells count="14">
    <mergeCell ref="AK2:AN2"/>
    <mergeCell ref="AO2:AR2"/>
    <mergeCell ref="AT2:AW2"/>
    <mergeCell ref="AX2:BA2"/>
    <mergeCell ref="A1:F1"/>
    <mergeCell ref="G1:J1"/>
    <mergeCell ref="K1:O1"/>
    <mergeCell ref="P1:AS1"/>
    <mergeCell ref="AT1:BA1"/>
    <mergeCell ref="Q2:T2"/>
    <mergeCell ref="U2:X2"/>
    <mergeCell ref="Y2:AB2"/>
    <mergeCell ref="AC2:AF2"/>
    <mergeCell ref="AG2:AJ2"/>
  </mergeCells>
  <conditionalFormatting sqref="A50:A1048576">
    <cfRule type="colorScale" priority="124">
      <colorScale>
        <cfvo type="min"/>
        <cfvo type="percentile" val="50"/>
        <cfvo type="max"/>
        <color rgb="FF009900"/>
        <color rgb="FFCCCCFF"/>
        <color rgb="FFEA7272"/>
      </colorScale>
    </cfRule>
  </conditionalFormatting>
  <conditionalFormatting sqref="O50:O1048576">
    <cfRule type="colorScale" priority="123">
      <colorScale>
        <cfvo type="min"/>
        <cfvo type="percentile" val="50"/>
        <cfvo type="max"/>
        <color rgb="FFEA7272"/>
        <color theme="0" tint="-0.14999847407452621"/>
        <color rgb="FF009900"/>
      </colorScale>
    </cfRule>
  </conditionalFormatting>
  <conditionalFormatting sqref="C50:C1048576 F50:F1048576">
    <cfRule type="cellIs" dxfId="164" priority="120" stopIfTrue="1" operator="equal">
      <formula>"="</formula>
    </cfRule>
    <cfRule type="cellIs" dxfId="163" priority="121" stopIfTrue="1" operator="lessThan">
      <formula>0</formula>
    </cfRule>
    <cfRule type="cellIs" dxfId="162" priority="122" stopIfTrue="1" operator="greaterThan">
      <formula>0</formula>
    </cfRule>
  </conditionalFormatting>
  <conditionalFormatting sqref="Z50:Z1048576 AD50:AD1048576 AH50:AH1048576 V50:V1048576 R50:R1048576 AL50:AL1048576 AU50:AU1048576 AY50:AY1048576 AP50:AP1048576">
    <cfRule type="cellIs" dxfId="161" priority="117" stopIfTrue="1" operator="greaterThan">
      <formula>0</formula>
    </cfRule>
  </conditionalFormatting>
  <conditionalFormatting sqref="AA50:AA1048576 AE50:AE1048576 AI50:AI1048576 W50:W1048576 S50:S1048576 AM50:AM1048576 AV50:AV1048576 AZ50:AZ1048576 AQ50:AQ1048576">
    <cfRule type="cellIs" dxfId="160" priority="118" stopIfTrue="1" operator="greaterThan">
      <formula>0</formula>
    </cfRule>
  </conditionalFormatting>
  <conditionalFormatting sqref="AB50:AB1048576 AF50:AF1048576 AJ50:AJ1048576 X50:X1048576 T50:T1048576 AN50:AN1048576 AW50:AW1048576 BA50:BA1048576 AR50:AR1048576">
    <cfRule type="cellIs" dxfId="159" priority="119" stopIfTrue="1" operator="greaterThan">
      <formula>0</formula>
    </cfRule>
  </conditionalFormatting>
  <conditionalFormatting sqref="P50:AS1048576">
    <cfRule type="cellIs" dxfId="158" priority="116" stopIfTrue="1" operator="equal">
      <formula>0</formula>
    </cfRule>
  </conditionalFormatting>
  <conditionalFormatting sqref="AT50:BA1048576">
    <cfRule type="cellIs" dxfId="157" priority="115" operator="equal">
      <formula>0</formula>
    </cfRule>
  </conditionalFormatting>
  <conditionalFormatting sqref="Q50:Q1048576">
    <cfRule type="colorScale" priority="68">
      <colorScale>
        <cfvo type="min"/>
        <cfvo type="max"/>
        <color theme="4" tint="0.79998168889431442"/>
        <color rgb="FF009900"/>
      </colorScale>
    </cfRule>
  </conditionalFormatting>
  <conditionalFormatting sqref="U50:U1048576">
    <cfRule type="colorScale" priority="66">
      <colorScale>
        <cfvo type="min"/>
        <cfvo type="max"/>
        <color theme="4" tint="0.79998168889431442"/>
        <color rgb="FF009900"/>
      </colorScale>
    </cfRule>
  </conditionalFormatting>
  <conditionalFormatting sqref="Y50:Y1048576">
    <cfRule type="colorScale" priority="65">
      <colorScale>
        <cfvo type="min"/>
        <cfvo type="max"/>
        <color theme="4" tint="0.79998168889431442"/>
        <color rgb="FF009900"/>
      </colorScale>
    </cfRule>
  </conditionalFormatting>
  <conditionalFormatting sqref="AC50:AC1048576">
    <cfRule type="colorScale" priority="64">
      <colorScale>
        <cfvo type="min"/>
        <cfvo type="max"/>
        <color theme="4" tint="0.79998168889431442"/>
        <color rgb="FF009900"/>
      </colorScale>
    </cfRule>
  </conditionalFormatting>
  <conditionalFormatting sqref="AG50:AG1048576">
    <cfRule type="colorScale" priority="63">
      <colorScale>
        <cfvo type="min"/>
        <cfvo type="max"/>
        <color theme="4" tint="0.79998168889431442"/>
        <color rgb="FF009900"/>
      </colorScale>
    </cfRule>
  </conditionalFormatting>
  <conditionalFormatting sqref="AK50:AK1048576">
    <cfRule type="colorScale" priority="62">
      <colorScale>
        <cfvo type="min"/>
        <cfvo type="max"/>
        <color theme="4" tint="0.79998168889431442"/>
        <color rgb="FF009900"/>
      </colorScale>
    </cfRule>
  </conditionalFormatting>
  <conditionalFormatting sqref="AO50:AO1048576">
    <cfRule type="colorScale" priority="61">
      <colorScale>
        <cfvo type="min"/>
        <cfvo type="max"/>
        <color theme="4" tint="0.79998168889431442"/>
        <color rgb="FF009900"/>
      </colorScale>
    </cfRule>
  </conditionalFormatting>
  <conditionalFormatting sqref="AT50:AT1048576">
    <cfRule type="colorScale" priority="60">
      <colorScale>
        <cfvo type="min"/>
        <cfvo type="max"/>
        <color theme="4" tint="0.59999389629810485"/>
        <color rgb="FF009900"/>
      </colorScale>
    </cfRule>
  </conditionalFormatting>
  <conditionalFormatting sqref="AX50:AX1048576">
    <cfRule type="colorScale" priority="59">
      <colorScale>
        <cfvo type="min"/>
        <cfvo type="max"/>
        <color theme="4" tint="0.59999389629810485"/>
        <color rgb="FF009900"/>
      </colorScale>
    </cfRule>
  </conditionalFormatting>
  <conditionalFormatting sqref="A1:A49">
    <cfRule type="colorScale" priority="53">
      <colorScale>
        <cfvo type="min"/>
        <cfvo type="percentile" val="50"/>
        <cfvo type="max"/>
        <color rgb="FF009900"/>
        <color rgb="FFCCCCFF"/>
        <color rgb="FFEA7272"/>
      </colorScale>
    </cfRule>
  </conditionalFormatting>
  <conditionalFormatting sqref="O1:O49">
    <cfRule type="colorScale" priority="52">
      <colorScale>
        <cfvo type="min"/>
        <cfvo type="percentile" val="50"/>
        <cfvo type="max"/>
        <color rgb="FFEA7272"/>
        <color theme="0" tint="-0.14999847407452621"/>
        <color rgb="FF009900"/>
      </colorScale>
    </cfRule>
  </conditionalFormatting>
  <conditionalFormatting sqref="C1:C49 F1:F49">
    <cfRule type="cellIs" dxfId="156" priority="49" stopIfTrue="1" operator="equal">
      <formula>"="</formula>
    </cfRule>
    <cfRule type="cellIs" dxfId="155" priority="50" stopIfTrue="1" operator="lessThan">
      <formula>0</formula>
    </cfRule>
    <cfRule type="cellIs" dxfId="154" priority="51" stopIfTrue="1" operator="greaterThan">
      <formula>0</formula>
    </cfRule>
  </conditionalFormatting>
  <conditionalFormatting sqref="Z1 AD1 AH1 V1 R1 AL1 AY1:AY2 AP1:AP2 AD3:AD49 AU1:AU2">
    <cfRule type="cellIs" dxfId="153" priority="46" stopIfTrue="1" operator="greaterThan">
      <formula>0</formula>
    </cfRule>
  </conditionalFormatting>
  <conditionalFormatting sqref="AA1 AE1 AI1 W1 S1 AM1 AZ1:AZ2 AQ1:AQ2 AE3:AE49 AV1:AV2">
    <cfRule type="cellIs" dxfId="152" priority="47" stopIfTrue="1" operator="greaterThan">
      <formula>0</formula>
    </cfRule>
  </conditionalFormatting>
  <conditionalFormatting sqref="AB1 AF1 AJ1 X1 T1 AN1 BA1:BA2 AR1:AR2 AF3:AF49 AW1:AW2">
    <cfRule type="cellIs" dxfId="151" priority="48" stopIfTrue="1" operator="greaterThan">
      <formula>0</formula>
    </cfRule>
  </conditionalFormatting>
  <conditionalFormatting sqref="P1:AS1 P2:P49 AC3:AF49 AO2:AS2 AS3:AS49">
    <cfRule type="cellIs" dxfId="150" priority="45" stopIfTrue="1" operator="equal">
      <formula>0</formula>
    </cfRule>
  </conditionalFormatting>
  <conditionalFormatting sqref="AT1:BA2">
    <cfRule type="cellIs" dxfId="149" priority="44" operator="equal">
      <formula>0</formula>
    </cfRule>
  </conditionalFormatting>
  <conditionalFormatting sqref="R2 V2 Z2 AD2 AH2 AL2">
    <cfRule type="cellIs" dxfId="148" priority="41" stopIfTrue="1" operator="greaterThan">
      <formula>0</formula>
    </cfRule>
  </conditionalFormatting>
  <conditionalFormatting sqref="S2 W2 AA2 AE2 AI2 AM2">
    <cfRule type="cellIs" dxfId="147" priority="42" stopIfTrue="1" operator="greaterThan">
      <formula>0</formula>
    </cfRule>
  </conditionalFormatting>
  <conditionalFormatting sqref="T2 X2 AB2 AF2 AJ2 AN2">
    <cfRule type="cellIs" dxfId="146" priority="43" stopIfTrue="1" operator="greaterThan">
      <formula>0</formula>
    </cfRule>
  </conditionalFormatting>
  <conditionalFormatting sqref="Q2:AN2">
    <cfRule type="cellIs" dxfId="145" priority="40" stopIfTrue="1" operator="equal">
      <formula>0</formula>
    </cfRule>
  </conditionalFormatting>
  <conditionalFormatting sqref="R3:R49">
    <cfRule type="cellIs" dxfId="144" priority="37" stopIfTrue="1" operator="greaterThan">
      <formula>0</formula>
    </cfRule>
  </conditionalFormatting>
  <conditionalFormatting sqref="S3:S49">
    <cfRule type="cellIs" dxfId="143" priority="38" stopIfTrue="1" operator="greaterThan">
      <formula>0</formula>
    </cfRule>
  </conditionalFormatting>
  <conditionalFormatting sqref="T3:T49">
    <cfRule type="cellIs" dxfId="142" priority="39" stopIfTrue="1" operator="greaterThan">
      <formula>0</formula>
    </cfRule>
  </conditionalFormatting>
  <conditionalFormatting sqref="Q4:T49 R3:T3">
    <cfRule type="cellIs" dxfId="141" priority="36" stopIfTrue="1" operator="equal">
      <formula>0</formula>
    </cfRule>
  </conditionalFormatting>
  <conditionalFormatting sqref="V3:V49">
    <cfRule type="cellIs" dxfId="140" priority="33" stopIfTrue="1" operator="greaterThan">
      <formula>0</formula>
    </cfRule>
  </conditionalFormatting>
  <conditionalFormatting sqref="W3:W49">
    <cfRule type="cellIs" dxfId="139" priority="34" stopIfTrue="1" operator="greaterThan">
      <formula>0</formula>
    </cfRule>
  </conditionalFormatting>
  <conditionalFormatting sqref="X3:X49">
    <cfRule type="cellIs" dxfId="138" priority="35" stopIfTrue="1" operator="greaterThan">
      <formula>0</formula>
    </cfRule>
  </conditionalFormatting>
  <conditionalFormatting sqref="U3:X49">
    <cfRule type="cellIs" dxfId="137" priority="32" stopIfTrue="1" operator="equal">
      <formula>0</formula>
    </cfRule>
  </conditionalFormatting>
  <conditionalFormatting sqref="Z3:Z49">
    <cfRule type="cellIs" dxfId="136" priority="29" stopIfTrue="1" operator="greaterThan">
      <formula>0</formula>
    </cfRule>
  </conditionalFormatting>
  <conditionalFormatting sqref="AA3:AA49">
    <cfRule type="cellIs" dxfId="135" priority="30" stopIfTrue="1" operator="greaterThan">
      <formula>0</formula>
    </cfRule>
  </conditionalFormatting>
  <conditionalFormatting sqref="AB3:AB49">
    <cfRule type="cellIs" dxfId="134" priority="31" stopIfTrue="1" operator="greaterThan">
      <formula>0</formula>
    </cfRule>
  </conditionalFormatting>
  <conditionalFormatting sqref="Y3:AB49">
    <cfRule type="cellIs" dxfId="133" priority="28" stopIfTrue="1" operator="equal">
      <formula>0</formula>
    </cfRule>
  </conditionalFormatting>
  <conditionalFormatting sqref="AH3:AH49">
    <cfRule type="cellIs" dxfId="132" priority="25" stopIfTrue="1" operator="greaterThan">
      <formula>0</formula>
    </cfRule>
  </conditionalFormatting>
  <conditionalFormatting sqref="AI3:AI49">
    <cfRule type="cellIs" dxfId="131" priority="26" stopIfTrue="1" operator="greaterThan">
      <formula>0</formula>
    </cfRule>
  </conditionalFormatting>
  <conditionalFormatting sqref="AJ3:AJ49">
    <cfRule type="cellIs" dxfId="130" priority="27" stopIfTrue="1" operator="greaterThan">
      <formula>0</formula>
    </cfRule>
  </conditionalFormatting>
  <conditionalFormatting sqref="AG3:AJ49">
    <cfRule type="cellIs" dxfId="129" priority="24" stopIfTrue="1" operator="equal">
      <formula>0</formula>
    </cfRule>
  </conditionalFormatting>
  <conditionalFormatting sqref="AL3:AL49">
    <cfRule type="cellIs" dxfId="128" priority="21" stopIfTrue="1" operator="greaterThan">
      <formula>0</formula>
    </cfRule>
  </conditionalFormatting>
  <conditionalFormatting sqref="AM3:AM49">
    <cfRule type="cellIs" dxfId="127" priority="22" stopIfTrue="1" operator="greaterThan">
      <formula>0</formula>
    </cfRule>
  </conditionalFormatting>
  <conditionalFormatting sqref="AN3:AN49">
    <cfRule type="cellIs" dxfId="126" priority="23" stopIfTrue="1" operator="greaterThan">
      <formula>0</formula>
    </cfRule>
  </conditionalFormatting>
  <conditionalFormatting sqref="AK3:AN49">
    <cfRule type="cellIs" dxfId="125" priority="20" stopIfTrue="1" operator="equal">
      <formula>0</formula>
    </cfRule>
  </conditionalFormatting>
  <conditionalFormatting sqref="AY3:AY49 AU3:AU49">
    <cfRule type="cellIs" dxfId="124" priority="17" stopIfTrue="1" operator="greaterThan">
      <formula>0</formula>
    </cfRule>
  </conditionalFormatting>
  <conditionalFormatting sqref="AZ3:AZ49 AV3:AV49">
    <cfRule type="cellIs" dxfId="123" priority="18" stopIfTrue="1" operator="greaterThan">
      <formula>0</formula>
    </cfRule>
  </conditionalFormatting>
  <conditionalFormatting sqref="BA3:BA49 AW3:AW49">
    <cfRule type="cellIs" dxfId="122" priority="19" stopIfTrue="1" operator="greaterThan">
      <formula>0</formula>
    </cfRule>
  </conditionalFormatting>
  <conditionalFormatting sqref="AT3:BA49">
    <cfRule type="cellIs" dxfId="121" priority="16" operator="equal">
      <formula>0</formula>
    </cfRule>
  </conditionalFormatting>
  <conditionalFormatting sqref="Q3">
    <cfRule type="cellIs" dxfId="120" priority="14" stopIfTrue="1" operator="equal">
      <formula>0</formula>
    </cfRule>
  </conditionalFormatting>
  <conditionalFormatting sqref="Q1:Q49">
    <cfRule type="colorScale" priority="15">
      <colorScale>
        <cfvo type="min"/>
        <cfvo type="max"/>
        <color theme="4" tint="0.79998168889431442"/>
        <color rgb="FF009900"/>
      </colorScale>
    </cfRule>
  </conditionalFormatting>
  <conditionalFormatting sqref="U1:U49">
    <cfRule type="colorScale" priority="13">
      <colorScale>
        <cfvo type="min"/>
        <cfvo type="max"/>
        <color theme="4" tint="0.79998168889431442"/>
        <color rgb="FF009900"/>
      </colorScale>
    </cfRule>
  </conditionalFormatting>
  <conditionalFormatting sqref="Y1:Y49">
    <cfRule type="colorScale" priority="12">
      <colorScale>
        <cfvo type="min"/>
        <cfvo type="max"/>
        <color theme="4" tint="0.79998168889431442"/>
        <color rgb="FF009900"/>
      </colorScale>
    </cfRule>
  </conditionalFormatting>
  <conditionalFormatting sqref="AC1:AC49">
    <cfRule type="colorScale" priority="11">
      <colorScale>
        <cfvo type="min"/>
        <cfvo type="max"/>
        <color theme="4" tint="0.79998168889431442"/>
        <color rgb="FF009900"/>
      </colorScale>
    </cfRule>
  </conditionalFormatting>
  <conditionalFormatting sqref="AG1:AG49">
    <cfRule type="colorScale" priority="10">
      <colorScale>
        <cfvo type="min"/>
        <cfvo type="max"/>
        <color theme="4" tint="0.79998168889431442"/>
        <color rgb="FF009900"/>
      </colorScale>
    </cfRule>
  </conditionalFormatting>
  <conditionalFormatting sqref="AK1:AK49">
    <cfRule type="colorScale" priority="9">
      <colorScale>
        <cfvo type="min"/>
        <cfvo type="max"/>
        <color theme="4" tint="0.79998168889431442"/>
        <color rgb="FF009900"/>
      </colorScale>
    </cfRule>
  </conditionalFormatting>
  <conditionalFormatting sqref="AO1:AO2">
    <cfRule type="colorScale" priority="8">
      <colorScale>
        <cfvo type="min"/>
        <cfvo type="max"/>
        <color theme="4" tint="0.79998168889431442"/>
        <color rgb="FF009900"/>
      </colorScale>
    </cfRule>
  </conditionalFormatting>
  <conditionalFormatting sqref="AT1:AT49">
    <cfRule type="colorScale" priority="7">
      <colorScale>
        <cfvo type="min"/>
        <cfvo type="max"/>
        <color theme="4" tint="0.59999389629810485"/>
        <color rgb="FF009900"/>
      </colorScale>
    </cfRule>
  </conditionalFormatting>
  <conditionalFormatting sqref="AX1:AX49">
    <cfRule type="colorScale" priority="6">
      <colorScale>
        <cfvo type="min"/>
        <cfvo type="max"/>
        <color theme="4" tint="0.59999389629810485"/>
        <color rgb="FF009900"/>
      </colorScale>
    </cfRule>
  </conditionalFormatting>
  <conditionalFormatting sqref="AP3:AP49">
    <cfRule type="cellIs" dxfId="119" priority="3" stopIfTrue="1" operator="greaterThan">
      <formula>0</formula>
    </cfRule>
  </conditionalFormatting>
  <conditionalFormatting sqref="AQ3:AQ49">
    <cfRule type="cellIs" dxfId="118" priority="4" stopIfTrue="1" operator="greaterThan">
      <formula>0</formula>
    </cfRule>
  </conditionalFormatting>
  <conditionalFormatting sqref="AR3:AR49">
    <cfRule type="cellIs" dxfId="117" priority="5" stopIfTrue="1" operator="greaterThan">
      <formula>0</formula>
    </cfRule>
  </conditionalFormatting>
  <conditionalFormatting sqref="AO3:AR49">
    <cfRule type="cellIs" dxfId="116" priority="2" stopIfTrue="1" operator="equal">
      <formula>0</formula>
    </cfRule>
  </conditionalFormatting>
  <conditionalFormatting sqref="AO3:AO49">
    <cfRule type="colorScale" priority="1">
      <colorScale>
        <cfvo type="min"/>
        <cfvo type="max"/>
        <color theme="4" tint="0.79998168889431442"/>
        <color rgb="FF009900"/>
      </colorScale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55" orientation="landscape" r:id="rId1"/>
  <headerFooter>
    <oddHeader>&amp;CRANKING CLUBES POR MEDALLAS 2022/23</oddHeader>
    <oddFooter>&amp;C- &amp;P/&amp;N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3"/>
  </sheetPr>
  <dimension ref="A1:AA215"/>
  <sheetViews>
    <sheetView view="pageBreakPreview" zoomScale="70" zoomScaleNormal="70" zoomScaleSheetLayoutView="7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outlineLevelCol="1" x14ac:dyDescent="0.2"/>
  <cols>
    <col min="1" max="6" width="4.7109375" style="1" customWidth="1"/>
    <col min="7" max="7" width="8.7109375" style="18" customWidth="1" outlineLevel="1"/>
    <col min="8" max="8" width="25.7109375" style="1" customWidth="1"/>
    <col min="9" max="9" width="30.7109375" style="1" customWidth="1" outlineLevel="1"/>
    <col min="10" max="10" width="12.7109375" style="18" customWidth="1" outlineLevel="1"/>
    <col min="11" max="12" width="6.7109375" style="18" customWidth="1" outlineLevel="1"/>
    <col min="13" max="13" width="10.7109375" style="18" customWidth="1" outlineLevel="1"/>
    <col min="14" max="16" width="6.7109375" style="18" customWidth="1"/>
    <col min="17" max="17" width="5.7109375" style="19" customWidth="1"/>
    <col min="18" max="24" width="5.7109375" style="19" customWidth="1" outlineLevel="1"/>
    <col min="25" max="25" width="1.7109375" style="19" customWidth="1"/>
    <col min="26" max="26" width="1.7109375" style="19" customWidth="1" outlineLevel="1"/>
    <col min="27" max="27" width="12.7109375" style="19" customWidth="1" outlineLevel="1"/>
    <col min="28" max="16384" width="11.42578125" style="1"/>
  </cols>
  <sheetData>
    <row r="1" spans="1:27" ht="15.75" customHeight="1" thickBot="1" x14ac:dyDescent="0.25">
      <c r="A1" s="68" t="s">
        <v>6</v>
      </c>
      <c r="B1" s="69"/>
      <c r="C1" s="69"/>
      <c r="D1" s="69"/>
      <c r="E1" s="69"/>
      <c r="F1" s="70"/>
      <c r="G1" s="58" t="s">
        <v>5</v>
      </c>
      <c r="H1" s="59"/>
      <c r="I1" s="59"/>
      <c r="J1" s="59"/>
      <c r="K1" s="59"/>
      <c r="L1" s="59"/>
      <c r="M1" s="67"/>
      <c r="N1" s="60" t="s">
        <v>32</v>
      </c>
      <c r="O1" s="61"/>
      <c r="P1" s="61"/>
      <c r="Q1" s="63" t="s">
        <v>13</v>
      </c>
      <c r="R1" s="64"/>
      <c r="S1" s="64"/>
      <c r="T1" s="64"/>
      <c r="U1" s="64"/>
      <c r="V1" s="64"/>
      <c r="W1" s="64"/>
      <c r="X1" s="64"/>
      <c r="Y1" s="65"/>
      <c r="Z1" s="64" t="s">
        <v>76</v>
      </c>
      <c r="AA1" s="65"/>
    </row>
    <row r="2" spans="1:27" ht="80.099999999999994" customHeight="1" x14ac:dyDescent="0.2">
      <c r="A2" s="71" t="s">
        <v>4</v>
      </c>
      <c r="B2" s="3" t="s">
        <v>9</v>
      </c>
      <c r="C2" s="72" t="s">
        <v>7</v>
      </c>
      <c r="D2" s="3" t="s">
        <v>11</v>
      </c>
      <c r="E2" s="3" t="s">
        <v>12</v>
      </c>
      <c r="F2" s="72" t="s">
        <v>7</v>
      </c>
      <c r="G2" s="5" t="s">
        <v>1</v>
      </c>
      <c r="H2" s="6" t="s">
        <v>2</v>
      </c>
      <c r="I2" s="6" t="s">
        <v>0</v>
      </c>
      <c r="J2" s="6" t="s">
        <v>15</v>
      </c>
      <c r="K2" s="6" t="s">
        <v>3</v>
      </c>
      <c r="L2" s="6" t="s">
        <v>10</v>
      </c>
      <c r="M2" s="7" t="s">
        <v>8</v>
      </c>
      <c r="N2" s="20" t="s">
        <v>119</v>
      </c>
      <c r="O2" s="23" t="s">
        <v>31</v>
      </c>
      <c r="P2" s="8" t="s">
        <v>133</v>
      </c>
      <c r="Q2" s="9" t="s">
        <v>123</v>
      </c>
      <c r="R2" s="10" t="s">
        <v>121</v>
      </c>
      <c r="S2" s="10" t="s">
        <v>16</v>
      </c>
      <c r="T2" s="10" t="s">
        <v>17</v>
      </c>
      <c r="U2" s="10" t="s">
        <v>19</v>
      </c>
      <c r="V2" s="10" t="s">
        <v>18</v>
      </c>
      <c r="W2" s="10" t="s">
        <v>122</v>
      </c>
      <c r="X2" s="10" t="s">
        <v>132</v>
      </c>
      <c r="Y2" s="11"/>
      <c r="Z2" s="10"/>
      <c r="AA2" s="11" t="s">
        <v>30</v>
      </c>
    </row>
    <row r="3" spans="1:27" x14ac:dyDescent="0.2">
      <c r="A3" s="21">
        <f>ROW(G3)-2</f>
        <v>1</v>
      </c>
      <c r="B3" s="76">
        <v>1</v>
      </c>
      <c r="C3" s="22" t="str">
        <f>IF(B3="","",IF(B3=A3,"=",B3-A3))</f>
        <v>=</v>
      </c>
      <c r="D3" s="76">
        <f>COUNTIF($M$3:$M3,$M3)</f>
        <v>1</v>
      </c>
      <c r="E3" s="76">
        <v>1</v>
      </c>
      <c r="F3" s="22" t="str">
        <f>IF(E3="","",IF(E3=D3,"=",E3-D3))</f>
        <v>=</v>
      </c>
      <c r="G3" s="12">
        <v>7583</v>
      </c>
      <c r="H3" s="13" t="str">
        <f>IFERROR(VLOOKUP($G3,Jugadores,12,0), "")</f>
        <v>PEDRO FERNANDEZ M.</v>
      </c>
      <c r="I3" s="13" t="str">
        <f>IFERROR(VLOOKUP($G3,Jugadores,14,0), "")</f>
        <v>Club Monte Porreiro</v>
      </c>
      <c r="J3" s="17" t="str">
        <f>IF(ISERROR(VLOOKUP(I3,Clubes,1,0)),"-","Galicia")</f>
        <v>Galicia</v>
      </c>
      <c r="K3" s="14">
        <f>IFERROR(VLOOKUP($G3,Jugadores,15,0), "")</f>
        <v>2000</v>
      </c>
      <c r="L3" s="17" t="str">
        <f>IFERROR(VLOOKUP($G3,Jugadores,16,0), "")</f>
        <v>M</v>
      </c>
      <c r="M3" s="15" t="str">
        <f>IFERROR(VLOOKUP($G3,Jugadores,17,0), "")</f>
        <v>SENM</v>
      </c>
      <c r="N3" s="16"/>
      <c r="O3" s="24">
        <f>IF(COUNT(R3:AA3)=0,"",COUNT(R3:AA3))</f>
        <v>3</v>
      </c>
      <c r="P3" s="48">
        <f>SUM(R3:AA3)</f>
        <v>309.10000000000002</v>
      </c>
      <c r="Q3" s="50">
        <v>358.1</v>
      </c>
      <c r="R3" s="25">
        <v>88.6</v>
      </c>
      <c r="S3" s="25" t="s">
        <v>14</v>
      </c>
      <c r="T3" s="25" t="s">
        <v>14</v>
      </c>
      <c r="U3" s="25">
        <v>91.1</v>
      </c>
      <c r="V3" s="25" t="s">
        <v>14</v>
      </c>
      <c r="W3" s="25" t="s">
        <v>14</v>
      </c>
      <c r="X3" s="25" t="s">
        <v>14</v>
      </c>
      <c r="Y3" s="26"/>
      <c r="Z3" s="27"/>
      <c r="AA3" s="29">
        <v>129.4</v>
      </c>
    </row>
    <row r="4" spans="1:27" x14ac:dyDescent="0.2">
      <c r="A4" s="21">
        <f>ROW(G4)-2</f>
        <v>2</v>
      </c>
      <c r="B4" s="76">
        <v>2</v>
      </c>
      <c r="C4" s="22" t="str">
        <f>IF(B4="","",IF(B4=A4,"=",B4-A4))</f>
        <v>=</v>
      </c>
      <c r="D4" s="76">
        <f>COUNTIF($M$3:$M4,$M4)</f>
        <v>2</v>
      </c>
      <c r="E4" s="76">
        <v>2</v>
      </c>
      <c r="F4" s="22" t="str">
        <f>IF(E4="","",IF(E4=D4,"=",E4-D4))</f>
        <v>=</v>
      </c>
      <c r="G4" s="12">
        <v>15909</v>
      </c>
      <c r="H4" s="13" t="str">
        <f>IFERROR(VLOOKUP($G4,Jugadores,12,0), "")</f>
        <v>ALBERTO PEREZ P.</v>
      </c>
      <c r="I4" s="13" t="str">
        <f>IFERROR(VLOOKUP($G4,Jugadores,14,0), "")</f>
        <v>Club Monte Porreiro</v>
      </c>
      <c r="J4" s="17" t="str">
        <f>IF(ISERROR(VLOOKUP(I4,Clubes,1,0)),"-","Galicia")</f>
        <v>Galicia</v>
      </c>
      <c r="K4" s="14">
        <f>IFERROR(VLOOKUP($G4,Jugadores,15,0), "")</f>
        <v>1996</v>
      </c>
      <c r="L4" s="17" t="str">
        <f>IFERROR(VLOOKUP($G4,Jugadores,16,0), "")</f>
        <v>M</v>
      </c>
      <c r="M4" s="15" t="str">
        <f>IFERROR(VLOOKUP($G4,Jugadores,17,0), "")</f>
        <v>SENM</v>
      </c>
      <c r="N4" s="16"/>
      <c r="O4" s="24">
        <f>IF(COUNT(R4:AA4)=0,"",COUNT(R4:AA4))</f>
        <v>5</v>
      </c>
      <c r="P4" s="48">
        <f>SUM(R4:AA4)</f>
        <v>292.5</v>
      </c>
      <c r="Q4" s="50">
        <v>290.2</v>
      </c>
      <c r="R4" s="25">
        <v>48.5</v>
      </c>
      <c r="S4" s="25" t="s">
        <v>14</v>
      </c>
      <c r="T4" s="25">
        <v>38.5</v>
      </c>
      <c r="U4" s="25">
        <v>64.5</v>
      </c>
      <c r="V4" s="25">
        <v>64</v>
      </c>
      <c r="W4" s="25" t="s">
        <v>14</v>
      </c>
      <c r="X4" s="25" t="s">
        <v>14</v>
      </c>
      <c r="Y4" s="26"/>
      <c r="Z4" s="27"/>
      <c r="AA4" s="29">
        <v>77</v>
      </c>
    </row>
    <row r="5" spans="1:27" x14ac:dyDescent="0.2">
      <c r="A5" s="21">
        <f>ROW(G5)-2</f>
        <v>3</v>
      </c>
      <c r="B5" s="76">
        <v>3</v>
      </c>
      <c r="C5" s="22" t="str">
        <f>IF(B5="","",IF(B5=A5,"=",B5-A5))</f>
        <v>=</v>
      </c>
      <c r="D5" s="76">
        <f>COUNTIF($M$3:$M5,$M5)</f>
        <v>1</v>
      </c>
      <c r="E5" s="76">
        <v>1</v>
      </c>
      <c r="F5" s="22" t="str">
        <f>IF(E5="","",IF(E5=D5,"=",E5-D5))</f>
        <v>=</v>
      </c>
      <c r="G5" s="12">
        <v>16939</v>
      </c>
      <c r="H5" s="13" t="str">
        <f>IFERROR(VLOOKUP($G5,Jugadores,12,0), "")</f>
        <v>PEDRO CASTRO S.</v>
      </c>
      <c r="I5" s="13" t="str">
        <f>IFERROR(VLOOKUP($G5,Jugadores,14,0), "")</f>
        <v>Vilagarcía TM</v>
      </c>
      <c r="J5" s="17" t="str">
        <f>IF(ISERROR(VLOOKUP(I5,Clubes,1,0)),"-","Galicia")</f>
        <v>Galicia</v>
      </c>
      <c r="K5" s="14">
        <f>IFERROR(VLOOKUP($G5,Jugadores,15,0), "")</f>
        <v>2003</v>
      </c>
      <c r="L5" s="17" t="str">
        <f>IFERROR(VLOOKUP($G5,Jugadores,16,0), "")</f>
        <v>M</v>
      </c>
      <c r="M5" s="15" t="str">
        <f>IFERROR(VLOOKUP($G5,Jugadores,17,0), "")</f>
        <v>S23M</v>
      </c>
      <c r="N5" s="16"/>
      <c r="O5" s="24">
        <f>IF(COUNT(R5:AA5)=0,"",COUNT(R5:AA5))</f>
        <v>4</v>
      </c>
      <c r="P5" s="48">
        <f>SUM(R5:AA5)</f>
        <v>248.4</v>
      </c>
      <c r="Q5" s="50">
        <v>199.9</v>
      </c>
      <c r="R5" s="25">
        <v>48.5</v>
      </c>
      <c r="S5" s="25" t="s">
        <v>14</v>
      </c>
      <c r="T5" s="25">
        <v>29</v>
      </c>
      <c r="U5" s="25">
        <v>64.5</v>
      </c>
      <c r="V5" s="25" t="s">
        <v>14</v>
      </c>
      <c r="W5" s="25" t="s">
        <v>14</v>
      </c>
      <c r="X5" s="25" t="s">
        <v>14</v>
      </c>
      <c r="Y5" s="26"/>
      <c r="Z5" s="27"/>
      <c r="AA5" s="29">
        <v>106.4</v>
      </c>
    </row>
    <row r="6" spans="1:27" x14ac:dyDescent="0.2">
      <c r="A6" s="21">
        <f>ROW(G6)-2</f>
        <v>4</v>
      </c>
      <c r="B6" s="76">
        <v>4</v>
      </c>
      <c r="C6" s="22" t="str">
        <f>IF(B6="","",IF(B6=A6,"=",B6-A6))</f>
        <v>=</v>
      </c>
      <c r="D6" s="76">
        <f>COUNTIF($M$3:$M6,$M6)</f>
        <v>1</v>
      </c>
      <c r="E6" s="76">
        <v>1</v>
      </c>
      <c r="F6" s="22" t="str">
        <f>IF(E6="","",IF(E6=D6,"=",E6-D6))</f>
        <v>=</v>
      </c>
      <c r="G6" s="12">
        <v>23245</v>
      </c>
      <c r="H6" s="13" t="str">
        <f>IFERROR(VLOOKUP($G6,Jugadores,12,0), "")</f>
        <v>LUCAS VIDAL B.</v>
      </c>
      <c r="I6" s="13" t="str">
        <f>IFERROR(VLOOKUP($G6,Jugadores,14,0), "")</f>
        <v>Club Monte Porreiro</v>
      </c>
      <c r="J6" s="17" t="str">
        <f>IF(ISERROR(VLOOKUP(I6,Clubes,1,0)),"-","Galicia")</f>
        <v>Galicia</v>
      </c>
      <c r="K6" s="14">
        <f>IFERROR(VLOOKUP($G6,Jugadores,15,0), "")</f>
        <v>2005</v>
      </c>
      <c r="L6" s="17" t="str">
        <f>IFERROR(VLOOKUP($G6,Jugadores,16,0), "")</f>
        <v>M</v>
      </c>
      <c r="M6" s="15" t="str">
        <f>IFERROR(VLOOKUP($G6,Jugadores,17,0), "")</f>
        <v>JUVM</v>
      </c>
      <c r="N6" s="16"/>
      <c r="O6" s="24">
        <f>IF(COUNT(R6:AA6)=0,"",COUNT(R6:AA6))</f>
        <v>5</v>
      </c>
      <c r="P6" s="48">
        <f>SUM(R6:AA6)</f>
        <v>205.4</v>
      </c>
      <c r="Q6" s="50">
        <v>203</v>
      </c>
      <c r="R6" s="25">
        <v>48.5</v>
      </c>
      <c r="S6" s="25" t="s">
        <v>14</v>
      </c>
      <c r="T6" s="25">
        <v>38.5</v>
      </c>
      <c r="U6" s="25">
        <v>24.5</v>
      </c>
      <c r="V6" s="25">
        <v>42.9</v>
      </c>
      <c r="W6" s="25" t="s">
        <v>14</v>
      </c>
      <c r="X6" s="25" t="s">
        <v>14</v>
      </c>
      <c r="Y6" s="26"/>
      <c r="Z6" s="27"/>
      <c r="AA6" s="29">
        <v>51</v>
      </c>
    </row>
    <row r="7" spans="1:27" x14ac:dyDescent="0.2">
      <c r="A7" s="21">
        <f>ROW(G7)-2</f>
        <v>5</v>
      </c>
      <c r="B7" s="76">
        <v>6</v>
      </c>
      <c r="C7" s="22">
        <f>IF(B7="","",IF(B7=A7,"=",B7-A7))</f>
        <v>1</v>
      </c>
      <c r="D7" s="76">
        <f>COUNTIF($M$3:$M7,$M7)</f>
        <v>2</v>
      </c>
      <c r="E7" s="76">
        <v>2</v>
      </c>
      <c r="F7" s="22" t="str">
        <f>IF(E7="","",IF(E7=D7,"=",E7-D7))</f>
        <v>=</v>
      </c>
      <c r="G7" s="12">
        <v>16657</v>
      </c>
      <c r="H7" s="13" t="str">
        <f>IFERROR(VLOOKUP($G7,Jugadores,12,0), "")</f>
        <v>DIEGO VARELA S.</v>
      </c>
      <c r="I7" s="13" t="str">
        <f>IFERROR(VLOOKUP($G7,Jugadores,14,0), "")</f>
        <v>Club del Mar de San Amaro</v>
      </c>
      <c r="J7" s="17" t="str">
        <f>IF(ISERROR(VLOOKUP(I7,Clubes,1,0)),"-","Galicia")</f>
        <v>Galicia</v>
      </c>
      <c r="K7" s="14">
        <f>IFERROR(VLOOKUP($G7,Jugadores,15,0), "")</f>
        <v>2003</v>
      </c>
      <c r="L7" s="17" t="str">
        <f>IFERROR(VLOOKUP($G7,Jugadores,16,0), "")</f>
        <v>M</v>
      </c>
      <c r="M7" s="15" t="str">
        <f>IFERROR(VLOOKUP($G7,Jugadores,17,0), "")</f>
        <v>S23M</v>
      </c>
      <c r="N7" s="16"/>
      <c r="O7" s="24">
        <f>IF(COUNT(R7:AA7)=0,"",COUNT(R7:AA7))</f>
        <v>2</v>
      </c>
      <c r="P7" s="48">
        <f>SUM(R7:AA7)</f>
        <v>194</v>
      </c>
      <c r="Q7" s="50">
        <v>194</v>
      </c>
      <c r="R7" s="25" t="s">
        <v>14</v>
      </c>
      <c r="S7" s="25" t="s">
        <v>14</v>
      </c>
      <c r="T7" s="25">
        <v>30</v>
      </c>
      <c r="U7" s="25" t="s">
        <v>14</v>
      </c>
      <c r="V7" s="25" t="s">
        <v>14</v>
      </c>
      <c r="W7" s="25" t="s">
        <v>14</v>
      </c>
      <c r="X7" s="25" t="s">
        <v>14</v>
      </c>
      <c r="Y7" s="26"/>
      <c r="Z7" s="27"/>
      <c r="AA7" s="29">
        <v>164</v>
      </c>
    </row>
    <row r="8" spans="1:27" x14ac:dyDescent="0.2">
      <c r="A8" s="21">
        <f>ROW(G8)-2</f>
        <v>6</v>
      </c>
      <c r="B8" s="76">
        <v>7</v>
      </c>
      <c r="C8" s="22">
        <f>IF(B8="","",IF(B8=A8,"=",B8-A8))</f>
        <v>1</v>
      </c>
      <c r="D8" s="76">
        <f>COUNTIF($M$3:$M8,$M8)</f>
        <v>3</v>
      </c>
      <c r="E8" s="76">
        <v>4</v>
      </c>
      <c r="F8" s="22">
        <f>IF(E8="","",IF(E8=D8,"=",E8-D8))</f>
        <v>1</v>
      </c>
      <c r="G8" s="12">
        <v>16636</v>
      </c>
      <c r="H8" s="13" t="str">
        <f>IFERROR(VLOOKUP($G8,Jugadores,12,0), "")</f>
        <v>SERGIO PEREZ  F.</v>
      </c>
      <c r="I8" s="13" t="str">
        <f>IFERROR(VLOOKUP($G8,Jugadores,14,0), "")</f>
        <v>Club del Mar de San Amaro</v>
      </c>
      <c r="J8" s="17" t="str">
        <f>IF(ISERROR(VLOOKUP(I8,Clubes,1,0)),"-","Galicia")</f>
        <v>Galicia</v>
      </c>
      <c r="K8" s="14">
        <f>IFERROR(VLOOKUP($G8,Jugadores,15,0), "")</f>
        <v>1998</v>
      </c>
      <c r="L8" s="17" t="str">
        <f>IFERROR(VLOOKUP($G8,Jugadores,16,0), "")</f>
        <v>M</v>
      </c>
      <c r="M8" s="15" t="str">
        <f>IFERROR(VLOOKUP($G8,Jugadores,17,0), "")</f>
        <v>SENM</v>
      </c>
      <c r="N8" s="16"/>
      <c r="O8" s="24">
        <f>IF(COUNT(R8:AA8)=0,"",COUNT(R8:AA8))</f>
        <v>4</v>
      </c>
      <c r="P8" s="48">
        <f>SUM(R8:AA8)</f>
        <v>186.5</v>
      </c>
      <c r="Q8" s="50">
        <v>186.5</v>
      </c>
      <c r="R8" s="25" t="s">
        <v>14</v>
      </c>
      <c r="S8" s="25">
        <v>0</v>
      </c>
      <c r="T8" s="25">
        <v>44.5</v>
      </c>
      <c r="U8" s="25">
        <v>53</v>
      </c>
      <c r="V8" s="25" t="s">
        <v>14</v>
      </c>
      <c r="W8" s="25" t="s">
        <v>14</v>
      </c>
      <c r="X8" s="25" t="s">
        <v>14</v>
      </c>
      <c r="Y8" s="26"/>
      <c r="Z8" s="27"/>
      <c r="AA8" s="29">
        <v>89</v>
      </c>
    </row>
    <row r="9" spans="1:27" x14ac:dyDescent="0.2">
      <c r="A9" s="21">
        <f>ROW(G9)-2</f>
        <v>7</v>
      </c>
      <c r="B9" s="76">
        <v>20</v>
      </c>
      <c r="C9" s="22">
        <f>IF(B9="","",IF(B9=A9,"=",B9-A9))</f>
        <v>13</v>
      </c>
      <c r="D9" s="76">
        <f>COUNTIF($M$3:$M9,$M9)</f>
        <v>4</v>
      </c>
      <c r="E9" s="76">
        <v>10</v>
      </c>
      <c r="F9" s="22">
        <f>IF(E9="","",IF(E9=D9,"=",E9-D9))</f>
        <v>6</v>
      </c>
      <c r="G9" s="12">
        <v>3275</v>
      </c>
      <c r="H9" s="13" t="str">
        <f>IFERROR(VLOOKUP($G9,Jugadores,12,0), "")</f>
        <v>JULIO A. SILVA R.</v>
      </c>
      <c r="I9" s="13" t="str">
        <f>IFERROR(VLOOKUP($G9,Jugadores,14,0), "")</f>
        <v>Arteal TM</v>
      </c>
      <c r="J9" s="17" t="str">
        <f>IF(ISERROR(VLOOKUP(I9,Clubes,1,0)),"-","Galicia")</f>
        <v>Galicia</v>
      </c>
      <c r="K9" s="14">
        <f>IFERROR(VLOOKUP($G9,Jugadores,15,0), "")</f>
        <v>1988</v>
      </c>
      <c r="L9" s="17" t="str">
        <f>IFERROR(VLOOKUP($G9,Jugadores,16,0), "")</f>
        <v>M</v>
      </c>
      <c r="M9" s="15" t="str">
        <f>IFERROR(VLOOKUP($G9,Jugadores,17,0), "")</f>
        <v>SENM</v>
      </c>
      <c r="N9" s="16"/>
      <c r="O9" s="24">
        <f>IF(COUNT(R9:AA9)=0,"",COUNT(R9:AA9))</f>
        <v>4</v>
      </c>
      <c r="P9" s="48">
        <f>SUM(R9:AA9)</f>
        <v>178.2</v>
      </c>
      <c r="Q9" s="50">
        <v>83.5</v>
      </c>
      <c r="R9" s="25">
        <v>44.5</v>
      </c>
      <c r="S9" s="25" t="s">
        <v>14</v>
      </c>
      <c r="T9" s="25">
        <v>32.5</v>
      </c>
      <c r="U9" s="25" t="s">
        <v>14</v>
      </c>
      <c r="V9" s="25">
        <v>50.2</v>
      </c>
      <c r="W9" s="25" t="s">
        <v>14</v>
      </c>
      <c r="X9" s="25" t="s">
        <v>14</v>
      </c>
      <c r="Y9" s="26"/>
      <c r="Z9" s="27"/>
      <c r="AA9" s="29">
        <v>51</v>
      </c>
    </row>
    <row r="10" spans="1:27" x14ac:dyDescent="0.2">
      <c r="A10" s="21">
        <f>ROW(G10)-2</f>
        <v>8</v>
      </c>
      <c r="B10" s="76">
        <v>9</v>
      </c>
      <c r="C10" s="22">
        <f>IF(B10="","",IF(B10=A10,"=",B10-A10))</f>
        <v>1</v>
      </c>
      <c r="D10" s="76">
        <f>COUNTIF($M$3:$M10,$M10)</f>
        <v>3</v>
      </c>
      <c r="E10" s="76">
        <v>3</v>
      </c>
      <c r="F10" s="22" t="str">
        <f>IF(E10="","",IF(E10=D10,"=",E10-D10))</f>
        <v>=</v>
      </c>
      <c r="G10" s="12">
        <v>19423</v>
      </c>
      <c r="H10" s="13" t="str">
        <f>IFERROR(VLOOKUP($G10,Jugadores,12,0), "")</f>
        <v>MARTIN QUINTANA R.</v>
      </c>
      <c r="I10" s="13" t="str">
        <f>IFERROR(VLOOKUP($G10,Jugadores,14,0), "")</f>
        <v>Club Monte Porreiro</v>
      </c>
      <c r="J10" s="17" t="str">
        <f>IF(ISERROR(VLOOKUP(I10,Clubes,1,0)),"-","Galicia")</f>
        <v>Galicia</v>
      </c>
      <c r="K10" s="14">
        <f>IFERROR(VLOOKUP($G10,Jugadores,15,0), "")</f>
        <v>2002</v>
      </c>
      <c r="L10" s="17" t="str">
        <f>IFERROR(VLOOKUP($G10,Jugadores,16,0), "")</f>
        <v>M</v>
      </c>
      <c r="M10" s="15" t="str">
        <f>IFERROR(VLOOKUP($G10,Jugadores,17,0), "")</f>
        <v>S23M</v>
      </c>
      <c r="N10" s="16"/>
      <c r="O10" s="24">
        <f>IF(COUNT(R10:AA10)=0,"",COUNT(R10:AA10))</f>
        <v>4</v>
      </c>
      <c r="P10" s="48">
        <f>SUM(R10:AA10)</f>
        <v>165</v>
      </c>
      <c r="Q10" s="50">
        <v>159</v>
      </c>
      <c r="R10" s="25">
        <v>36.5</v>
      </c>
      <c r="S10" s="25" t="s">
        <v>14</v>
      </c>
      <c r="T10" s="25">
        <v>38.5</v>
      </c>
      <c r="U10" s="25">
        <v>39</v>
      </c>
      <c r="V10" s="25" t="s">
        <v>14</v>
      </c>
      <c r="W10" s="25" t="s">
        <v>14</v>
      </c>
      <c r="X10" s="25" t="s">
        <v>14</v>
      </c>
      <c r="Y10" s="26"/>
      <c r="Z10" s="27"/>
      <c r="AA10" s="29">
        <v>51</v>
      </c>
    </row>
    <row r="11" spans="1:27" x14ac:dyDescent="0.2">
      <c r="A11" s="21">
        <f>ROW(G11)-2</f>
        <v>9</v>
      </c>
      <c r="B11" s="76">
        <v>10</v>
      </c>
      <c r="C11" s="22">
        <f>IF(B11="","",IF(B11=A11,"=",B11-A11))</f>
        <v>1</v>
      </c>
      <c r="D11" s="76">
        <f>COUNTIF($M$3:$M11,$M11)</f>
        <v>4</v>
      </c>
      <c r="E11" s="76">
        <v>4</v>
      </c>
      <c r="F11" s="22" t="str">
        <f>IF(E11="","",IF(E11=D11,"=",E11-D11))</f>
        <v>=</v>
      </c>
      <c r="G11" s="12">
        <v>17803</v>
      </c>
      <c r="H11" s="13" t="str">
        <f>IFERROR(VLOOKUP($G11,Jugadores,12,0), "")</f>
        <v>JAVIER DIZ C.</v>
      </c>
      <c r="I11" s="13" t="str">
        <f>IFERROR(VLOOKUP($G11,Jugadores,14,0), "")</f>
        <v>Club del Mar de San Amaro</v>
      </c>
      <c r="J11" s="17" t="str">
        <f>IF(ISERROR(VLOOKUP(I11,Clubes,1,0)),"-","Galicia")</f>
        <v>Galicia</v>
      </c>
      <c r="K11" s="14">
        <f>IFERROR(VLOOKUP($G11,Jugadores,15,0), "")</f>
        <v>2001</v>
      </c>
      <c r="L11" s="17" t="str">
        <f>IFERROR(VLOOKUP($G11,Jugadores,16,0), "")</f>
        <v>M</v>
      </c>
      <c r="M11" s="15" t="str">
        <f>IFERROR(VLOOKUP($G11,Jugadores,17,0), "")</f>
        <v>S23M</v>
      </c>
      <c r="N11" s="16"/>
      <c r="O11" s="24">
        <f>IF(COUNT(R11:AA11)=0,"",COUNT(R11:AA11))</f>
        <v>3</v>
      </c>
      <c r="P11" s="48">
        <f>SUM(R11:AA11)</f>
        <v>162.10000000000002</v>
      </c>
      <c r="Q11" s="50">
        <v>162.10000000000002</v>
      </c>
      <c r="R11" s="25" t="s">
        <v>14</v>
      </c>
      <c r="S11" s="25" t="s">
        <v>14</v>
      </c>
      <c r="T11" s="25">
        <v>38.5</v>
      </c>
      <c r="U11" s="25" t="s">
        <v>14</v>
      </c>
      <c r="V11" s="25" t="s">
        <v>14</v>
      </c>
      <c r="W11" s="25">
        <v>17.2</v>
      </c>
      <c r="X11" s="25" t="s">
        <v>14</v>
      </c>
      <c r="Y11" s="26"/>
      <c r="Z11" s="27"/>
      <c r="AA11" s="29">
        <v>106.4</v>
      </c>
    </row>
    <row r="12" spans="1:27" x14ac:dyDescent="0.2">
      <c r="A12" s="21">
        <f>ROW(G12)-2</f>
        <v>10</v>
      </c>
      <c r="B12" s="76">
        <v>11</v>
      </c>
      <c r="C12" s="22">
        <f>IF(B12="","",IF(B12=A12,"=",B12-A12))</f>
        <v>1</v>
      </c>
      <c r="D12" s="76">
        <f>COUNTIF($M$3:$M12,$M12)</f>
        <v>5</v>
      </c>
      <c r="E12" s="76">
        <v>6</v>
      </c>
      <c r="F12" s="22">
        <f>IF(E12="","",IF(E12=D12,"=",E12-D12))</f>
        <v>1</v>
      </c>
      <c r="G12" s="12">
        <v>5013</v>
      </c>
      <c r="H12" s="13" t="str">
        <f>IFERROR(VLOOKUP($G12,Jugadores,12,0), "")</f>
        <v>IGNACIO FERNANDEZ P.</v>
      </c>
      <c r="I12" s="13" t="str">
        <f>IFERROR(VLOOKUP($G12,Jugadores,14,0), "")</f>
        <v>Club Monte Porreiro</v>
      </c>
      <c r="J12" s="17" t="str">
        <f>IF(ISERROR(VLOOKUP(I12,Clubes,1,0)),"-","Galicia")</f>
        <v>Galicia</v>
      </c>
      <c r="K12" s="14">
        <f>IFERROR(VLOOKUP($G12,Jugadores,15,0), "")</f>
        <v>1991</v>
      </c>
      <c r="L12" s="17" t="str">
        <f>IFERROR(VLOOKUP($G12,Jugadores,16,0), "")</f>
        <v>M</v>
      </c>
      <c r="M12" s="15" t="str">
        <f>IFERROR(VLOOKUP($G12,Jugadores,17,0), "")</f>
        <v>SENM</v>
      </c>
      <c r="N12" s="16"/>
      <c r="O12" s="24">
        <f>IF(COUNT(R12:AA12)=0,"",COUNT(R12:AA12))</f>
        <v>2</v>
      </c>
      <c r="P12" s="48">
        <f>SUM(R12:AA12)</f>
        <v>159.30000000000001</v>
      </c>
      <c r="Q12" s="50">
        <v>247.89999999999998</v>
      </c>
      <c r="R12" s="25" t="s">
        <v>14</v>
      </c>
      <c r="S12" s="25" t="s">
        <v>14</v>
      </c>
      <c r="T12" s="25">
        <v>44.5</v>
      </c>
      <c r="U12" s="25">
        <v>114.8</v>
      </c>
      <c r="V12" s="25" t="s">
        <v>14</v>
      </c>
      <c r="W12" s="25" t="s">
        <v>14</v>
      </c>
      <c r="X12" s="25" t="s">
        <v>14</v>
      </c>
      <c r="Y12" s="26"/>
      <c r="Z12" s="27"/>
      <c r="AA12" s="29" t="s">
        <v>14</v>
      </c>
    </row>
    <row r="13" spans="1:27" x14ac:dyDescent="0.2">
      <c r="A13" s="21">
        <f>ROW(G13)-2</f>
        <v>11</v>
      </c>
      <c r="B13" s="76">
        <v>22</v>
      </c>
      <c r="C13" s="22">
        <f>IF(B13="","",IF(B13=A13,"=",B13-A13))</f>
        <v>11</v>
      </c>
      <c r="D13" s="76">
        <f>COUNTIF($M$3:$M13,$M13)</f>
        <v>1</v>
      </c>
      <c r="E13" s="76">
        <v>3</v>
      </c>
      <c r="F13" s="22">
        <f>IF(E13="","",IF(E13=D13,"=",E13-D13))</f>
        <v>2</v>
      </c>
      <c r="G13" s="12">
        <v>27272</v>
      </c>
      <c r="H13" s="13" t="str">
        <f>IFERROR(VLOOKUP($G13,Jugadores,12,0), "")</f>
        <v>FABIAN CANCELA T.</v>
      </c>
      <c r="I13" s="13" t="str">
        <f>IFERROR(VLOOKUP($G13,Jugadores,14,0), "")</f>
        <v>Club Monte Porreiro</v>
      </c>
      <c r="J13" s="17" t="str">
        <f>IF(ISERROR(VLOOKUP(I13,Clubes,1,0)),"-","Galicia")</f>
        <v>Galicia</v>
      </c>
      <c r="K13" s="14">
        <f>IFERROR(VLOOKUP($G13,Jugadores,15,0), "")</f>
        <v>2007</v>
      </c>
      <c r="L13" s="17" t="str">
        <f>IFERROR(VLOOKUP($G13,Jugadores,16,0), "")</f>
        <v>M</v>
      </c>
      <c r="M13" s="15" t="str">
        <f>IFERROR(VLOOKUP($G13,Jugadores,17,0), "")</f>
        <v>INFM</v>
      </c>
      <c r="N13" s="16">
        <v>1</v>
      </c>
      <c r="O13" s="24">
        <f>IF(COUNT(R13:AA13)=0,"",COUNT(R13:AA13))</f>
        <v>5</v>
      </c>
      <c r="P13" s="48">
        <f>SUM(R13:AA13)</f>
        <v>149.5</v>
      </c>
      <c r="Q13" s="50">
        <v>122</v>
      </c>
      <c r="R13" s="25">
        <v>29</v>
      </c>
      <c r="S13" s="25" t="s">
        <v>14</v>
      </c>
      <c r="T13" s="25">
        <v>0</v>
      </c>
      <c r="U13" s="25">
        <v>20.5</v>
      </c>
      <c r="V13" s="25">
        <v>23</v>
      </c>
      <c r="W13" s="25" t="s">
        <v>14</v>
      </c>
      <c r="X13" s="25" t="s">
        <v>14</v>
      </c>
      <c r="Y13" s="26"/>
      <c r="Z13" s="27"/>
      <c r="AA13" s="29">
        <v>77</v>
      </c>
    </row>
    <row r="14" spans="1:27" x14ac:dyDescent="0.2">
      <c r="A14" s="21">
        <f>ROW(G14)-2</f>
        <v>12</v>
      </c>
      <c r="B14" s="76">
        <v>13</v>
      </c>
      <c r="C14" s="22">
        <f>IF(B14="","",IF(B14=A14,"=",B14-A14))</f>
        <v>1</v>
      </c>
      <c r="D14" s="76">
        <f>COUNTIF($M$3:$M14,$M14)</f>
        <v>6</v>
      </c>
      <c r="E14" s="76">
        <v>7</v>
      </c>
      <c r="F14" s="22">
        <f>IF(E14="","",IF(E14=D14,"=",E14-D14))</f>
        <v>1</v>
      </c>
      <c r="G14" s="12">
        <v>15304</v>
      </c>
      <c r="H14" s="13" t="str">
        <f>IFERROR(VLOOKUP($G14,Jugadores,12,0), "")</f>
        <v>ANTON OCAMPO A.</v>
      </c>
      <c r="I14" s="13" t="str">
        <f>IFERROR(VLOOKUP($G14,Jugadores,14,0), "")</f>
        <v>CTM Vigo</v>
      </c>
      <c r="J14" s="17" t="str">
        <f>IF(ISERROR(VLOOKUP(I14,Clubes,1,0)),"-","Galicia")</f>
        <v>Galicia</v>
      </c>
      <c r="K14" s="14">
        <f>IFERROR(VLOOKUP($G14,Jugadores,15,0), "")</f>
        <v>1989</v>
      </c>
      <c r="L14" s="17" t="str">
        <f>IFERROR(VLOOKUP($G14,Jugadores,16,0), "")</f>
        <v>M</v>
      </c>
      <c r="M14" s="15" t="str">
        <f>IFERROR(VLOOKUP($G14,Jugadores,17,0), "")</f>
        <v>SENM</v>
      </c>
      <c r="N14" s="16"/>
      <c r="O14" s="24">
        <f>IF(COUNT(R14:AA14)=0,"",COUNT(R14:AA14))</f>
        <v>2</v>
      </c>
      <c r="P14" s="48">
        <f>SUM(R14:AA14)</f>
        <v>148.5</v>
      </c>
      <c r="Q14" s="50">
        <v>148.5</v>
      </c>
      <c r="R14" s="25" t="s">
        <v>14</v>
      </c>
      <c r="S14" s="25" t="s">
        <v>14</v>
      </c>
      <c r="T14" s="25" t="s">
        <v>14</v>
      </c>
      <c r="U14" s="25">
        <v>59.5</v>
      </c>
      <c r="V14" s="25" t="s">
        <v>14</v>
      </c>
      <c r="W14" s="25" t="s">
        <v>14</v>
      </c>
      <c r="X14" s="25" t="s">
        <v>14</v>
      </c>
      <c r="Y14" s="26"/>
      <c r="Z14" s="27"/>
      <c r="AA14" s="29">
        <v>89</v>
      </c>
    </row>
    <row r="15" spans="1:27" x14ac:dyDescent="0.2">
      <c r="A15" s="21">
        <f>ROW(G15)-2</f>
        <v>13</v>
      </c>
      <c r="B15" s="76">
        <v>24</v>
      </c>
      <c r="C15" s="22">
        <f>IF(B15="","",IF(B15=A15,"=",B15-A15))</f>
        <v>11</v>
      </c>
      <c r="D15" s="76">
        <f>COUNTIF($M$3:$M15,$M15)</f>
        <v>2</v>
      </c>
      <c r="E15" s="76">
        <v>3</v>
      </c>
      <c r="F15" s="22">
        <f>IF(E15="","",IF(E15=D15,"=",E15-D15))</f>
        <v>1</v>
      </c>
      <c r="G15" s="12">
        <v>16933</v>
      </c>
      <c r="H15" s="13" t="str">
        <f>IFERROR(VLOOKUP($G15,Jugadores,12,0), "")</f>
        <v>RAUL ALVAREZ G.</v>
      </c>
      <c r="I15" s="13" t="str">
        <f>IFERROR(VLOOKUP($G15,Jugadores,14,0), "")</f>
        <v>Club Monte Porreiro</v>
      </c>
      <c r="J15" s="17" t="str">
        <f>IF(ISERROR(VLOOKUP(I15,Clubes,1,0)),"-","Galicia")</f>
        <v>Galicia</v>
      </c>
      <c r="K15" s="14">
        <f>IFERROR(VLOOKUP($G15,Jugadores,15,0), "")</f>
        <v>2006</v>
      </c>
      <c r="L15" s="17" t="str">
        <f>IFERROR(VLOOKUP($G15,Jugadores,16,0), "")</f>
        <v>M</v>
      </c>
      <c r="M15" s="15" t="str">
        <f>IFERROR(VLOOKUP($G15,Jugadores,17,0), "")</f>
        <v>JUVM</v>
      </c>
      <c r="N15" s="16"/>
      <c r="O15" s="24">
        <f>IF(COUNT(R15:AA15)=0,"",COUNT(R15:AA15))</f>
        <v>4</v>
      </c>
      <c r="P15" s="48">
        <f>SUM(R15:AA15)</f>
        <v>142</v>
      </c>
      <c r="Q15" s="50">
        <v>98</v>
      </c>
      <c r="R15" s="25">
        <v>39.5</v>
      </c>
      <c r="S15" s="25" t="s">
        <v>14</v>
      </c>
      <c r="T15" s="25">
        <v>18.5</v>
      </c>
      <c r="U15" s="25" t="s">
        <v>14</v>
      </c>
      <c r="V15" s="25">
        <v>33</v>
      </c>
      <c r="W15" s="25" t="s">
        <v>14</v>
      </c>
      <c r="X15" s="25" t="s">
        <v>14</v>
      </c>
      <c r="Y15" s="26"/>
      <c r="Z15" s="27"/>
      <c r="AA15" s="29">
        <v>51</v>
      </c>
    </row>
    <row r="16" spans="1:27" x14ac:dyDescent="0.2">
      <c r="A16" s="21">
        <f>ROW(G16)-2</f>
        <v>14</v>
      </c>
      <c r="B16" s="76">
        <v>12</v>
      </c>
      <c r="C16" s="22">
        <f>IF(B16="","",IF(B16=A16,"=",B16-A16))</f>
        <v>-2</v>
      </c>
      <c r="D16" s="76">
        <f>COUNTIF($M$3:$M16,$M16)</f>
        <v>2</v>
      </c>
      <c r="E16" s="76">
        <v>1</v>
      </c>
      <c r="F16" s="22">
        <f>IF(E16="","",IF(E16=D16,"=",E16-D16))</f>
        <v>-1</v>
      </c>
      <c r="G16" s="12">
        <v>29828</v>
      </c>
      <c r="H16" s="13" t="str">
        <f>IFERROR(VLOOKUP($G16,Jugadores,12,0), "")</f>
        <v>BRAIS DIAZ G.</v>
      </c>
      <c r="I16" s="13" t="str">
        <f>IFERROR(VLOOKUP($G16,Jugadores,14,0), "")</f>
        <v>Club Monte Porreiro</v>
      </c>
      <c r="J16" s="17" t="str">
        <f>IF(ISERROR(VLOOKUP(I16,Clubes,1,0)),"-","Galicia")</f>
        <v>Galicia</v>
      </c>
      <c r="K16" s="14">
        <f>IFERROR(VLOOKUP($G16,Jugadores,15,0), "")</f>
        <v>2008</v>
      </c>
      <c r="L16" s="17" t="str">
        <f>IFERROR(VLOOKUP($G16,Jugadores,16,0), "")</f>
        <v>M</v>
      </c>
      <c r="M16" s="15" t="str">
        <f>IFERROR(VLOOKUP($G16,Jugadores,17,0), "")</f>
        <v>INFM</v>
      </c>
      <c r="N16" s="16"/>
      <c r="O16" s="24">
        <f>IF(COUNT(R16:AA16)=0,"",COUNT(R16:AA16))</f>
        <v>3</v>
      </c>
      <c r="P16" s="48">
        <f>SUM(R16:AA16)</f>
        <v>142</v>
      </c>
      <c r="Q16" s="50">
        <v>137.5</v>
      </c>
      <c r="R16" s="25">
        <v>30</v>
      </c>
      <c r="S16" s="25" t="s">
        <v>14</v>
      </c>
      <c r="T16" s="25" t="s">
        <v>14</v>
      </c>
      <c r="U16" s="25" t="s">
        <v>14</v>
      </c>
      <c r="V16" s="25">
        <v>35</v>
      </c>
      <c r="W16" s="25" t="s">
        <v>14</v>
      </c>
      <c r="X16" s="25" t="s">
        <v>14</v>
      </c>
      <c r="Y16" s="26"/>
      <c r="Z16" s="27"/>
      <c r="AA16" s="29">
        <v>77</v>
      </c>
    </row>
    <row r="17" spans="1:27" x14ac:dyDescent="0.2">
      <c r="A17" s="21">
        <f>ROW(G17)-2</f>
        <v>15</v>
      </c>
      <c r="B17" s="76">
        <v>17</v>
      </c>
      <c r="C17" s="22">
        <f>IF(B17="","",IF(B17=A17,"=",B17-A17))</f>
        <v>2</v>
      </c>
      <c r="D17" s="76">
        <f>COUNTIF($M$3:$M17,$M17)</f>
        <v>7</v>
      </c>
      <c r="E17" s="76">
        <v>9</v>
      </c>
      <c r="F17" s="22">
        <f>IF(E17="","",IF(E17=D17,"=",E17-D17))</f>
        <v>2</v>
      </c>
      <c r="G17" s="12">
        <v>10331</v>
      </c>
      <c r="H17" s="13" t="str">
        <f>IFERROR(VLOOKUP($G17,Jugadores,12,0), "")</f>
        <v>SANTIAGO OTERO R.</v>
      </c>
      <c r="I17" s="13" t="str">
        <f>IFERROR(VLOOKUP($G17,Jugadores,14,0), "")</f>
        <v>ADX Milagrosa</v>
      </c>
      <c r="J17" s="17" t="str">
        <f>IF(ISERROR(VLOOKUP(I17,Clubes,1,0)),"-","Galicia")</f>
        <v>Galicia</v>
      </c>
      <c r="K17" s="14">
        <f>IFERROR(VLOOKUP($G17,Jugadores,15,0), "")</f>
        <v>1999</v>
      </c>
      <c r="L17" s="17" t="str">
        <f>IFERROR(VLOOKUP($G17,Jugadores,16,0), "")</f>
        <v>M</v>
      </c>
      <c r="M17" s="15" t="str">
        <f>IFERROR(VLOOKUP($G17,Jugadores,17,0), "")</f>
        <v>SENM</v>
      </c>
      <c r="N17" s="16"/>
      <c r="O17" s="24">
        <f>IF(COUNT(R17:AA17)=0,"",COUNT(R17:AA17))</f>
        <v>3</v>
      </c>
      <c r="P17" s="48">
        <f>SUM(R17:AA17)</f>
        <v>135</v>
      </c>
      <c r="Q17" s="50">
        <v>112</v>
      </c>
      <c r="R17" s="25" t="s">
        <v>14</v>
      </c>
      <c r="S17" s="25" t="s">
        <v>14</v>
      </c>
      <c r="T17" s="25" t="s">
        <v>14</v>
      </c>
      <c r="U17" s="25"/>
      <c r="V17" s="25" t="s">
        <v>14</v>
      </c>
      <c r="W17" s="25">
        <v>23</v>
      </c>
      <c r="X17" s="25">
        <v>23</v>
      </c>
      <c r="Y17" s="26"/>
      <c r="Z17" s="27"/>
      <c r="AA17" s="29">
        <v>89</v>
      </c>
    </row>
    <row r="18" spans="1:27" x14ac:dyDescent="0.2">
      <c r="A18" s="21">
        <f>ROW(G18)-2</f>
        <v>16</v>
      </c>
      <c r="B18" s="76">
        <v>5</v>
      </c>
      <c r="C18" s="22">
        <f>IF(B18="","",IF(B18=A18,"=",B18-A18))</f>
        <v>-11</v>
      </c>
      <c r="D18" s="76">
        <f>COUNTIF($M$3:$M18,$M18)</f>
        <v>8</v>
      </c>
      <c r="E18" s="76">
        <v>3</v>
      </c>
      <c r="F18" s="22">
        <f>IF(E18="","",IF(E18=D18,"=",E18-D18))</f>
        <v>-5</v>
      </c>
      <c r="G18" s="12">
        <v>5716</v>
      </c>
      <c r="H18" s="13" t="str">
        <f>IFERROR(VLOOKUP($G18,Jugadores,12,0), "")</f>
        <v>CRISTOFER SANTIAGO B.</v>
      </c>
      <c r="I18" s="13" t="str">
        <f>IFERROR(VLOOKUP($G18,Jugadores,14,0), "")</f>
        <v>Club Monte Porreiro</v>
      </c>
      <c r="J18" s="17" t="str">
        <f>IF(ISERROR(VLOOKUP(I18,Clubes,1,0)),"-","Galicia")</f>
        <v>Galicia</v>
      </c>
      <c r="K18" s="14">
        <f>IFERROR(VLOOKUP($G18,Jugadores,15,0), "")</f>
        <v>1996</v>
      </c>
      <c r="L18" s="17" t="str">
        <f>IFERROR(VLOOKUP($G18,Jugadores,16,0), "")</f>
        <v>M</v>
      </c>
      <c r="M18" s="15" t="str">
        <f>IFERROR(VLOOKUP($G18,Jugadores,17,0), "")</f>
        <v>SENM</v>
      </c>
      <c r="N18" s="16"/>
      <c r="O18" s="24">
        <f>IF(COUNT(R18:AA18)=0,"",COUNT(R18:AA18))</f>
        <v>2</v>
      </c>
      <c r="P18" s="48">
        <f>SUM(R18:AA18)</f>
        <v>130</v>
      </c>
      <c r="Q18" s="50">
        <v>253.7</v>
      </c>
      <c r="R18" s="25" t="s">
        <v>14</v>
      </c>
      <c r="S18" s="25" t="s">
        <v>14</v>
      </c>
      <c r="T18" s="25" t="s">
        <v>14</v>
      </c>
      <c r="U18" s="25">
        <v>53</v>
      </c>
      <c r="V18" s="25" t="s">
        <v>14</v>
      </c>
      <c r="W18" s="25" t="s">
        <v>14</v>
      </c>
      <c r="X18" s="25" t="s">
        <v>14</v>
      </c>
      <c r="Y18" s="26"/>
      <c r="Z18" s="27"/>
      <c r="AA18" s="29">
        <v>77</v>
      </c>
    </row>
    <row r="19" spans="1:27" x14ac:dyDescent="0.2">
      <c r="A19" s="21">
        <f>ROW(G19)-2</f>
        <v>17</v>
      </c>
      <c r="B19" s="76">
        <v>23</v>
      </c>
      <c r="C19" s="22">
        <f>IF(B19="","",IF(B19=A19,"=",B19-A19))</f>
        <v>6</v>
      </c>
      <c r="D19" s="76">
        <f>COUNTIF($M$3:$M19,$M19)</f>
        <v>3</v>
      </c>
      <c r="E19" s="76">
        <v>2</v>
      </c>
      <c r="F19" s="22">
        <f>IF(E19="","",IF(E19=D19,"=",E19-D19))</f>
        <v>-1</v>
      </c>
      <c r="G19" s="12">
        <v>32716</v>
      </c>
      <c r="H19" s="13" t="str">
        <f>IFERROR(VLOOKUP($G19,Jugadores,12,0), "")</f>
        <v>BRAIS CHAVES M.</v>
      </c>
      <c r="I19" s="13" t="str">
        <f>IFERROR(VLOOKUP($G19,Jugadores,14,0), "")</f>
        <v>Vilagarcía TM</v>
      </c>
      <c r="J19" s="17" t="str">
        <f>IF(ISERROR(VLOOKUP(I19,Clubes,1,0)),"-","Galicia")</f>
        <v>Galicia</v>
      </c>
      <c r="K19" s="14">
        <f>IFERROR(VLOOKUP($G19,Jugadores,15,0), "")</f>
        <v>2006</v>
      </c>
      <c r="L19" s="17" t="str">
        <f>IFERROR(VLOOKUP($G19,Jugadores,16,0), "")</f>
        <v>M</v>
      </c>
      <c r="M19" s="15" t="str">
        <f>IFERROR(VLOOKUP($G19,Jugadores,17,0), "")</f>
        <v>JUVM</v>
      </c>
      <c r="N19" s="16"/>
      <c r="O19" s="24">
        <f>IF(COUNT(R19:AA19)=0,"",COUNT(R19:AA19))</f>
        <v>2</v>
      </c>
      <c r="P19" s="48">
        <f>SUM(R19:AA19)</f>
        <v>125.5</v>
      </c>
      <c r="Q19" s="50">
        <v>77</v>
      </c>
      <c r="R19" s="25">
        <v>48.5</v>
      </c>
      <c r="S19" s="25" t="s">
        <v>14</v>
      </c>
      <c r="T19" s="25" t="s">
        <v>14</v>
      </c>
      <c r="U19" s="25"/>
      <c r="V19" s="25" t="s">
        <v>14</v>
      </c>
      <c r="W19" s="25" t="s">
        <v>14</v>
      </c>
      <c r="X19" s="25" t="s">
        <v>14</v>
      </c>
      <c r="Y19" s="26"/>
      <c r="Z19" s="27"/>
      <c r="AA19" s="29">
        <v>77</v>
      </c>
    </row>
    <row r="20" spans="1:27" x14ac:dyDescent="0.2">
      <c r="A20" s="21">
        <f>ROW(G20)-2</f>
        <v>18</v>
      </c>
      <c r="B20" s="76">
        <v>8</v>
      </c>
      <c r="C20" s="22">
        <f>IF(B20="","",IF(B20=A20,"=",B20-A20))</f>
        <v>-10</v>
      </c>
      <c r="D20" s="76">
        <f>COUNTIF($M$3:$M20,$M20)</f>
        <v>9</v>
      </c>
      <c r="E20" s="76">
        <v>5</v>
      </c>
      <c r="F20" s="22">
        <f>IF(E20="","",IF(E20=D20,"=",E20-D20))</f>
        <v>-4</v>
      </c>
      <c r="G20" s="12">
        <v>8006</v>
      </c>
      <c r="H20" s="13" t="str">
        <f>IFERROR(VLOOKUP($G20,Jugadores,12,0), "")</f>
        <v>JUAN LOIS F.</v>
      </c>
      <c r="I20" s="13" t="str">
        <f>IFERROR(VLOOKUP($G20,Jugadores,14,0), "")</f>
        <v>SCDR Helios-Bembrive</v>
      </c>
      <c r="J20" s="17" t="str">
        <f>IF(ISERROR(VLOOKUP(I20,Clubes,1,0)),"-","Galicia")</f>
        <v>Galicia</v>
      </c>
      <c r="K20" s="14">
        <f>IFERROR(VLOOKUP($G20,Jugadores,15,0), "")</f>
        <v>1996</v>
      </c>
      <c r="L20" s="17" t="str">
        <f>IFERROR(VLOOKUP($G20,Jugadores,16,0), "")</f>
        <v>M</v>
      </c>
      <c r="M20" s="15" t="str">
        <f>IFERROR(VLOOKUP($G20,Jugadores,17,0), "")</f>
        <v>SENM</v>
      </c>
      <c r="N20" s="16"/>
      <c r="O20" s="24">
        <f>IF(COUNT(R20:AA20)=0,"",COUNT(R20:AA20))</f>
        <v>2</v>
      </c>
      <c r="P20" s="48">
        <f>SUM(R20:AA20)</f>
        <v>124.2</v>
      </c>
      <c r="Q20" s="50">
        <v>234.89999999999998</v>
      </c>
      <c r="R20" s="25" t="s">
        <v>14</v>
      </c>
      <c r="S20" s="25" t="s">
        <v>14</v>
      </c>
      <c r="T20" s="25">
        <v>64.7</v>
      </c>
      <c r="U20" s="25">
        <v>59.5</v>
      </c>
      <c r="V20" s="25" t="s">
        <v>14</v>
      </c>
      <c r="W20" s="25" t="s">
        <v>14</v>
      </c>
      <c r="X20" s="25" t="s">
        <v>14</v>
      </c>
      <c r="Y20" s="26"/>
      <c r="Z20" s="27"/>
      <c r="AA20" s="29" t="s">
        <v>14</v>
      </c>
    </row>
    <row r="21" spans="1:27" x14ac:dyDescent="0.2">
      <c r="A21" s="21">
        <f>ROW(G21)-2</f>
        <v>19</v>
      </c>
      <c r="B21" s="76">
        <v>19</v>
      </c>
      <c r="C21" s="22" t="str">
        <f>IF(B21="","",IF(B21=A21,"=",B21-A21))</f>
        <v>=</v>
      </c>
      <c r="D21" s="76">
        <f>COUNTIF($M$3:$M21,$M21)</f>
        <v>3</v>
      </c>
      <c r="E21" s="76">
        <v>2</v>
      </c>
      <c r="F21" s="22">
        <f>IF(E21="","",IF(E21=D21,"=",E21-D21))</f>
        <v>-1</v>
      </c>
      <c r="G21" s="12">
        <v>29345</v>
      </c>
      <c r="H21" s="13" t="str">
        <f>IFERROR(VLOOKUP($G21,Jugadores,12,0), "")</f>
        <v>LUCAS VAZQUEZ C.</v>
      </c>
      <c r="I21" s="13" t="str">
        <f>IFERROR(VLOOKUP($G21,Jugadores,14,0), "")</f>
        <v>Club Monte Porreiro</v>
      </c>
      <c r="J21" s="17" t="str">
        <f>IF(ISERROR(VLOOKUP(I21,Clubes,1,0)),"-","Galicia")</f>
        <v>Galicia</v>
      </c>
      <c r="K21" s="14">
        <f>IFERROR(VLOOKUP($G21,Jugadores,15,0), "")</f>
        <v>2009</v>
      </c>
      <c r="L21" s="17" t="str">
        <f>IFERROR(VLOOKUP($G21,Jugadores,16,0), "")</f>
        <v>M</v>
      </c>
      <c r="M21" s="15" t="str">
        <f>IFERROR(VLOOKUP($G21,Jugadores,17,0), "")</f>
        <v>INFM</v>
      </c>
      <c r="N21" s="16"/>
      <c r="O21" s="24">
        <f>IF(COUNT(R21:AA21)=0,"",COUNT(R21:AA21))</f>
        <v>4</v>
      </c>
      <c r="P21" s="48">
        <f>SUM(R21:AA21)</f>
        <v>124</v>
      </c>
      <c r="Q21" s="50">
        <v>114.5</v>
      </c>
      <c r="R21" s="25">
        <v>39.5</v>
      </c>
      <c r="S21" s="25" t="s">
        <v>14</v>
      </c>
      <c r="T21" s="25">
        <v>24.5</v>
      </c>
      <c r="U21" s="25">
        <v>9</v>
      </c>
      <c r="V21" s="25" t="s">
        <v>14</v>
      </c>
      <c r="W21" s="25" t="s">
        <v>14</v>
      </c>
      <c r="X21" s="25" t="s">
        <v>14</v>
      </c>
      <c r="Y21" s="26"/>
      <c r="Z21" s="27"/>
      <c r="AA21" s="29">
        <v>51</v>
      </c>
    </row>
    <row r="22" spans="1:27" x14ac:dyDescent="0.2">
      <c r="A22" s="21">
        <f>ROW(G22)-2</f>
        <v>20</v>
      </c>
      <c r="B22" s="76">
        <v>27</v>
      </c>
      <c r="C22" s="22">
        <f>IF(B22="","",IF(B22=A22,"=",B22-A22))</f>
        <v>7</v>
      </c>
      <c r="D22" s="76">
        <f>COUNTIF($M$3:$M22,$M22)</f>
        <v>4</v>
      </c>
      <c r="E22" s="76">
        <v>4</v>
      </c>
      <c r="F22" s="22" t="str">
        <f>IF(E22="","",IF(E22=D22,"=",E22-D22))</f>
        <v>=</v>
      </c>
      <c r="G22" s="12">
        <v>31178</v>
      </c>
      <c r="H22" s="13" t="str">
        <f>IFERROR(VLOOKUP($G22,Jugadores,12,0), "")</f>
        <v>DANIEL BAENA G.</v>
      </c>
      <c r="I22" s="13" t="str">
        <f>IFERROR(VLOOKUP($G22,Jugadores,14,0), "")</f>
        <v>Club Monte Porreiro</v>
      </c>
      <c r="J22" s="17" t="str">
        <f>IF(ISERROR(VLOOKUP(I22,Clubes,1,0)),"-","Galicia")</f>
        <v>Galicia</v>
      </c>
      <c r="K22" s="14">
        <f>IFERROR(VLOOKUP($G22,Jugadores,15,0), "")</f>
        <v>2009</v>
      </c>
      <c r="L22" s="17" t="str">
        <f>IFERROR(VLOOKUP($G22,Jugadores,16,0), "")</f>
        <v>M</v>
      </c>
      <c r="M22" s="15" t="str">
        <f>IFERROR(VLOOKUP($G22,Jugadores,17,0), "")</f>
        <v>INFM</v>
      </c>
      <c r="N22" s="16"/>
      <c r="O22" s="24">
        <f>IF(COUNT(R22:AA22)=0,"",COUNT(R22:AA22))</f>
        <v>4</v>
      </c>
      <c r="P22" s="48">
        <f>SUM(R22:AA22)</f>
        <v>123</v>
      </c>
      <c r="Q22" s="50">
        <v>93</v>
      </c>
      <c r="R22" s="25">
        <v>24.5</v>
      </c>
      <c r="S22" s="25" t="s">
        <v>14</v>
      </c>
      <c r="T22" s="25" t="s">
        <v>14</v>
      </c>
      <c r="U22" s="25">
        <v>13.5</v>
      </c>
      <c r="V22" s="25">
        <v>34</v>
      </c>
      <c r="W22" s="25" t="s">
        <v>14</v>
      </c>
      <c r="X22" s="25" t="s">
        <v>14</v>
      </c>
      <c r="Y22" s="26"/>
      <c r="Z22" s="27"/>
      <c r="AA22" s="29">
        <v>51</v>
      </c>
    </row>
    <row r="23" spans="1:27" x14ac:dyDescent="0.2">
      <c r="A23" s="21">
        <f>ROW(G23)-2</f>
        <v>21</v>
      </c>
      <c r="B23" s="76">
        <v>21</v>
      </c>
      <c r="C23" s="22" t="str">
        <f>IF(B23="","",IF(B23=A23,"=",B23-A23))</f>
        <v>=</v>
      </c>
      <c r="D23" s="76">
        <f>COUNTIF($M$3:$M23,$M23)</f>
        <v>1</v>
      </c>
      <c r="E23" s="76">
        <v>2</v>
      </c>
      <c r="F23" s="22">
        <f>IF(E23="","",IF(E23=D23,"=",E23-D23))</f>
        <v>1</v>
      </c>
      <c r="G23" s="12">
        <v>14569</v>
      </c>
      <c r="H23" s="13" t="str">
        <f>IFERROR(VLOOKUP($G23,Jugadores,12,0), "")</f>
        <v>VLADIMIR STUZNINSKIY</v>
      </c>
      <c r="I23" s="13" t="str">
        <f>IFERROR(VLOOKUP($G23,Jugadores,14,0), "")</f>
        <v>Liceo Casino de Tuy</v>
      </c>
      <c r="J23" s="17" t="str">
        <f>IF(ISERROR(VLOOKUP(I23,Clubes,1,0)),"-","Galicia")</f>
        <v>Galicia</v>
      </c>
      <c r="K23" s="14">
        <f>IFERROR(VLOOKUP($G23,Jugadores,15,0), "")</f>
        <v>1963</v>
      </c>
      <c r="L23" s="17" t="str">
        <f>IFERROR(VLOOKUP($G23,Jugadores,16,0), "")</f>
        <v>M</v>
      </c>
      <c r="M23" s="15" t="str">
        <f>IFERROR(VLOOKUP($G23,Jugadores,17,0), "")</f>
        <v>V60M</v>
      </c>
      <c r="N23" s="16"/>
      <c r="O23" s="24">
        <f>IF(COUNT(R23:AA23)=0,"",COUNT(R23:AA23))</f>
        <v>3</v>
      </c>
      <c r="P23" s="48">
        <f>SUM(R23:AA23)</f>
        <v>121.5</v>
      </c>
      <c r="Q23" s="50">
        <v>91.5</v>
      </c>
      <c r="R23" s="25">
        <v>36.5</v>
      </c>
      <c r="S23" s="25" t="s">
        <v>14</v>
      </c>
      <c r="T23" s="25" t="s">
        <v>14</v>
      </c>
      <c r="U23" s="25">
        <v>53</v>
      </c>
      <c r="V23" s="25">
        <v>32</v>
      </c>
      <c r="W23" s="25" t="s">
        <v>14</v>
      </c>
      <c r="X23" s="25" t="s">
        <v>14</v>
      </c>
      <c r="Y23" s="26"/>
      <c r="Z23" s="27"/>
      <c r="AA23" s="29" t="s">
        <v>14</v>
      </c>
    </row>
    <row r="24" spans="1:27" x14ac:dyDescent="0.2">
      <c r="A24" s="21">
        <f>ROW(G24)-2</f>
        <v>22</v>
      </c>
      <c r="B24" s="76">
        <v>14</v>
      </c>
      <c r="C24" s="22">
        <f>IF(B24="","",IF(B24=A24,"=",B24-A24))</f>
        <v>-8</v>
      </c>
      <c r="D24" s="76">
        <f>COUNTIF($M$3:$M24,$M24)</f>
        <v>2</v>
      </c>
      <c r="E24" s="76">
        <v>1</v>
      </c>
      <c r="F24" s="22">
        <f>IF(E24="","",IF(E24=D24,"=",E24-D24))</f>
        <v>-1</v>
      </c>
      <c r="G24" s="12">
        <v>827</v>
      </c>
      <c r="H24" s="13" t="str">
        <f>IFERROR(VLOOKUP($G24,Jugadores,12,0), "")</f>
        <v>JOSE R. FERNANDEZ C.</v>
      </c>
      <c r="I24" s="13" t="str">
        <f>IFERROR(VLOOKUP($G24,Jugadores,14,0), "")</f>
        <v>Círculo Mercantil de Vigo</v>
      </c>
      <c r="J24" s="17" t="str">
        <f>IF(ISERROR(VLOOKUP(I24,Clubes,1,0)),"-","Galicia")</f>
        <v>Galicia</v>
      </c>
      <c r="K24" s="14">
        <f>IFERROR(VLOOKUP($G24,Jugadores,15,0), "")</f>
        <v>1963</v>
      </c>
      <c r="L24" s="17" t="str">
        <f>IFERROR(VLOOKUP($G24,Jugadores,16,0), "")</f>
        <v>M</v>
      </c>
      <c r="M24" s="15" t="str">
        <f>IFERROR(VLOOKUP($G24,Jugadores,17,0), "")</f>
        <v>V60M</v>
      </c>
      <c r="N24" s="16"/>
      <c r="O24" s="24">
        <f>IF(COUNT(R24:AA24)=0,"",COUNT(R24:AA24))</f>
        <v>3</v>
      </c>
      <c r="P24" s="48">
        <f>SUM(R24:AA24)</f>
        <v>121</v>
      </c>
      <c r="Q24" s="50">
        <v>139.5</v>
      </c>
      <c r="R24" s="25">
        <v>36.5</v>
      </c>
      <c r="S24" s="25" t="s">
        <v>14</v>
      </c>
      <c r="T24" s="25" t="s">
        <v>14</v>
      </c>
      <c r="U24" s="25">
        <v>59.5</v>
      </c>
      <c r="V24" s="25">
        <v>25</v>
      </c>
      <c r="W24" s="25" t="s">
        <v>14</v>
      </c>
      <c r="X24" s="25" t="s">
        <v>14</v>
      </c>
      <c r="Y24" s="26"/>
      <c r="Z24" s="27"/>
      <c r="AA24" s="29" t="s">
        <v>14</v>
      </c>
    </row>
    <row r="25" spans="1:27" x14ac:dyDescent="0.2">
      <c r="A25" s="21">
        <f>ROW(G25)-2</f>
        <v>23</v>
      </c>
      <c r="B25" s="76">
        <v>18</v>
      </c>
      <c r="C25" s="22">
        <f>IF(B25="","",IF(B25=A25,"=",B25-A25))</f>
        <v>-5</v>
      </c>
      <c r="D25" s="76">
        <f>COUNTIF($M$3:$M25,$M25)</f>
        <v>1</v>
      </c>
      <c r="E25" s="76">
        <v>2</v>
      </c>
      <c r="F25" s="22">
        <f>IF(E25="","",IF(E25=D25,"=",E25-D25))</f>
        <v>1</v>
      </c>
      <c r="G25" s="12">
        <v>6974</v>
      </c>
      <c r="H25" s="13" t="str">
        <f>IFERROR(VLOOKUP($G25,Jugadores,12,0), "")</f>
        <v>JAVIER FERNANDEZ E.</v>
      </c>
      <c r="I25" s="13" t="str">
        <f>IFERROR(VLOOKUP($G25,Jugadores,14,0), "")</f>
        <v>Liceo Casino de Tuy</v>
      </c>
      <c r="J25" s="17" t="str">
        <f>IF(ISERROR(VLOOKUP(I25,Clubes,1,0)),"-","Galicia")</f>
        <v>Galicia</v>
      </c>
      <c r="K25" s="14">
        <f>IFERROR(VLOOKUP($G25,Jugadores,15,0), "")</f>
        <v>1980</v>
      </c>
      <c r="L25" s="17" t="str">
        <f>IFERROR(VLOOKUP($G25,Jugadores,16,0), "")</f>
        <v>M</v>
      </c>
      <c r="M25" s="15" t="str">
        <f>IFERROR(VLOOKUP($G25,Jugadores,17,0), "")</f>
        <v>V40M</v>
      </c>
      <c r="N25" s="16"/>
      <c r="O25" s="24">
        <f>IF(COUNT(R25:AA25)=0,"",COUNT(R25:AA25))</f>
        <v>3</v>
      </c>
      <c r="P25" s="48">
        <f>SUM(R25:AA25)</f>
        <v>118.5</v>
      </c>
      <c r="Q25" s="50">
        <v>84.5</v>
      </c>
      <c r="R25" s="25">
        <v>48.5</v>
      </c>
      <c r="S25" s="25" t="s">
        <v>14</v>
      </c>
      <c r="T25" s="25" t="s">
        <v>14</v>
      </c>
      <c r="U25" s="25">
        <v>46</v>
      </c>
      <c r="V25" s="25">
        <v>24</v>
      </c>
      <c r="W25" s="25" t="s">
        <v>14</v>
      </c>
      <c r="X25" s="25" t="s">
        <v>14</v>
      </c>
      <c r="Y25" s="26"/>
      <c r="Z25" s="27"/>
      <c r="AA25" s="29" t="s">
        <v>14</v>
      </c>
    </row>
    <row r="26" spans="1:27" x14ac:dyDescent="0.2">
      <c r="A26" s="21">
        <f>ROW(G26)-2</f>
        <v>24</v>
      </c>
      <c r="B26" s="76">
        <v>28</v>
      </c>
      <c r="C26" s="22">
        <f>IF(B26="","",IF(B26=A26,"=",B26-A26))</f>
        <v>4</v>
      </c>
      <c r="D26" s="76">
        <f>COUNTIF($M$3:$M26,$M26)</f>
        <v>4</v>
      </c>
      <c r="E26" s="76">
        <v>4</v>
      </c>
      <c r="F26" s="22" t="str">
        <f>IF(E26="","",IF(E26=D26,"=",E26-D26))</f>
        <v>=</v>
      </c>
      <c r="G26" s="12">
        <v>70425</v>
      </c>
      <c r="H26" s="13" t="str">
        <f>IFERROR(VLOOKUP($G26,Jugadores,12,0), "")</f>
        <v>ANDRE V. CARREIRAS</v>
      </c>
      <c r="I26" s="13" t="str">
        <f>IFERROR(VLOOKUP($G26,Jugadores,14,0), "")</f>
        <v>Sporting CP</v>
      </c>
      <c r="J26" s="17" t="str">
        <f>IF(ISERROR(VLOOKUP(I26,Clubes,1,0)),"-","Galicia")</f>
        <v>-</v>
      </c>
      <c r="K26" s="14">
        <f>IFERROR(VLOOKUP($G26,Jugadores,15,0), "")</f>
        <v>2004</v>
      </c>
      <c r="L26" s="17" t="str">
        <f>IFERROR(VLOOKUP($G26,Jugadores,16,0), "")</f>
        <v>M</v>
      </c>
      <c r="M26" s="15" t="str">
        <f>IFERROR(VLOOKUP($G26,Jugadores,17,0), "")</f>
        <v>JUVM</v>
      </c>
      <c r="N26" s="16"/>
      <c r="O26" s="24">
        <f>IF(COUNT(R26:AA26)=0,"",COUNT(R26:AA26))</f>
        <v>2</v>
      </c>
      <c r="P26" s="48">
        <f>SUM(R26:AA26)</f>
        <v>114.1</v>
      </c>
      <c r="Q26" s="50">
        <v>184.1</v>
      </c>
      <c r="R26" s="25" t="s">
        <v>14</v>
      </c>
      <c r="S26" s="25" t="s">
        <v>14</v>
      </c>
      <c r="T26" s="25">
        <v>38.5</v>
      </c>
      <c r="U26" s="25">
        <v>75.599999999999994</v>
      </c>
      <c r="V26" s="25" t="s">
        <v>14</v>
      </c>
      <c r="W26" s="25" t="s">
        <v>14</v>
      </c>
      <c r="X26" s="25" t="s">
        <v>14</v>
      </c>
      <c r="Y26" s="26"/>
      <c r="Z26" s="27"/>
      <c r="AA26" s="29" t="s">
        <v>14</v>
      </c>
    </row>
    <row r="27" spans="1:27" x14ac:dyDescent="0.2">
      <c r="A27" s="21">
        <f>ROW(G27)-2</f>
        <v>25</v>
      </c>
      <c r="B27" s="76">
        <v>29</v>
      </c>
      <c r="C27" s="22">
        <f>IF(B27="","",IF(B27=A27,"=",B27-A27))</f>
        <v>4</v>
      </c>
      <c r="D27" s="76">
        <f>COUNTIF($M$3:$M27,$M27)</f>
        <v>10</v>
      </c>
      <c r="E27" s="76">
        <v>11</v>
      </c>
      <c r="F27" s="22">
        <f>IF(E27="","",IF(E27=D27,"=",E27-D27))</f>
        <v>1</v>
      </c>
      <c r="G27" s="12">
        <v>21825</v>
      </c>
      <c r="H27" s="13" t="str">
        <f>IFERROR(VLOOKUP($G27,Jugadores,12,0), "")</f>
        <v>LUCAS E. BAYONA</v>
      </c>
      <c r="I27" s="13" t="str">
        <f>IFERROR(VLOOKUP($G27,Jugadores,14,0), "")</f>
        <v>Cambados TM</v>
      </c>
      <c r="J27" s="17" t="str">
        <f>IF(ISERROR(VLOOKUP(I27,Clubes,1,0)),"-","Galicia")</f>
        <v>Galicia</v>
      </c>
      <c r="K27" s="14">
        <f>IFERROR(VLOOKUP($G27,Jugadores,15,0), "")</f>
        <v>1994</v>
      </c>
      <c r="L27" s="17" t="str">
        <f>IFERROR(VLOOKUP($G27,Jugadores,16,0), "")</f>
        <v>M</v>
      </c>
      <c r="M27" s="15" t="str">
        <f>IFERROR(VLOOKUP($G27,Jugadores,17,0), "")</f>
        <v>SENM</v>
      </c>
      <c r="N27" s="16"/>
      <c r="O27" s="24">
        <f>IF(COUNT(R27:AA27)=0,"",COUNT(R27:AA27))</f>
        <v>2</v>
      </c>
      <c r="P27" s="48">
        <f>SUM(R27:AA27)</f>
        <v>109.9</v>
      </c>
      <c r="Q27" s="50">
        <v>109.9</v>
      </c>
      <c r="R27" s="25" t="s">
        <v>14</v>
      </c>
      <c r="S27" s="25">
        <v>27.9</v>
      </c>
      <c r="T27" s="25">
        <v>82</v>
      </c>
      <c r="U27" s="25"/>
      <c r="V27" s="25" t="s">
        <v>14</v>
      </c>
      <c r="W27" s="25" t="s">
        <v>14</v>
      </c>
      <c r="X27" s="25" t="s">
        <v>14</v>
      </c>
      <c r="Y27" s="26"/>
      <c r="Z27" s="27"/>
      <c r="AA27" s="29" t="s">
        <v>14</v>
      </c>
    </row>
    <row r="28" spans="1:27" x14ac:dyDescent="0.2">
      <c r="A28" s="21">
        <f>ROW(G28)-2</f>
        <v>26</v>
      </c>
      <c r="B28" s="76">
        <v>39</v>
      </c>
      <c r="C28" s="22">
        <f>IF(B28="","",IF(B28=A28,"=",B28-A28))</f>
        <v>13</v>
      </c>
      <c r="D28" s="76">
        <f>COUNTIF($M$3:$M28,$M28)</f>
        <v>11</v>
      </c>
      <c r="E28" s="76">
        <v>15</v>
      </c>
      <c r="F28" s="22">
        <f>IF(E28="","",IF(E28=D28,"=",E28-D28))</f>
        <v>4</v>
      </c>
      <c r="G28" s="12">
        <v>36061</v>
      </c>
      <c r="H28" s="13" t="str">
        <f>IFERROR(VLOOKUP($G28,Jugadores,12,0), "")</f>
        <v>MATEO GIL R.</v>
      </c>
      <c r="I28" s="13" t="str">
        <f>IFERROR(VLOOKUP($G28,Jugadores,14,0), "")</f>
        <v>Vilagarcía TM</v>
      </c>
      <c r="J28" s="17" t="str">
        <f>IF(ISERROR(VLOOKUP(I28,Clubes,1,0)),"-","Galicia")</f>
        <v>Galicia</v>
      </c>
      <c r="K28" s="14">
        <f>IFERROR(VLOOKUP($G28,Jugadores,15,0), "")</f>
        <v>1993</v>
      </c>
      <c r="L28" s="17" t="str">
        <f>IFERROR(VLOOKUP($G28,Jugadores,16,0), "")</f>
        <v>M</v>
      </c>
      <c r="M28" s="15" t="str">
        <f>IFERROR(VLOOKUP($G28,Jugadores,17,0), "")</f>
        <v>SENM</v>
      </c>
      <c r="N28" s="16"/>
      <c r="O28" s="24">
        <f>IF(COUNT(R28:AA28)=0,"",COUNT(R28:AA28))</f>
        <v>4</v>
      </c>
      <c r="P28" s="48">
        <f>SUM(R28:AA28)</f>
        <v>105.5</v>
      </c>
      <c r="Q28" s="50">
        <v>65</v>
      </c>
      <c r="R28" s="25">
        <v>20.5</v>
      </c>
      <c r="S28" s="25" t="s">
        <v>14</v>
      </c>
      <c r="T28" s="25" t="s">
        <v>14</v>
      </c>
      <c r="U28" s="25"/>
      <c r="V28" s="25">
        <v>16</v>
      </c>
      <c r="W28" s="25" t="s">
        <v>14</v>
      </c>
      <c r="X28" s="25">
        <v>4</v>
      </c>
      <c r="Y28" s="26"/>
      <c r="Z28" s="27"/>
      <c r="AA28" s="29">
        <v>65</v>
      </c>
    </row>
    <row r="29" spans="1:27" x14ac:dyDescent="0.2">
      <c r="A29" s="21">
        <f>ROW(G29)-2</f>
        <v>27</v>
      </c>
      <c r="B29" s="76">
        <v>25</v>
      </c>
      <c r="C29" s="22">
        <f>IF(B29="","",IF(B29=A29,"=",B29-A29))</f>
        <v>-2</v>
      </c>
      <c r="D29" s="76">
        <f>COUNTIF($M$3:$M29,$M29)</f>
        <v>1</v>
      </c>
      <c r="E29" s="76">
        <v>1</v>
      </c>
      <c r="F29" s="22" t="str">
        <f>IF(E29="","",IF(E29=D29,"=",E29-D29))</f>
        <v>=</v>
      </c>
      <c r="G29" s="12">
        <v>16944</v>
      </c>
      <c r="H29" s="13" t="str">
        <f>IFERROR(VLOOKUP($G29,Jugadores,12,0), "")</f>
        <v>MANUEL A. GARCIA L.</v>
      </c>
      <c r="I29" s="13" t="str">
        <f>IFERROR(VLOOKUP($G29,Jugadores,14,0), "")</f>
        <v>CTM GAM</v>
      </c>
      <c r="J29" s="17" t="str">
        <f>IF(ISERROR(VLOOKUP(I29,Clubes,1,0)),"-","Galicia")</f>
        <v>Galicia</v>
      </c>
      <c r="K29" s="14">
        <f>IFERROR(VLOOKUP($G29,Jugadores,15,0), "")</f>
        <v>1968</v>
      </c>
      <c r="L29" s="17" t="str">
        <f>IFERROR(VLOOKUP($G29,Jugadores,16,0), "")</f>
        <v>M</v>
      </c>
      <c r="M29" s="15" t="str">
        <f>IFERROR(VLOOKUP($G29,Jugadores,17,0), "")</f>
        <v>V50M</v>
      </c>
      <c r="N29" s="16"/>
      <c r="O29" s="24">
        <f>IF(COUNT(R29:AA29)=0,"",COUNT(R29:AA29))</f>
        <v>3</v>
      </c>
      <c r="P29" s="48">
        <f>SUM(R29:AA29)</f>
        <v>104.5</v>
      </c>
      <c r="Q29" s="50">
        <v>128</v>
      </c>
      <c r="R29" s="25">
        <v>36.5</v>
      </c>
      <c r="S29" s="25" t="s">
        <v>14</v>
      </c>
      <c r="T29" s="25" t="s">
        <v>14</v>
      </c>
      <c r="U29" s="25">
        <v>39</v>
      </c>
      <c r="V29" s="25">
        <v>29</v>
      </c>
      <c r="W29" s="25" t="s">
        <v>14</v>
      </c>
      <c r="X29" s="25" t="s">
        <v>14</v>
      </c>
      <c r="Y29" s="26"/>
      <c r="Z29" s="27"/>
      <c r="AA29" s="29" t="s">
        <v>14</v>
      </c>
    </row>
    <row r="30" spans="1:27" x14ac:dyDescent="0.2">
      <c r="A30" s="21">
        <f>ROW(G30)-2</f>
        <v>28</v>
      </c>
      <c r="B30" s="76">
        <v>34</v>
      </c>
      <c r="C30" s="22">
        <f>IF(B30="","",IF(B30=A30,"=",B30-A30))</f>
        <v>6</v>
      </c>
      <c r="D30" s="76">
        <f>COUNTIF($M$3:$M30,$M30)</f>
        <v>12</v>
      </c>
      <c r="E30" s="76">
        <v>13</v>
      </c>
      <c r="F30" s="22">
        <f>IF(E30="","",IF(E30=D30,"=",E30-D30))</f>
        <v>1</v>
      </c>
      <c r="G30" s="12">
        <v>19716</v>
      </c>
      <c r="H30" s="13" t="str">
        <f>IFERROR(VLOOKUP($G30,Jugadores,12,0), "")</f>
        <v>MARCOS FERNANDEZ G.</v>
      </c>
      <c r="I30" s="13" t="str">
        <f>IFERROR(VLOOKUP($G30,Jugadores,14,0), "")</f>
        <v>Redondela Sport Club</v>
      </c>
      <c r="J30" s="17" t="str">
        <f>IF(ISERROR(VLOOKUP(I30,Clubes,1,0)),"-","Galicia")</f>
        <v>Galicia</v>
      </c>
      <c r="K30" s="14">
        <f>IFERROR(VLOOKUP($G30,Jugadores,15,0), "")</f>
        <v>2000</v>
      </c>
      <c r="L30" s="17" t="str">
        <f>IFERROR(VLOOKUP($G30,Jugadores,16,0), "")</f>
        <v>M</v>
      </c>
      <c r="M30" s="15" t="str">
        <f>IFERROR(VLOOKUP($G30,Jugadores,17,0), "")</f>
        <v>SENM</v>
      </c>
      <c r="N30" s="16"/>
      <c r="O30" s="24">
        <f>IF(COUNT(R30:AA30)=0,"",COUNT(R30:AA30))</f>
        <v>4</v>
      </c>
      <c r="P30" s="48">
        <f>SUM(R30:AA30)</f>
        <v>102.9</v>
      </c>
      <c r="Q30" s="50">
        <v>52.5</v>
      </c>
      <c r="R30" s="25">
        <v>44.5</v>
      </c>
      <c r="S30" s="25">
        <v>11.5</v>
      </c>
      <c r="T30" s="25">
        <v>8</v>
      </c>
      <c r="U30" s="25"/>
      <c r="V30" s="25">
        <v>38.9</v>
      </c>
      <c r="W30" s="25" t="s">
        <v>14</v>
      </c>
      <c r="X30" s="25" t="s">
        <v>14</v>
      </c>
      <c r="Y30" s="26"/>
      <c r="Z30" s="27"/>
      <c r="AA30" s="29" t="s">
        <v>14</v>
      </c>
    </row>
    <row r="31" spans="1:27" x14ac:dyDescent="0.2">
      <c r="A31" s="21">
        <f>ROW(G31)-2</f>
        <v>29</v>
      </c>
      <c r="B31" s="76">
        <v>15</v>
      </c>
      <c r="C31" s="22">
        <f>IF(B31="","",IF(B31=A31,"=",B31-A31))</f>
        <v>-14</v>
      </c>
      <c r="D31" s="76">
        <f>COUNTIF($M$3:$M31,$M31)</f>
        <v>2</v>
      </c>
      <c r="E31" s="76">
        <v>1</v>
      </c>
      <c r="F31" s="22">
        <f>IF(E31="","",IF(E31=D31,"=",E31-D31))</f>
        <v>-1</v>
      </c>
      <c r="G31" s="12">
        <v>2453</v>
      </c>
      <c r="H31" s="13" t="str">
        <f>IFERROR(VLOOKUP($G31,Jugadores,12,0), "")</f>
        <v>CARLOS ALVAREZ Q.</v>
      </c>
      <c r="I31" s="13" t="str">
        <f>IFERROR(VLOOKUP($G31,Jugadores,14,0), "")</f>
        <v>CTM Cidade de Narón</v>
      </c>
      <c r="J31" s="17" t="str">
        <f>IF(ISERROR(VLOOKUP(I31,Clubes,1,0)),"-","Galicia")</f>
        <v>Galicia</v>
      </c>
      <c r="K31" s="14">
        <f>IFERROR(VLOOKUP($G31,Jugadores,15,0), "")</f>
        <v>1983</v>
      </c>
      <c r="L31" s="17" t="str">
        <f>IFERROR(VLOOKUP($G31,Jugadores,16,0), "")</f>
        <v>M</v>
      </c>
      <c r="M31" s="15" t="str">
        <f>IFERROR(VLOOKUP($G31,Jugadores,17,0), "")</f>
        <v>V40M</v>
      </c>
      <c r="N31" s="16"/>
      <c r="O31" s="24">
        <f>IF(COUNT(R31:AA31)=0,"",COUNT(R31:AA31))</f>
        <v>3</v>
      </c>
      <c r="P31" s="48">
        <f>SUM(R31:AA31)</f>
        <v>101.7</v>
      </c>
      <c r="Q31" s="50">
        <v>140.19999999999999</v>
      </c>
      <c r="R31" s="25" t="s">
        <v>14</v>
      </c>
      <c r="S31" s="25">
        <v>16.2</v>
      </c>
      <c r="T31" s="25" t="s">
        <v>14</v>
      </c>
      <c r="U31" s="25"/>
      <c r="V31" s="25" t="s">
        <v>14</v>
      </c>
      <c r="W31" s="25">
        <v>8.5</v>
      </c>
      <c r="X31" s="25" t="s">
        <v>14</v>
      </c>
      <c r="Y31" s="26"/>
      <c r="Z31" s="27"/>
      <c r="AA31" s="29">
        <v>77</v>
      </c>
    </row>
    <row r="32" spans="1:27" x14ac:dyDescent="0.2">
      <c r="A32" s="21">
        <f>ROW(G32)-2</f>
        <v>30</v>
      </c>
      <c r="B32" s="76">
        <v>32</v>
      </c>
      <c r="C32" s="22">
        <f>IF(B32="","",IF(B32=A32,"=",B32-A32))</f>
        <v>2</v>
      </c>
      <c r="D32" s="76">
        <f>COUNTIF($M$3:$M32,$M32)</f>
        <v>5</v>
      </c>
      <c r="E32" s="76">
        <v>5</v>
      </c>
      <c r="F32" s="22" t="str">
        <f>IF(E32="","",IF(E32=D32,"=",E32-D32))</f>
        <v>=</v>
      </c>
      <c r="G32" s="12">
        <v>31471</v>
      </c>
      <c r="H32" s="13" t="str">
        <f>IFERROR(VLOOKUP($G32,Jugadores,12,0), "")</f>
        <v>LEI CHEN</v>
      </c>
      <c r="I32" s="13" t="str">
        <f>IFERROR(VLOOKUP($G32,Jugadores,14,0), "")</f>
        <v>Club del Mar de San Amaro</v>
      </c>
      <c r="J32" s="17" t="str">
        <f>IF(ISERROR(VLOOKUP(I32,Clubes,1,0)),"-","Galicia")</f>
        <v>Galicia</v>
      </c>
      <c r="K32" s="14">
        <f>IFERROR(VLOOKUP($G32,Jugadores,15,0), "")</f>
        <v>2007</v>
      </c>
      <c r="L32" s="17" t="str">
        <f>IFERROR(VLOOKUP($G32,Jugadores,16,0), "")</f>
        <v>M</v>
      </c>
      <c r="M32" s="15" t="str">
        <f>IFERROR(VLOOKUP($G32,Jugadores,17,0), "")</f>
        <v>INFM</v>
      </c>
      <c r="N32" s="16"/>
      <c r="O32" s="24">
        <f>IF(COUNT(R32:AA32)=0,"",COUNT(R32:AA32))</f>
        <v>2</v>
      </c>
      <c r="P32" s="48">
        <f>SUM(R32:AA32)</f>
        <v>101.5</v>
      </c>
      <c r="Q32" s="50">
        <v>65</v>
      </c>
      <c r="R32" s="25">
        <v>36.5</v>
      </c>
      <c r="S32" s="25" t="s">
        <v>14</v>
      </c>
      <c r="T32" s="25" t="s">
        <v>14</v>
      </c>
      <c r="U32" s="25"/>
      <c r="V32" s="25" t="s">
        <v>14</v>
      </c>
      <c r="W32" s="25" t="s">
        <v>14</v>
      </c>
      <c r="X32" s="25" t="s">
        <v>14</v>
      </c>
      <c r="Y32" s="26"/>
      <c r="Z32" s="27"/>
      <c r="AA32" s="29">
        <v>65</v>
      </c>
    </row>
    <row r="33" spans="1:27" x14ac:dyDescent="0.2">
      <c r="A33" s="21">
        <f>ROW(G33)-2</f>
        <v>31</v>
      </c>
      <c r="B33" s="76">
        <v>36</v>
      </c>
      <c r="C33" s="22">
        <f>IF(B33="","",IF(B33=A33,"=",B33-A33))</f>
        <v>5</v>
      </c>
      <c r="D33" s="76">
        <f>COUNTIF($M$3:$M33,$M33)</f>
        <v>3</v>
      </c>
      <c r="E33" s="76">
        <v>5</v>
      </c>
      <c r="F33" s="22">
        <f>IF(E33="","",IF(E33=D33,"=",E33-D33))</f>
        <v>2</v>
      </c>
      <c r="G33" s="12">
        <v>23235</v>
      </c>
      <c r="H33" s="13" t="str">
        <f>IFERROR(VLOOKUP($G33,Jugadores,12,0), "")</f>
        <v>CARLOS PEREZ G.</v>
      </c>
      <c r="I33" s="13" t="str">
        <f>IFERROR(VLOOKUP($G33,Jugadores,14,0), "")</f>
        <v>Redondela Sport Club</v>
      </c>
      <c r="J33" s="17" t="str">
        <f>IF(ISERROR(VLOOKUP(I33,Clubes,1,0)),"-","Galicia")</f>
        <v>Galicia</v>
      </c>
      <c r="K33" s="14">
        <f>IFERROR(VLOOKUP($G33,Jugadores,15,0), "")</f>
        <v>1981</v>
      </c>
      <c r="L33" s="17" t="str">
        <f>IFERROR(VLOOKUP($G33,Jugadores,16,0), "")</f>
        <v>M</v>
      </c>
      <c r="M33" s="15" t="str">
        <f>IFERROR(VLOOKUP($G33,Jugadores,17,0), "")</f>
        <v>V40M</v>
      </c>
      <c r="N33" s="16"/>
      <c r="O33" s="24">
        <f>IF(COUNT(R33:AA33)=0,"",COUNT(R33:AA33))</f>
        <v>4</v>
      </c>
      <c r="P33" s="48">
        <f>SUM(R33:AA33)</f>
        <v>97.5</v>
      </c>
      <c r="Q33" s="50">
        <v>118.5</v>
      </c>
      <c r="R33" s="25" t="s">
        <v>14</v>
      </c>
      <c r="S33" s="25" t="s">
        <v>14</v>
      </c>
      <c r="T33" s="25">
        <v>38.5</v>
      </c>
      <c r="U33" s="25">
        <v>24.5</v>
      </c>
      <c r="V33" s="25">
        <v>26</v>
      </c>
      <c r="W33" s="25">
        <v>8.5</v>
      </c>
      <c r="X33" s="25" t="s">
        <v>14</v>
      </c>
      <c r="Y33" s="26"/>
      <c r="Z33" s="27"/>
      <c r="AA33" s="29" t="s">
        <v>14</v>
      </c>
    </row>
    <row r="34" spans="1:27" x14ac:dyDescent="0.2">
      <c r="A34" s="21">
        <f>ROW(G34)-2</f>
        <v>32</v>
      </c>
      <c r="B34" s="76">
        <v>31</v>
      </c>
      <c r="C34" s="22">
        <f>IF(B34="","",IF(B34=A34,"=",B34-A34))</f>
        <v>-1</v>
      </c>
      <c r="D34" s="76">
        <f>COUNTIF($M$3:$M34,$M34)</f>
        <v>5</v>
      </c>
      <c r="E34" s="76">
        <v>5</v>
      </c>
      <c r="F34" s="22" t="str">
        <f>IF(E34="","",IF(E34=D34,"=",E34-D34))</f>
        <v>=</v>
      </c>
      <c r="G34" s="12">
        <v>21266</v>
      </c>
      <c r="H34" s="13" t="str">
        <f>IFERROR(VLOOKUP($G34,Jugadores,12,0), "")</f>
        <v>GONZALO FERNANDEZ G.</v>
      </c>
      <c r="I34" s="13" t="str">
        <f>IFERROR(VLOOKUP($G34,Jugadores,14,0), "")</f>
        <v>Redondela Sport Club</v>
      </c>
      <c r="J34" s="17" t="str">
        <f>IF(ISERROR(VLOOKUP(I34,Clubes,1,0)),"-","Galicia")</f>
        <v>Galicia</v>
      </c>
      <c r="K34" s="14">
        <f>IFERROR(VLOOKUP($G34,Jugadores,15,0), "")</f>
        <v>2004</v>
      </c>
      <c r="L34" s="17" t="str">
        <f>IFERROR(VLOOKUP($G34,Jugadores,16,0), "")</f>
        <v>M</v>
      </c>
      <c r="M34" s="15" t="str">
        <f>IFERROR(VLOOKUP($G34,Jugadores,17,0), "")</f>
        <v>JUVM</v>
      </c>
      <c r="N34" s="16"/>
      <c r="O34" s="24">
        <f>IF(COUNT(R34:AA34)=0,"",COUNT(R34:AA34))</f>
        <v>4</v>
      </c>
      <c r="P34" s="48">
        <f>SUM(R34:AA34)</f>
        <v>95.5</v>
      </c>
      <c r="Q34" s="50">
        <v>121</v>
      </c>
      <c r="R34" s="25">
        <v>24.5</v>
      </c>
      <c r="S34" s="25">
        <v>11.5</v>
      </c>
      <c r="T34" s="25">
        <v>38.5</v>
      </c>
      <c r="U34" s="25" t="s">
        <v>14</v>
      </c>
      <c r="V34" s="25">
        <v>21</v>
      </c>
      <c r="W34" s="25" t="s">
        <v>14</v>
      </c>
      <c r="X34" s="25" t="s">
        <v>14</v>
      </c>
      <c r="Y34" s="26"/>
      <c r="Z34" s="27"/>
      <c r="AA34" s="29" t="s">
        <v>14</v>
      </c>
    </row>
    <row r="35" spans="1:27" x14ac:dyDescent="0.2">
      <c r="A35" s="21">
        <f>ROW(G35)-2</f>
        <v>33</v>
      </c>
      <c r="B35" s="76">
        <v>30</v>
      </c>
      <c r="C35" s="22">
        <f>IF(B35="","",IF(B35=A35,"=",B35-A35))</f>
        <v>-3</v>
      </c>
      <c r="D35" s="76">
        <f>COUNTIF($M$3:$M35,$M35)</f>
        <v>2</v>
      </c>
      <c r="E35" s="76">
        <v>2</v>
      </c>
      <c r="F35" s="22" t="str">
        <f>IF(E35="","",IF(E35=D35,"=",E35-D35))</f>
        <v>=</v>
      </c>
      <c r="G35" s="12">
        <v>31922</v>
      </c>
      <c r="H35" s="13" t="str">
        <f>IFERROR(VLOOKUP($G35,Jugadores,12,0), "")</f>
        <v>PABLO BAENA T.</v>
      </c>
      <c r="I35" s="13" t="str">
        <f>IFERROR(VLOOKUP($G35,Jugadores,14,0), "")</f>
        <v>Club Monte Porreiro</v>
      </c>
      <c r="J35" s="17" t="str">
        <f>IF(ISERROR(VLOOKUP(I35,Clubes,1,0)),"-","Galicia")</f>
        <v>Galicia</v>
      </c>
      <c r="K35" s="14">
        <f>IFERROR(VLOOKUP($G35,Jugadores,15,0), "")</f>
        <v>1973</v>
      </c>
      <c r="L35" s="17" t="str">
        <f>IFERROR(VLOOKUP($G35,Jugadores,16,0), "")</f>
        <v>M</v>
      </c>
      <c r="M35" s="15" t="str">
        <f>IFERROR(VLOOKUP($G35,Jugadores,17,0), "")</f>
        <v>V50M</v>
      </c>
      <c r="N35" s="16"/>
      <c r="O35" s="24">
        <f>IF(COUNT(R35:AA35)=0,"",COUNT(R35:AA35))</f>
        <v>3</v>
      </c>
      <c r="P35" s="48">
        <f>SUM(R35:AA35)</f>
        <v>94.5</v>
      </c>
      <c r="Q35" s="50">
        <v>67.5</v>
      </c>
      <c r="R35" s="25">
        <v>36.5</v>
      </c>
      <c r="S35" s="25" t="s">
        <v>14</v>
      </c>
      <c r="T35" s="25" t="s">
        <v>14</v>
      </c>
      <c r="U35" s="25">
        <v>39</v>
      </c>
      <c r="V35" s="25">
        <v>19</v>
      </c>
      <c r="W35" s="25" t="s">
        <v>14</v>
      </c>
      <c r="X35" s="25" t="s">
        <v>14</v>
      </c>
      <c r="Y35" s="26"/>
      <c r="Z35" s="27"/>
      <c r="AA35" s="29" t="s">
        <v>14</v>
      </c>
    </row>
    <row r="36" spans="1:27" x14ac:dyDescent="0.2">
      <c r="A36" s="21">
        <f>ROW(G36)-2</f>
        <v>34</v>
      </c>
      <c r="B36" s="76">
        <v>38</v>
      </c>
      <c r="C36" s="22">
        <f>IF(B36="","",IF(B36=A36,"=",B36-A36))</f>
        <v>4</v>
      </c>
      <c r="D36" s="76">
        <f>COUNTIF($M$3:$M36,$M36)</f>
        <v>6</v>
      </c>
      <c r="E36" s="76">
        <v>6</v>
      </c>
      <c r="F36" s="22" t="str">
        <f>IF(E36="","",IF(E36=D36,"=",E36-D36))</f>
        <v>=</v>
      </c>
      <c r="G36" s="12">
        <v>22955</v>
      </c>
      <c r="H36" s="13" t="str">
        <f>IFERROR(VLOOKUP($G36,Jugadores,12,0), "")</f>
        <v>PABLO CASTRO S.</v>
      </c>
      <c r="I36" s="13" t="str">
        <f>IFERROR(VLOOKUP($G36,Jugadores,14,0), "")</f>
        <v>Vilagarcía TM</v>
      </c>
      <c r="J36" s="17" t="str">
        <f>IF(ISERROR(VLOOKUP(I36,Clubes,1,0)),"-","Galicia")</f>
        <v>Galicia</v>
      </c>
      <c r="K36" s="14">
        <f>IFERROR(VLOOKUP($G36,Jugadores,15,0), "")</f>
        <v>2005</v>
      </c>
      <c r="L36" s="17" t="str">
        <f>IFERROR(VLOOKUP($G36,Jugadores,16,0), "")</f>
        <v>M</v>
      </c>
      <c r="M36" s="15" t="str">
        <f>IFERROR(VLOOKUP($G36,Jugadores,17,0), "")</f>
        <v>JUVM</v>
      </c>
      <c r="N36" s="16">
        <v>1</v>
      </c>
      <c r="O36" s="24">
        <f>IF(COUNT(R36:AA36)=0,"",COUNT(R36:AA36))</f>
        <v>3</v>
      </c>
      <c r="P36" s="48">
        <f>SUM(R36:AA36)</f>
        <v>90.7</v>
      </c>
      <c r="Q36" s="50">
        <v>33</v>
      </c>
      <c r="R36" s="25">
        <v>57.7</v>
      </c>
      <c r="S36" s="25" t="s">
        <v>14</v>
      </c>
      <c r="T36" s="25" t="s">
        <v>14</v>
      </c>
      <c r="U36" s="25">
        <v>33</v>
      </c>
      <c r="V36" s="25" t="s">
        <v>14</v>
      </c>
      <c r="W36" s="25" t="s">
        <v>14</v>
      </c>
      <c r="X36" s="25" t="s">
        <v>14</v>
      </c>
      <c r="Y36" s="26"/>
      <c r="Z36" s="27"/>
      <c r="AA36" s="29">
        <v>0</v>
      </c>
    </row>
    <row r="37" spans="1:27" x14ac:dyDescent="0.2">
      <c r="A37" s="21">
        <f>ROW(G37)-2</f>
        <v>35</v>
      </c>
      <c r="B37" s="76">
        <v>40</v>
      </c>
      <c r="C37" s="22">
        <f>IF(B37="","",IF(B37=A37,"=",B37-A37))</f>
        <v>5</v>
      </c>
      <c r="D37" s="76">
        <f>COUNTIF($M$3:$M37,$M37)</f>
        <v>3</v>
      </c>
      <c r="E37" s="76">
        <v>3</v>
      </c>
      <c r="F37" s="22" t="str">
        <f>IF(E37="","",IF(E37=D37,"=",E37-D37))</f>
        <v>=</v>
      </c>
      <c r="G37" s="12">
        <v>957</v>
      </c>
      <c r="H37" s="13" t="str">
        <f>IFERROR(VLOOKUP($G37,Jugadores,12,0), "")</f>
        <v>JUAN J. ALONSO G.</v>
      </c>
      <c r="I37" s="13" t="str">
        <f>IFERROR(VLOOKUP($G37,Jugadores,14,0), "")</f>
        <v>CTM Vigo</v>
      </c>
      <c r="J37" s="17" t="str">
        <f>IF(ISERROR(VLOOKUP(I37,Clubes,1,0)),"-","Galicia")</f>
        <v>Galicia</v>
      </c>
      <c r="K37" s="14">
        <f>IFERROR(VLOOKUP($G37,Jugadores,15,0), "")</f>
        <v>1965</v>
      </c>
      <c r="L37" s="17" t="str">
        <f>IFERROR(VLOOKUP($G37,Jugadores,16,0), "")</f>
        <v>M</v>
      </c>
      <c r="M37" s="15" t="str">
        <f>IFERROR(VLOOKUP($G37,Jugadores,17,0), "")</f>
        <v>V50M</v>
      </c>
      <c r="N37" s="16"/>
      <c r="O37" s="24">
        <f>IF(COUNT(R37:AA37)=0,"",COUNT(R37:AA37))</f>
        <v>2</v>
      </c>
      <c r="P37" s="48">
        <f>SUM(R37:AA37)</f>
        <v>89.5</v>
      </c>
      <c r="Q37" s="50">
        <v>53</v>
      </c>
      <c r="R37" s="25">
        <v>36.5</v>
      </c>
      <c r="S37" s="25" t="s">
        <v>14</v>
      </c>
      <c r="T37" s="25" t="s">
        <v>14</v>
      </c>
      <c r="U37" s="25">
        <v>53</v>
      </c>
      <c r="V37" s="25" t="s">
        <v>14</v>
      </c>
      <c r="W37" s="25" t="s">
        <v>14</v>
      </c>
      <c r="X37" s="25" t="s">
        <v>14</v>
      </c>
      <c r="Y37" s="26"/>
      <c r="Z37" s="27"/>
      <c r="AA37" s="29" t="s">
        <v>14</v>
      </c>
    </row>
    <row r="38" spans="1:27" x14ac:dyDescent="0.2">
      <c r="A38" s="21">
        <f>ROW(G38)-2</f>
        <v>36</v>
      </c>
      <c r="B38" s="76">
        <v>16</v>
      </c>
      <c r="C38" s="22">
        <f>IF(B38="","",IF(B38=A38,"=",B38-A38))</f>
        <v>-20</v>
      </c>
      <c r="D38" s="76">
        <f>COUNTIF($M$3:$M38,$M38)</f>
        <v>13</v>
      </c>
      <c r="E38" s="76">
        <v>8</v>
      </c>
      <c r="F38" s="22">
        <f>IF(E38="","",IF(E38=D38,"=",E38-D38))</f>
        <v>-5</v>
      </c>
      <c r="G38" s="12">
        <v>23242</v>
      </c>
      <c r="H38" s="13" t="str">
        <f>IFERROR(VLOOKUP($G38,Jugadores,12,0), "")</f>
        <v>SAMUEL RODRIGUEZ R.</v>
      </c>
      <c r="I38" s="13" t="str">
        <f>IFERROR(VLOOKUP($G38,Jugadores,14,0), "")</f>
        <v>Círculo Mercantil de Vigo</v>
      </c>
      <c r="J38" s="17" t="str">
        <f>IF(ISERROR(VLOOKUP(I38,Clubes,1,0)),"-","Galicia")</f>
        <v>Galicia</v>
      </c>
      <c r="K38" s="14">
        <f>IFERROR(VLOOKUP($G38,Jugadores,15,0), "")</f>
        <v>1999</v>
      </c>
      <c r="L38" s="17" t="str">
        <f>IFERROR(VLOOKUP($G38,Jugadores,16,0), "")</f>
        <v>M</v>
      </c>
      <c r="M38" s="15" t="str">
        <f>IFERROR(VLOOKUP($G38,Jugadores,17,0), "")</f>
        <v>SENM</v>
      </c>
      <c r="N38" s="16"/>
      <c r="O38" s="24">
        <f>IF(COUNT(R38:AA38)=0,"",COUNT(R38:AA38))</f>
        <v>1</v>
      </c>
      <c r="P38" s="48">
        <f>SUM(R38:AA38)</f>
        <v>89</v>
      </c>
      <c r="Q38" s="50">
        <v>178</v>
      </c>
      <c r="R38" s="25" t="s">
        <v>14</v>
      </c>
      <c r="S38" s="25" t="s">
        <v>14</v>
      </c>
      <c r="T38" s="25" t="s">
        <v>14</v>
      </c>
      <c r="U38" s="25" t="s">
        <v>14</v>
      </c>
      <c r="V38" s="25" t="s">
        <v>14</v>
      </c>
      <c r="W38" s="25" t="s">
        <v>14</v>
      </c>
      <c r="X38" s="25" t="s">
        <v>14</v>
      </c>
      <c r="Y38" s="26"/>
      <c r="Z38" s="27"/>
      <c r="AA38" s="29">
        <v>89</v>
      </c>
    </row>
    <row r="39" spans="1:27" x14ac:dyDescent="0.2">
      <c r="A39" s="21">
        <f>ROW(G39)-2</f>
        <v>37</v>
      </c>
      <c r="B39" s="76">
        <v>41</v>
      </c>
      <c r="C39" s="22">
        <f>IF(B39="","",IF(B39=A39,"=",B39-A39))</f>
        <v>4</v>
      </c>
      <c r="D39" s="76">
        <f>COUNTIF($M$3:$M39,$M39)</f>
        <v>14</v>
      </c>
      <c r="E39" s="76">
        <v>16</v>
      </c>
      <c r="F39" s="22">
        <f>IF(E39="","",IF(E39=D39,"=",E39-D39))</f>
        <v>2</v>
      </c>
      <c r="G39" s="12">
        <v>35371</v>
      </c>
      <c r="H39" s="13" t="str">
        <f>IFERROR(VLOOKUP($G39,Jugadores,12,0), "")</f>
        <v>DAVID LORENZO L.</v>
      </c>
      <c r="I39" s="13" t="str">
        <f>IFERROR(VLOOKUP($G39,Jugadores,14,0), "")</f>
        <v>CTM GAM</v>
      </c>
      <c r="J39" s="17" t="str">
        <f>IF(ISERROR(VLOOKUP(I39,Clubes,1,0)),"-","Galicia")</f>
        <v>Galicia</v>
      </c>
      <c r="K39" s="14">
        <f>IFERROR(VLOOKUP($G39,Jugadores,15,0), "")</f>
        <v>1998</v>
      </c>
      <c r="L39" s="17" t="str">
        <f>IFERROR(VLOOKUP($G39,Jugadores,16,0), "")</f>
        <v>M</v>
      </c>
      <c r="M39" s="15" t="str">
        <f>IFERROR(VLOOKUP($G39,Jugadores,17,0), "")</f>
        <v>SENM</v>
      </c>
      <c r="N39" s="16"/>
      <c r="O39" s="24">
        <f>IF(COUNT(R39:AA39)=0,"",COUNT(R39:AA39))</f>
        <v>3</v>
      </c>
      <c r="P39" s="48">
        <f>SUM(R39:AA39)</f>
        <v>83</v>
      </c>
      <c r="Q39" s="50">
        <v>58.5</v>
      </c>
      <c r="R39" s="25">
        <v>24.5</v>
      </c>
      <c r="S39" s="25">
        <v>7.5</v>
      </c>
      <c r="T39" s="25" t="s">
        <v>14</v>
      </c>
      <c r="U39" s="25"/>
      <c r="V39" s="25" t="s">
        <v>14</v>
      </c>
      <c r="W39" s="25" t="s">
        <v>14</v>
      </c>
      <c r="X39" s="25" t="s">
        <v>14</v>
      </c>
      <c r="Y39" s="26"/>
      <c r="Z39" s="27"/>
      <c r="AA39" s="29">
        <v>51</v>
      </c>
    </row>
    <row r="40" spans="1:27" x14ac:dyDescent="0.2">
      <c r="A40" s="21">
        <f>ROW(G40)-2</f>
        <v>38</v>
      </c>
      <c r="B40" s="76">
        <v>43</v>
      </c>
      <c r="C40" s="22">
        <f>IF(B40="","",IF(B40=A40,"=",B40-A40))</f>
        <v>5</v>
      </c>
      <c r="D40" s="76">
        <f>COUNTIF($M$3:$M40,$M40)</f>
        <v>6</v>
      </c>
      <c r="E40" s="76">
        <v>6</v>
      </c>
      <c r="F40" s="22" t="str">
        <f>IF(E40="","",IF(E40=D40,"=",E40-D40))</f>
        <v>=</v>
      </c>
      <c r="G40" s="12">
        <v>29344</v>
      </c>
      <c r="H40" s="13" t="str">
        <f>IFERROR(VLOOKUP($G40,Jugadores,12,0), "")</f>
        <v>IVAN ACUÑA V.</v>
      </c>
      <c r="I40" s="13" t="str">
        <f>IFERROR(VLOOKUP($G40,Jugadores,14,0), "")</f>
        <v>Club Monte Porreiro</v>
      </c>
      <c r="J40" s="17" t="str">
        <f>IF(ISERROR(VLOOKUP(I40,Clubes,1,0)),"-","Galicia")</f>
        <v>Galicia</v>
      </c>
      <c r="K40" s="14">
        <f>IFERROR(VLOOKUP($G40,Jugadores,15,0), "")</f>
        <v>2007</v>
      </c>
      <c r="L40" s="17" t="str">
        <f>IFERROR(VLOOKUP($G40,Jugadores,16,0), "")</f>
        <v>M</v>
      </c>
      <c r="M40" s="15" t="str">
        <f>IFERROR(VLOOKUP($G40,Jugadores,17,0), "")</f>
        <v>INFM</v>
      </c>
      <c r="N40" s="16">
        <v>1</v>
      </c>
      <c r="O40" s="24">
        <f>IF(COUNT(R40:AA40)=0,"",COUNT(R40:AA40))</f>
        <v>3</v>
      </c>
      <c r="P40" s="48">
        <f>SUM(R40:AA40)</f>
        <v>80</v>
      </c>
      <c r="Q40" s="50">
        <v>113.5</v>
      </c>
      <c r="R40" s="25">
        <v>0</v>
      </c>
      <c r="S40" s="25" t="s">
        <v>14</v>
      </c>
      <c r="T40" s="25" t="s">
        <v>14</v>
      </c>
      <c r="U40" s="25">
        <v>15</v>
      </c>
      <c r="V40" s="25" t="s">
        <v>14</v>
      </c>
      <c r="W40" s="25" t="s">
        <v>14</v>
      </c>
      <c r="X40" s="25" t="s">
        <v>14</v>
      </c>
      <c r="Y40" s="26"/>
      <c r="Z40" s="27"/>
      <c r="AA40" s="29">
        <v>65</v>
      </c>
    </row>
    <row r="41" spans="1:27" x14ac:dyDescent="0.2">
      <c r="A41" s="21">
        <f>ROW(G41)-2</f>
        <v>39</v>
      </c>
      <c r="B41" s="76">
        <v>44</v>
      </c>
      <c r="C41" s="22">
        <f>IF(B41="","",IF(B41=A41,"=",B41-A41))</f>
        <v>5</v>
      </c>
      <c r="D41" s="76">
        <f>COUNTIF($M$3:$M41,$M41)</f>
        <v>15</v>
      </c>
      <c r="E41" s="76">
        <v>17</v>
      </c>
      <c r="F41" s="22">
        <f>IF(E41="","",IF(E41=D41,"=",E41-D41))</f>
        <v>2</v>
      </c>
      <c r="G41" s="12">
        <v>10016</v>
      </c>
      <c r="H41" s="13" t="str">
        <f>IFERROR(VLOOKUP($G41,Jugadores,12,0), "")</f>
        <v>GUILLERMO MANEIRO C.</v>
      </c>
      <c r="I41" s="13" t="str">
        <f>IFERROR(VLOOKUP($G41,Jugadores,14,0), "")</f>
        <v>Arteal TM</v>
      </c>
      <c r="J41" s="17" t="str">
        <f>IF(ISERROR(VLOOKUP(I41,Clubes,1,0)),"-","Galicia")</f>
        <v>Galicia</v>
      </c>
      <c r="K41" s="14">
        <f>IFERROR(VLOOKUP($G41,Jugadores,15,0), "")</f>
        <v>1992</v>
      </c>
      <c r="L41" s="17" t="str">
        <f>IFERROR(VLOOKUP($G41,Jugadores,16,0), "")</f>
        <v>M</v>
      </c>
      <c r="M41" s="15" t="str">
        <f>IFERROR(VLOOKUP($G41,Jugadores,17,0), "")</f>
        <v>SENM</v>
      </c>
      <c r="N41" s="16"/>
      <c r="O41" s="24">
        <f>IF(COUNT(R41:AA41)=0,"",COUNT(R41:AA41))</f>
        <v>1</v>
      </c>
      <c r="P41" s="48">
        <f>SUM(R41:AA41)</f>
        <v>77</v>
      </c>
      <c r="Q41" s="50">
        <v>77</v>
      </c>
      <c r="R41" s="25" t="s">
        <v>14</v>
      </c>
      <c r="S41" s="25" t="s">
        <v>14</v>
      </c>
      <c r="T41" s="25" t="s">
        <v>14</v>
      </c>
      <c r="U41" s="25"/>
      <c r="V41" s="25" t="s">
        <v>14</v>
      </c>
      <c r="W41" s="25" t="s">
        <v>14</v>
      </c>
      <c r="X41" s="25" t="s">
        <v>14</v>
      </c>
      <c r="Y41" s="26"/>
      <c r="Z41" s="27"/>
      <c r="AA41" s="29">
        <v>77</v>
      </c>
    </row>
    <row r="42" spans="1:27" x14ac:dyDescent="0.2">
      <c r="A42" s="21">
        <f>ROW(G42)-2</f>
        <v>40</v>
      </c>
      <c r="B42" s="76">
        <v>45</v>
      </c>
      <c r="C42" s="22">
        <f>IF(B42="","",IF(B42=A42,"=",B42-A42))</f>
        <v>5</v>
      </c>
      <c r="D42" s="76">
        <f>COUNTIF($M$3:$M42,$M42)</f>
        <v>16</v>
      </c>
      <c r="E42" s="76">
        <v>18</v>
      </c>
      <c r="F42" s="22">
        <f>IF(E42="","",IF(E42=D42,"=",E42-D42))</f>
        <v>2</v>
      </c>
      <c r="G42" s="12">
        <v>17347</v>
      </c>
      <c r="H42" s="13" t="str">
        <f>IFERROR(VLOOKUP($G42,Jugadores,12,0), "")</f>
        <v>BRAIS BLANCO R.</v>
      </c>
      <c r="I42" s="13" t="str">
        <f>IFERROR(VLOOKUP($G42,Jugadores,14,0), "")</f>
        <v>Club Oroso TM</v>
      </c>
      <c r="J42" s="17" t="str">
        <f>IF(ISERROR(VLOOKUP(I42,Clubes,1,0)),"-","Galicia")</f>
        <v>Galicia</v>
      </c>
      <c r="K42" s="14">
        <f>IFERROR(VLOOKUP($G42,Jugadores,15,0), "")</f>
        <v>2000</v>
      </c>
      <c r="L42" s="17" t="str">
        <f>IFERROR(VLOOKUP($G42,Jugadores,16,0), "")</f>
        <v>M</v>
      </c>
      <c r="M42" s="15" t="str">
        <f>IFERROR(VLOOKUP($G42,Jugadores,17,0), "")</f>
        <v>SENM</v>
      </c>
      <c r="N42" s="16"/>
      <c r="O42" s="24">
        <f>IF(COUNT(R42:AA42)=0,"",COUNT(R42:AA42))</f>
        <v>1</v>
      </c>
      <c r="P42" s="48">
        <f>SUM(R42:AA42)</f>
        <v>77</v>
      </c>
      <c r="Q42" s="50">
        <v>77</v>
      </c>
      <c r="R42" s="25" t="s">
        <v>14</v>
      </c>
      <c r="S42" s="25" t="s">
        <v>14</v>
      </c>
      <c r="T42" s="25" t="s">
        <v>14</v>
      </c>
      <c r="U42" s="25"/>
      <c r="V42" s="25" t="s">
        <v>14</v>
      </c>
      <c r="W42" s="25" t="s">
        <v>14</v>
      </c>
      <c r="X42" s="25" t="s">
        <v>14</v>
      </c>
      <c r="Y42" s="26"/>
      <c r="Z42" s="27"/>
      <c r="AA42" s="29">
        <v>77</v>
      </c>
    </row>
    <row r="43" spans="1:27" x14ac:dyDescent="0.2">
      <c r="A43" s="21">
        <f>ROW(G43)-2</f>
        <v>41</v>
      </c>
      <c r="B43" s="76">
        <v>46</v>
      </c>
      <c r="C43" s="22">
        <f>IF(B43="","",IF(B43=A43,"=",B43-A43))</f>
        <v>5</v>
      </c>
      <c r="D43" s="76">
        <f>COUNTIF($M$3:$M43,$M43)</f>
        <v>4</v>
      </c>
      <c r="E43" s="76">
        <v>6</v>
      </c>
      <c r="F43" s="22">
        <f>IF(E43="","",IF(E43=D43,"=",E43-D43))</f>
        <v>2</v>
      </c>
      <c r="G43" s="12">
        <v>4037</v>
      </c>
      <c r="H43" s="13" t="str">
        <f>IFERROR(VLOOKUP($G43,Jugadores,12,0), "")</f>
        <v>SERGIY NIGERUK N.</v>
      </c>
      <c r="I43" s="13" t="str">
        <f>IFERROR(VLOOKUP($G43,Jugadores,14,0), "")</f>
        <v>Vilagarcía TM</v>
      </c>
      <c r="J43" s="17" t="str">
        <f>IF(ISERROR(VLOOKUP(I43,Clubes,1,0)),"-","Galicia")</f>
        <v>Galicia</v>
      </c>
      <c r="K43" s="14">
        <f>IFERROR(VLOOKUP($G43,Jugadores,15,0), "")</f>
        <v>1975</v>
      </c>
      <c r="L43" s="17" t="str">
        <f>IFERROR(VLOOKUP($G43,Jugadores,16,0), "")</f>
        <v>M</v>
      </c>
      <c r="M43" s="15" t="str">
        <f>IFERROR(VLOOKUP($G43,Jugadores,17,0), "")</f>
        <v>V40M</v>
      </c>
      <c r="N43" s="16"/>
      <c r="O43" s="24">
        <f>IF(COUNT(R43:AA43)=0,"",COUNT(R43:AA43))</f>
        <v>1</v>
      </c>
      <c r="P43" s="48">
        <f>SUM(R43:AA43)</f>
        <v>75.599999999999994</v>
      </c>
      <c r="Q43" s="50">
        <v>75.599999999999994</v>
      </c>
      <c r="R43" s="25" t="s">
        <v>14</v>
      </c>
      <c r="S43" s="25" t="s">
        <v>14</v>
      </c>
      <c r="T43" s="25" t="s">
        <v>14</v>
      </c>
      <c r="U43" s="25">
        <v>75.599999999999994</v>
      </c>
      <c r="V43" s="25" t="s">
        <v>14</v>
      </c>
      <c r="W43" s="25" t="s">
        <v>14</v>
      </c>
      <c r="X43" s="25" t="s">
        <v>14</v>
      </c>
      <c r="Y43" s="26"/>
      <c r="Z43" s="27"/>
      <c r="AA43" s="29" t="s">
        <v>14</v>
      </c>
    </row>
    <row r="44" spans="1:27" x14ac:dyDescent="0.2">
      <c r="A44" s="21">
        <f>ROW(G44)-2</f>
        <v>42</v>
      </c>
      <c r="B44" s="76">
        <v>61</v>
      </c>
      <c r="C44" s="22">
        <f>IF(B44="","",IF(B44=A44,"=",B44-A44))</f>
        <v>19</v>
      </c>
      <c r="D44" s="76">
        <f>COUNTIF($M$3:$M44,$M44)</f>
        <v>7</v>
      </c>
      <c r="E44" s="76">
        <v>9</v>
      </c>
      <c r="F44" s="22">
        <f>IF(E44="","",IF(E44=D44,"=",E44-D44))</f>
        <v>2</v>
      </c>
      <c r="G44" s="12">
        <v>33722</v>
      </c>
      <c r="H44" s="13" t="str">
        <f>IFERROR(VLOOKUP($G44,Jugadores,12,0), "")</f>
        <v>ALEXANDRE UCHA F.</v>
      </c>
      <c r="I44" s="13" t="str">
        <f>IFERROR(VLOOKUP($G44,Jugadores,14,0), "")</f>
        <v>CTM Mos</v>
      </c>
      <c r="J44" s="17" t="str">
        <f>IF(ISERROR(VLOOKUP(I44,Clubes,1,0)),"-","Galicia")</f>
        <v>Galicia</v>
      </c>
      <c r="K44" s="14">
        <f>IFERROR(VLOOKUP($G44,Jugadores,15,0), "")</f>
        <v>2008</v>
      </c>
      <c r="L44" s="17" t="str">
        <f>IFERROR(VLOOKUP($G44,Jugadores,16,0), "")</f>
        <v>M</v>
      </c>
      <c r="M44" s="15" t="str">
        <f>IFERROR(VLOOKUP($G44,Jugadores,17,0), "")</f>
        <v>INFM</v>
      </c>
      <c r="N44" s="16"/>
      <c r="O44" s="24">
        <f>IF(COUNT(R44:AA44)=0,"",COUNT(R44:AA44))</f>
        <v>3</v>
      </c>
      <c r="P44" s="48">
        <f>SUM(R44:AA44)</f>
        <v>75.5</v>
      </c>
      <c r="Q44" s="50">
        <v>36.5</v>
      </c>
      <c r="R44" s="25">
        <v>36.5</v>
      </c>
      <c r="S44" s="25" t="s">
        <v>14</v>
      </c>
      <c r="T44" s="25">
        <v>8</v>
      </c>
      <c r="U44" s="25" t="s">
        <v>14</v>
      </c>
      <c r="V44" s="25">
        <v>31</v>
      </c>
      <c r="W44" s="25" t="s">
        <v>14</v>
      </c>
      <c r="X44" s="25" t="s">
        <v>14</v>
      </c>
      <c r="Y44" s="26"/>
      <c r="Z44" s="27"/>
      <c r="AA44" s="29" t="s">
        <v>14</v>
      </c>
    </row>
    <row r="45" spans="1:27" x14ac:dyDescent="0.2">
      <c r="A45" s="21">
        <f>ROW(G45)-2</f>
        <v>43</v>
      </c>
      <c r="B45" s="76">
        <v>48</v>
      </c>
      <c r="C45" s="22">
        <f>IF(B45="","",IF(B45=A45,"=",B45-A45))</f>
        <v>5</v>
      </c>
      <c r="D45" s="76">
        <f>COUNTIF($M$3:$M45,$M45)</f>
        <v>5</v>
      </c>
      <c r="E45" s="76">
        <v>7</v>
      </c>
      <c r="F45" s="22">
        <f>IF(E45="","",IF(E45=D45,"=",E45-D45))</f>
        <v>2</v>
      </c>
      <c r="G45" s="12">
        <v>1501</v>
      </c>
      <c r="H45" s="13" t="str">
        <f>IFERROR(VLOOKUP($G45,Jugadores,12,0), "")</f>
        <v>RAMON BECERRA M.</v>
      </c>
      <c r="I45" s="13" t="str">
        <f>IFERROR(VLOOKUP($G45,Jugadores,14,0), "")</f>
        <v>CD Dezportas Lugo TM</v>
      </c>
      <c r="J45" s="17" t="str">
        <f>IF(ISERROR(VLOOKUP(I45,Clubes,1,0)),"-","Galicia")</f>
        <v>Galicia</v>
      </c>
      <c r="K45" s="14">
        <f>IFERROR(VLOOKUP($G45,Jugadores,15,0), "")</f>
        <v>1974</v>
      </c>
      <c r="L45" s="17" t="str">
        <f>IFERROR(VLOOKUP($G45,Jugadores,16,0), "")</f>
        <v>M</v>
      </c>
      <c r="M45" s="15" t="str">
        <f>IFERROR(VLOOKUP($G45,Jugadores,17,0), "")</f>
        <v>V40M</v>
      </c>
      <c r="N45" s="16"/>
      <c r="O45" s="24">
        <f>IF(COUNT(R45:AA45)=0,"",COUNT(R45:AA45))</f>
        <v>2</v>
      </c>
      <c r="P45" s="48">
        <f>SUM(R45:AA45)</f>
        <v>74</v>
      </c>
      <c r="Q45" s="50">
        <v>64.5</v>
      </c>
      <c r="R45" s="25" t="s">
        <v>14</v>
      </c>
      <c r="S45" s="25" t="s">
        <v>14</v>
      </c>
      <c r="T45" s="25" t="s">
        <v>14</v>
      </c>
      <c r="U45" s="25">
        <v>64.5</v>
      </c>
      <c r="V45" s="25" t="s">
        <v>14</v>
      </c>
      <c r="W45" s="25" t="s">
        <v>14</v>
      </c>
      <c r="X45" s="25">
        <v>9.5</v>
      </c>
      <c r="Y45" s="26"/>
      <c r="Z45" s="27"/>
      <c r="AA45" s="29" t="s">
        <v>14</v>
      </c>
    </row>
    <row r="46" spans="1:27" x14ac:dyDescent="0.2">
      <c r="A46" s="21">
        <f>ROW(G46)-2</f>
        <v>44</v>
      </c>
      <c r="B46" s="76">
        <v>76</v>
      </c>
      <c r="C46" s="22">
        <f>IF(B46="","",IF(B46=A46,"=",B46-A46))</f>
        <v>32</v>
      </c>
      <c r="D46" s="76">
        <f>COUNTIF($M$3:$M46,$M46)</f>
        <v>4</v>
      </c>
      <c r="E46" s="76">
        <v>8</v>
      </c>
      <c r="F46" s="22">
        <f>IF(E46="","",IF(E46=D46,"=",E46-D46))</f>
        <v>4</v>
      </c>
      <c r="G46" s="12">
        <v>19659</v>
      </c>
      <c r="H46" s="13" t="str">
        <f>IFERROR(VLOOKUP($G46,Jugadores,12,0), "")</f>
        <v>FERNANDO ESTEVEZ A.</v>
      </c>
      <c r="I46" s="13" t="str">
        <f>IFERROR(VLOOKUP($G46,Jugadores,14,0), "")</f>
        <v>SCDR Helios-Bembrive</v>
      </c>
      <c r="J46" s="17" t="str">
        <f>IF(ISERROR(VLOOKUP(I46,Clubes,1,0)),"-","Galicia")</f>
        <v>Galicia</v>
      </c>
      <c r="K46" s="14">
        <f>IFERROR(VLOOKUP($G46,Jugadores,15,0), "")</f>
        <v>1964</v>
      </c>
      <c r="L46" s="17" t="str">
        <f>IFERROR(VLOOKUP($G46,Jugadores,16,0), "")</f>
        <v>M</v>
      </c>
      <c r="M46" s="15" t="str">
        <f>IFERROR(VLOOKUP($G46,Jugadores,17,0), "")</f>
        <v>V50M</v>
      </c>
      <c r="N46" s="16"/>
      <c r="O46" s="24">
        <f>IF(COUNT(R46:AA46)=0,"",COUNT(R46:AA46))</f>
        <v>3</v>
      </c>
      <c r="P46" s="48">
        <f>SUM(R46:AA46)</f>
        <v>73</v>
      </c>
      <c r="Q46" s="50">
        <v>66</v>
      </c>
      <c r="R46" s="25">
        <v>24.5</v>
      </c>
      <c r="S46" s="25" t="s">
        <v>14</v>
      </c>
      <c r="T46" s="25" t="s">
        <v>14</v>
      </c>
      <c r="U46" s="25">
        <v>28.5</v>
      </c>
      <c r="V46" s="25">
        <v>20</v>
      </c>
      <c r="W46" s="25" t="s">
        <v>14</v>
      </c>
      <c r="X46" s="25" t="s">
        <v>14</v>
      </c>
      <c r="Y46" s="26"/>
      <c r="Z46" s="27"/>
      <c r="AA46" s="29" t="s">
        <v>14</v>
      </c>
    </row>
    <row r="47" spans="1:27" x14ac:dyDescent="0.2">
      <c r="A47" s="21">
        <f>ROW(G47)-2</f>
        <v>45</v>
      </c>
      <c r="B47" s="76">
        <v>42</v>
      </c>
      <c r="C47" s="22">
        <f>IF(B47="","",IF(B47=A47,"=",B47-A47))</f>
        <v>-3</v>
      </c>
      <c r="D47" s="76">
        <f>COUNTIF($M$3:$M47,$M47)</f>
        <v>5</v>
      </c>
      <c r="E47" s="76">
        <v>4</v>
      </c>
      <c r="F47" s="22">
        <f>IF(E47="","",IF(E47=D47,"=",E47-D47))</f>
        <v>-1</v>
      </c>
      <c r="G47" s="12">
        <v>6977</v>
      </c>
      <c r="H47" s="13" t="str">
        <f>IFERROR(VLOOKUP($G47,Jugadores,12,0), "")</f>
        <v>JOSE M. ALONSO V.</v>
      </c>
      <c r="I47" s="13" t="str">
        <f>IFERROR(VLOOKUP($G47,Jugadores,14,0), "")</f>
        <v>Monteferreiros TM</v>
      </c>
      <c r="J47" s="17" t="str">
        <f>IF(ISERROR(VLOOKUP(I47,Clubes,1,0)),"-","Galicia")</f>
        <v>Galicia</v>
      </c>
      <c r="K47" s="14">
        <f>IFERROR(VLOOKUP($G47,Jugadores,15,0), "")</f>
        <v>1968</v>
      </c>
      <c r="L47" s="17" t="str">
        <f>IFERROR(VLOOKUP($G47,Jugadores,16,0), "")</f>
        <v>M</v>
      </c>
      <c r="M47" s="15" t="str">
        <f>IFERROR(VLOOKUP($G47,Jugadores,17,0), "")</f>
        <v>V50M</v>
      </c>
      <c r="N47" s="16"/>
      <c r="O47" s="24">
        <f>IF(COUNT(R47:AA47)=0,"",COUNT(R47:AA47))</f>
        <v>2</v>
      </c>
      <c r="P47" s="48">
        <f>SUM(R47:AA47)</f>
        <v>71.5</v>
      </c>
      <c r="Q47" s="50">
        <v>63</v>
      </c>
      <c r="R47" s="25">
        <v>44.5</v>
      </c>
      <c r="S47" s="25" t="s">
        <v>14</v>
      </c>
      <c r="T47" s="25" t="s">
        <v>14</v>
      </c>
      <c r="U47" s="25" t="s">
        <v>14</v>
      </c>
      <c r="V47" s="25">
        <v>27</v>
      </c>
      <c r="W47" s="25" t="s">
        <v>14</v>
      </c>
      <c r="X47" s="25" t="s">
        <v>14</v>
      </c>
      <c r="Y47" s="26"/>
      <c r="Z47" s="27"/>
      <c r="AA47" s="29" t="s">
        <v>14</v>
      </c>
    </row>
    <row r="48" spans="1:27" x14ac:dyDescent="0.2">
      <c r="A48" s="21">
        <f>ROW(G48)-2</f>
        <v>46</v>
      </c>
      <c r="B48" s="76">
        <v>49</v>
      </c>
      <c r="C48" s="22">
        <f>IF(B48="","",IF(B48=A48,"=",B48-A48))</f>
        <v>3</v>
      </c>
      <c r="D48" s="76">
        <f>COUNTIF($M$3:$M48,$M48)</f>
        <v>1</v>
      </c>
      <c r="E48" s="76">
        <v>2</v>
      </c>
      <c r="F48" s="22">
        <f>IF(E48="","",IF(E48=D48,"=",E48-D48))</f>
        <v>1</v>
      </c>
      <c r="G48" s="12">
        <v>17434</v>
      </c>
      <c r="H48" s="13" t="str">
        <f>IFERROR(VLOOKUP($G48,Jugadores,12,0), "")</f>
        <v>CLAUDIA M. CANAY C.</v>
      </c>
      <c r="I48" s="13" t="str">
        <f>IFERROR(VLOOKUP($G48,Jugadores,14,0), "")</f>
        <v>Club Monte Porreiro</v>
      </c>
      <c r="J48" s="17" t="str">
        <f>IF(ISERROR(VLOOKUP(I48,Clubes,1,0)),"-","Galicia")</f>
        <v>Galicia</v>
      </c>
      <c r="K48" s="14">
        <f>IFERROR(VLOOKUP($G48,Jugadores,15,0), "")</f>
        <v>2002</v>
      </c>
      <c r="L48" s="17" t="str">
        <f>IFERROR(VLOOKUP($G48,Jugadores,16,0), "")</f>
        <v>F</v>
      </c>
      <c r="M48" s="15" t="str">
        <f>IFERROR(VLOOKUP($G48,Jugadores,17,0), "")</f>
        <v>S23F</v>
      </c>
      <c r="N48" s="16">
        <v>1</v>
      </c>
      <c r="O48" s="24">
        <f>IF(COUNT(R48:AA48)=0,"",COUNT(R48:AA48))</f>
        <v>3</v>
      </c>
      <c r="P48" s="48">
        <f>SUM(R48:AA48)</f>
        <v>70.7</v>
      </c>
      <c r="Q48" s="50">
        <v>93.1</v>
      </c>
      <c r="R48" s="25">
        <v>0</v>
      </c>
      <c r="S48" s="25" t="s">
        <v>14</v>
      </c>
      <c r="T48" s="25" t="s">
        <v>14</v>
      </c>
      <c r="U48" s="25" t="s">
        <v>14</v>
      </c>
      <c r="V48" s="25" t="s">
        <v>14</v>
      </c>
      <c r="W48" s="25">
        <v>8.4</v>
      </c>
      <c r="X48" s="25" t="s">
        <v>14</v>
      </c>
      <c r="Y48" s="26"/>
      <c r="Z48" s="27"/>
      <c r="AA48" s="29">
        <v>62.3</v>
      </c>
    </row>
    <row r="49" spans="1:27" x14ac:dyDescent="0.2">
      <c r="A49" s="21">
        <f>ROW(G49)-2</f>
        <v>47</v>
      </c>
      <c r="B49" s="76">
        <v>35</v>
      </c>
      <c r="C49" s="22">
        <f>IF(B49="","",IF(B49=A49,"=",B49-A49))</f>
        <v>-12</v>
      </c>
      <c r="D49" s="76">
        <f>COUNTIF($M$3:$M49,$M49)</f>
        <v>6</v>
      </c>
      <c r="E49" s="76">
        <v>4</v>
      </c>
      <c r="F49" s="22">
        <f>IF(E49="","",IF(E49=D49,"=",E49-D49))</f>
        <v>-2</v>
      </c>
      <c r="G49" s="12">
        <v>33675</v>
      </c>
      <c r="H49" s="13" t="str">
        <f>IFERROR(VLOOKUP($G49,Jugadores,12,0), "")</f>
        <v>CELSO NUÑEZ M.</v>
      </c>
      <c r="I49" s="13" t="str">
        <f>IFERROR(VLOOKUP($G49,Jugadores,14,0), "")</f>
        <v>Cinania TM</v>
      </c>
      <c r="J49" s="17" t="str">
        <f>IF(ISERROR(VLOOKUP(I49,Clubes,1,0)),"-","Galicia")</f>
        <v>Galicia</v>
      </c>
      <c r="K49" s="14">
        <f>IFERROR(VLOOKUP($G49,Jugadores,15,0), "")</f>
        <v>1976</v>
      </c>
      <c r="L49" s="17" t="str">
        <f>IFERROR(VLOOKUP($G49,Jugadores,16,0), "")</f>
        <v>M</v>
      </c>
      <c r="M49" s="15" t="str">
        <f>IFERROR(VLOOKUP($G49,Jugadores,17,0), "")</f>
        <v>V40M</v>
      </c>
      <c r="N49" s="16"/>
      <c r="O49" s="24">
        <f>IF(COUNT(R49:AA49)=0,"",COUNT(R49:AA49))</f>
        <v>2</v>
      </c>
      <c r="P49" s="48">
        <f>SUM(R49:AA49)</f>
        <v>70.5</v>
      </c>
      <c r="Q49" s="50">
        <v>46.5</v>
      </c>
      <c r="R49" s="25">
        <v>48.5</v>
      </c>
      <c r="S49" s="25"/>
      <c r="T49" s="25"/>
      <c r="U49" s="25"/>
      <c r="V49" s="25">
        <v>22</v>
      </c>
      <c r="W49" s="25" t="s">
        <v>14</v>
      </c>
      <c r="X49" s="25" t="s">
        <v>14</v>
      </c>
      <c r="Y49" s="26"/>
      <c r="Z49" s="27"/>
      <c r="AA49" s="29" t="s">
        <v>14</v>
      </c>
    </row>
    <row r="50" spans="1:27" x14ac:dyDescent="0.2">
      <c r="A50" s="21">
        <f>ROW(G50)-2</f>
        <v>48</v>
      </c>
      <c r="B50" s="76">
        <v>50</v>
      </c>
      <c r="C50" s="22">
        <f>IF(B50="","",IF(B50=A50,"=",B50-A50))</f>
        <v>2</v>
      </c>
      <c r="D50" s="76">
        <f>COUNTIF($M$3:$M50,$M50)</f>
        <v>8</v>
      </c>
      <c r="E50" s="76">
        <v>7</v>
      </c>
      <c r="F50" s="22">
        <f>IF(E50="","",IF(E50=D50,"=",E50-D50))</f>
        <v>-1</v>
      </c>
      <c r="G50" s="12">
        <v>38976</v>
      </c>
      <c r="H50" s="13" t="str">
        <f>IFERROR(VLOOKUP($G50,Jugadores,12,0), "")</f>
        <v>NAZARII SOLODKYI</v>
      </c>
      <c r="I50" s="13" t="str">
        <f>IFERROR(VLOOKUP($G50,Jugadores,14,0), "")</f>
        <v>Vilagarcía TM</v>
      </c>
      <c r="J50" s="17" t="str">
        <f>IF(ISERROR(VLOOKUP(I50,Clubes,1,0)),"-","Galicia")</f>
        <v>Galicia</v>
      </c>
      <c r="K50" s="14">
        <f>IFERROR(VLOOKUP($G50,Jugadores,15,0), "")</f>
        <v>2008</v>
      </c>
      <c r="L50" s="17" t="str">
        <f>IFERROR(VLOOKUP($G50,Jugadores,16,0), "")</f>
        <v>M</v>
      </c>
      <c r="M50" s="15" t="str">
        <f>IFERROR(VLOOKUP($G50,Jugadores,17,0), "")</f>
        <v>INFM</v>
      </c>
      <c r="N50" s="16"/>
      <c r="O50" s="24">
        <f>IF(COUNT(R50:AA50)=0,"",COUNT(R50:AA50))</f>
        <v>1</v>
      </c>
      <c r="P50" s="48">
        <f>SUM(R50:AA50)</f>
        <v>70</v>
      </c>
      <c r="Q50" s="50">
        <v>70</v>
      </c>
      <c r="R50" s="25">
        <v>70</v>
      </c>
      <c r="S50" s="25" t="s">
        <v>14</v>
      </c>
      <c r="T50" s="25" t="s">
        <v>14</v>
      </c>
      <c r="U50" s="25"/>
      <c r="V50" s="25" t="s">
        <v>14</v>
      </c>
      <c r="W50" s="25" t="s">
        <v>14</v>
      </c>
      <c r="X50" s="25" t="s">
        <v>14</v>
      </c>
      <c r="Y50" s="26"/>
      <c r="Z50" s="27"/>
      <c r="AA50" s="29"/>
    </row>
    <row r="51" spans="1:27" x14ac:dyDescent="0.2">
      <c r="A51" s="21">
        <f>ROW(G51)-2</f>
        <v>49</v>
      </c>
      <c r="B51" s="76">
        <v>63</v>
      </c>
      <c r="C51" s="22">
        <f>IF(B51="","",IF(B51=A51,"=",B51-A51))</f>
        <v>14</v>
      </c>
      <c r="D51" s="76">
        <f>COUNTIF($M$3:$M51,$M51)</f>
        <v>6</v>
      </c>
      <c r="E51" s="76">
        <v>6</v>
      </c>
      <c r="F51" s="22" t="str">
        <f>IF(E51="","",IF(E51=D51,"=",E51-D51))</f>
        <v>=</v>
      </c>
      <c r="G51" s="12">
        <v>19664</v>
      </c>
      <c r="H51" s="13" t="str">
        <f>IFERROR(VLOOKUP($G51,Jugadores,12,0), "")</f>
        <v>ANTONIO VIDAL V.</v>
      </c>
      <c r="I51" s="13" t="str">
        <f>IFERROR(VLOOKUP($G51,Jugadores,14,0), "")</f>
        <v>Club Monte Porreiro</v>
      </c>
      <c r="J51" s="17" t="str">
        <f>IF(ISERROR(VLOOKUP(I51,Clubes,1,0)),"-","Galicia")</f>
        <v>Galicia</v>
      </c>
      <c r="K51" s="14">
        <f>IFERROR(VLOOKUP($G51,Jugadores,15,0), "")</f>
        <v>1972</v>
      </c>
      <c r="L51" s="17" t="str">
        <f>IFERROR(VLOOKUP($G51,Jugadores,16,0), "")</f>
        <v>M</v>
      </c>
      <c r="M51" s="15" t="str">
        <f>IFERROR(VLOOKUP($G51,Jugadores,17,0), "")</f>
        <v>V50M</v>
      </c>
      <c r="N51" s="16"/>
      <c r="O51" s="24">
        <f>IF(COUNT(R51:AA51)=0,"",COUNT(R51:AA51))</f>
        <v>4</v>
      </c>
      <c r="P51" s="48">
        <f>SUM(R51:AA51)</f>
        <v>69</v>
      </c>
      <c r="Q51" s="50">
        <v>57.5</v>
      </c>
      <c r="R51" s="25">
        <v>24.5</v>
      </c>
      <c r="S51" s="25" t="s">
        <v>14</v>
      </c>
      <c r="T51" s="25">
        <v>18.5</v>
      </c>
      <c r="U51" s="25">
        <v>9</v>
      </c>
      <c r="V51" s="25">
        <v>17</v>
      </c>
      <c r="W51" s="25" t="s">
        <v>14</v>
      </c>
      <c r="X51" s="25" t="s">
        <v>14</v>
      </c>
      <c r="Y51" s="26"/>
      <c r="Z51" s="27"/>
      <c r="AA51" s="29" t="s">
        <v>14</v>
      </c>
    </row>
    <row r="52" spans="1:27" x14ac:dyDescent="0.2">
      <c r="A52" s="21">
        <f>ROW(G52)-2</f>
        <v>50</v>
      </c>
      <c r="B52" s="76">
        <v>53</v>
      </c>
      <c r="C52" s="22">
        <f>IF(B52="","",IF(B52=A52,"=",B52-A52))</f>
        <v>3</v>
      </c>
      <c r="D52" s="76">
        <f>COUNTIF($M$3:$M52,$M52)</f>
        <v>17</v>
      </c>
      <c r="E52" s="76">
        <v>20</v>
      </c>
      <c r="F52" s="22">
        <f>IF(E52="","",IF(E52=D52,"=",E52-D52))</f>
        <v>3</v>
      </c>
      <c r="G52" s="12">
        <v>5689</v>
      </c>
      <c r="H52" s="13" t="str">
        <f>IFERROR(VLOOKUP($G52,Jugadores,12,0), "")</f>
        <v>ALBERTO SEOANE A.</v>
      </c>
      <c r="I52" s="13" t="str">
        <f>IFERROR(VLOOKUP($G52,Jugadores,14,0), "")</f>
        <v>Club del Mar de San Amaro</v>
      </c>
      <c r="J52" s="17" t="str">
        <f>IF(ISERROR(VLOOKUP(I52,Clubes,1,0)),"-","Galicia")</f>
        <v>Galicia</v>
      </c>
      <c r="K52" s="14">
        <f>IFERROR(VLOOKUP($G52,Jugadores,15,0), "")</f>
        <v>1987</v>
      </c>
      <c r="L52" s="17" t="str">
        <f>IFERROR(VLOOKUP($G52,Jugadores,16,0), "")</f>
        <v>M</v>
      </c>
      <c r="M52" s="15" t="str">
        <f>IFERROR(VLOOKUP($G52,Jugadores,17,0), "")</f>
        <v>SENM</v>
      </c>
      <c r="N52" s="16"/>
      <c r="O52" s="24">
        <f>IF(COUNT(R52:AA52)=0,"",COUNT(R52:AA52))</f>
        <v>1</v>
      </c>
      <c r="P52" s="48">
        <f>SUM(R52:AA52)</f>
        <v>65</v>
      </c>
      <c r="Q52" s="50">
        <v>65</v>
      </c>
      <c r="R52" s="25" t="s">
        <v>14</v>
      </c>
      <c r="S52" s="25" t="s">
        <v>14</v>
      </c>
      <c r="T52" s="25" t="s">
        <v>14</v>
      </c>
      <c r="U52" s="25"/>
      <c r="V52" s="25" t="s">
        <v>14</v>
      </c>
      <c r="W52" s="25" t="s">
        <v>14</v>
      </c>
      <c r="X52" s="25" t="s">
        <v>14</v>
      </c>
      <c r="Y52" s="26"/>
      <c r="Z52" s="27"/>
      <c r="AA52" s="29">
        <v>65</v>
      </c>
    </row>
    <row r="53" spans="1:27" x14ac:dyDescent="0.2">
      <c r="A53" s="21">
        <f>ROW(G53)-2</f>
        <v>51</v>
      </c>
      <c r="B53" s="76">
        <v>54</v>
      </c>
      <c r="C53" s="22">
        <f>IF(B53="","",IF(B53=A53,"=",B53-A53))</f>
        <v>3</v>
      </c>
      <c r="D53" s="76">
        <f>COUNTIF($M$3:$M53,$M53)</f>
        <v>18</v>
      </c>
      <c r="E53" s="76">
        <v>21</v>
      </c>
      <c r="F53" s="22">
        <f>IF(E53="","",IF(E53=D53,"=",E53-D53))</f>
        <v>3</v>
      </c>
      <c r="G53" s="12">
        <v>10001</v>
      </c>
      <c r="H53" s="13" t="str">
        <f>IFERROR(VLOOKUP($G53,Jugadores,12,0), "")</f>
        <v>PABLO U. REGUEIRO N.</v>
      </c>
      <c r="I53" s="13" t="str">
        <f>IFERROR(VLOOKUP($G53,Jugadores,14,0), "")</f>
        <v>AD Vincios</v>
      </c>
      <c r="J53" s="17" t="str">
        <f>IF(ISERROR(VLOOKUP(I53,Clubes,1,0)),"-","Galicia")</f>
        <v>Galicia</v>
      </c>
      <c r="K53" s="14">
        <f>IFERROR(VLOOKUP($G53,Jugadores,15,0), "")</f>
        <v>1999</v>
      </c>
      <c r="L53" s="17" t="str">
        <f>IFERROR(VLOOKUP($G53,Jugadores,16,0), "")</f>
        <v>M</v>
      </c>
      <c r="M53" s="15" t="str">
        <f>IFERROR(VLOOKUP($G53,Jugadores,17,0), "")</f>
        <v>SENM</v>
      </c>
      <c r="N53" s="16"/>
      <c r="O53" s="24">
        <f>IF(COUNT(R53:AA53)=0,"",COUNT(R53:AA53))</f>
        <v>1</v>
      </c>
      <c r="P53" s="48">
        <f>SUM(R53:AA53)</f>
        <v>64.5</v>
      </c>
      <c r="Q53" s="50">
        <v>64.5</v>
      </c>
      <c r="R53" s="25" t="s">
        <v>14</v>
      </c>
      <c r="S53" s="25" t="s">
        <v>14</v>
      </c>
      <c r="T53" s="25" t="s">
        <v>14</v>
      </c>
      <c r="U53" s="25">
        <v>64.5</v>
      </c>
      <c r="V53" s="25" t="s">
        <v>14</v>
      </c>
      <c r="W53" s="25" t="s">
        <v>14</v>
      </c>
      <c r="X53" s="25" t="s">
        <v>14</v>
      </c>
      <c r="Y53" s="26"/>
      <c r="Z53" s="27"/>
      <c r="AA53" s="29" t="s">
        <v>14</v>
      </c>
    </row>
    <row r="54" spans="1:27" x14ac:dyDescent="0.2">
      <c r="A54" s="21">
        <f>ROW(G54)-2</f>
        <v>52</v>
      </c>
      <c r="B54" s="76">
        <v>55</v>
      </c>
      <c r="C54" s="22">
        <f>IF(B54="","",IF(B54=A54,"=",B54-A54))</f>
        <v>3</v>
      </c>
      <c r="D54" s="76">
        <f>COUNTIF($M$3:$M54,$M54)</f>
        <v>1</v>
      </c>
      <c r="E54" s="76">
        <v>1</v>
      </c>
      <c r="F54" s="22" t="str">
        <f>IF(E54="","",IF(E54=D54,"=",E54-D54))</f>
        <v>=</v>
      </c>
      <c r="G54" s="12">
        <v>23573</v>
      </c>
      <c r="H54" s="13" t="str">
        <f>IFERROR(VLOOKUP($G54,Jugadores,12,0), "")</f>
        <v>CANDELA MONTERO C.</v>
      </c>
      <c r="I54" s="13" t="str">
        <f>IFERROR(VLOOKUP($G54,Jugadores,14,0), "")</f>
        <v>CTM Cidade de Narón</v>
      </c>
      <c r="J54" s="17" t="str">
        <f>IF(ISERROR(VLOOKUP(I54,Clubes,1,0)),"-","Galicia")</f>
        <v>Galicia</v>
      </c>
      <c r="K54" s="14">
        <f>IFERROR(VLOOKUP($G54,Jugadores,15,0), "")</f>
        <v>2008</v>
      </c>
      <c r="L54" s="17" t="str">
        <f>IFERROR(VLOOKUP($G54,Jugadores,16,0), "")</f>
        <v>F</v>
      </c>
      <c r="M54" s="15" t="str">
        <f>IFERROR(VLOOKUP($G54,Jugadores,17,0), "")</f>
        <v>INFF</v>
      </c>
      <c r="N54" s="16"/>
      <c r="O54" s="24">
        <f>IF(COUNT(R54:AA54)=0,"",COUNT(R54:AA54))</f>
        <v>3</v>
      </c>
      <c r="P54" s="48">
        <f>SUM(R54:AA54)</f>
        <v>63.4</v>
      </c>
      <c r="Q54" s="50">
        <v>45.4</v>
      </c>
      <c r="R54" s="25" t="s">
        <v>14</v>
      </c>
      <c r="S54" s="25" t="s">
        <v>14</v>
      </c>
      <c r="T54" s="25" t="s">
        <v>14</v>
      </c>
      <c r="U54" s="25"/>
      <c r="V54" s="25" t="s">
        <v>14</v>
      </c>
      <c r="W54" s="25">
        <v>8.4</v>
      </c>
      <c r="X54" s="25">
        <v>18</v>
      </c>
      <c r="Y54" s="26"/>
      <c r="Z54" s="27"/>
      <c r="AA54" s="29">
        <v>37</v>
      </c>
    </row>
    <row r="55" spans="1:27" x14ac:dyDescent="0.2">
      <c r="A55" s="21">
        <f>ROW(G55)-2</f>
        <v>53</v>
      </c>
      <c r="B55" s="76">
        <v>57</v>
      </c>
      <c r="C55" s="22">
        <f>IF(B55="","",IF(B55=A55,"=",B55-A55))</f>
        <v>4</v>
      </c>
      <c r="D55" s="76">
        <f>COUNTIF($M$3:$M55,$M55)</f>
        <v>1</v>
      </c>
      <c r="E55" s="76">
        <v>1</v>
      </c>
      <c r="F55" s="22" t="str">
        <f>IF(E55="","",IF(E55=D55,"=",E55-D55))</f>
        <v>=</v>
      </c>
      <c r="G55" s="12">
        <v>10784</v>
      </c>
      <c r="H55" s="13" t="str">
        <f>IFERROR(VLOOKUP($G55,Jugadores,12,0), "")</f>
        <v>MARIA PENA C.</v>
      </c>
      <c r="I55" s="13" t="str">
        <f>IFERROR(VLOOKUP($G55,Jugadores,14,0), "")</f>
        <v>Cinania TM</v>
      </c>
      <c r="J55" s="17" t="str">
        <f>IF(ISERROR(VLOOKUP(I55,Clubes,1,0)),"-","Galicia")</f>
        <v>Galicia</v>
      </c>
      <c r="K55" s="14">
        <f>IFERROR(VLOOKUP($G55,Jugadores,15,0), "")</f>
        <v>1999</v>
      </c>
      <c r="L55" s="17" t="str">
        <f>IFERROR(VLOOKUP($G55,Jugadores,16,0), "")</f>
        <v>F</v>
      </c>
      <c r="M55" s="15" t="str">
        <f>IFERROR(VLOOKUP($G55,Jugadores,17,0), "")</f>
        <v>SENF</v>
      </c>
      <c r="N55" s="16"/>
      <c r="O55" s="24">
        <f>IF(COUNT(R55:AA55)=0,"",COUNT(R55:AA55))</f>
        <v>4</v>
      </c>
      <c r="P55" s="48">
        <f>SUM(R55:AA55)</f>
        <v>62.9</v>
      </c>
      <c r="Q55" s="50">
        <v>67.7</v>
      </c>
      <c r="R55" s="25">
        <v>12.5</v>
      </c>
      <c r="S55" s="25" t="s">
        <v>14</v>
      </c>
      <c r="T55" s="25">
        <v>11.8</v>
      </c>
      <c r="U55" s="25" t="s">
        <v>14</v>
      </c>
      <c r="V55" s="25">
        <v>11.6</v>
      </c>
      <c r="W55" s="25" t="s">
        <v>14</v>
      </c>
      <c r="X55" s="25" t="s">
        <v>14</v>
      </c>
      <c r="Y55" s="26"/>
      <c r="Z55" s="27"/>
      <c r="AA55" s="29">
        <v>27</v>
      </c>
    </row>
    <row r="56" spans="1:27" x14ac:dyDescent="0.2">
      <c r="A56" s="21">
        <f>ROW(G56)-2</f>
        <v>54</v>
      </c>
      <c r="B56" s="76">
        <v>58</v>
      </c>
      <c r="C56" s="22">
        <f>IF(B56="","",IF(B56=A56,"=",B56-A56))</f>
        <v>4</v>
      </c>
      <c r="D56" s="76">
        <f>COUNTIF($M$3:$M56,$M56)</f>
        <v>9</v>
      </c>
      <c r="E56" s="76">
        <v>8</v>
      </c>
      <c r="F56" s="22">
        <f>IF(E56="","",IF(E56=D56,"=",E56-D56))</f>
        <v>-1</v>
      </c>
      <c r="G56" s="12">
        <v>33671</v>
      </c>
      <c r="H56" s="13" t="str">
        <f>IFERROR(VLOOKUP($G56,Jugadores,12,0), "")</f>
        <v>ANTONIO LOUREIRO G.</v>
      </c>
      <c r="I56" s="13" t="str">
        <f>IFERROR(VLOOKUP($G56,Jugadores,14,0), "")</f>
        <v>Club Monte Porreiro</v>
      </c>
      <c r="J56" s="17" t="str">
        <f>IF(ISERROR(VLOOKUP(I56,Clubes,1,0)),"-","Galicia")</f>
        <v>Galicia</v>
      </c>
      <c r="K56" s="14">
        <f>IFERROR(VLOOKUP($G56,Jugadores,15,0), "")</f>
        <v>2008</v>
      </c>
      <c r="L56" s="17" t="str">
        <f>IFERROR(VLOOKUP($G56,Jugadores,16,0), "")</f>
        <v>M</v>
      </c>
      <c r="M56" s="15" t="str">
        <f>IFERROR(VLOOKUP($G56,Jugadores,17,0), "")</f>
        <v>INFM</v>
      </c>
      <c r="N56" s="16">
        <v>1</v>
      </c>
      <c r="O56" s="24">
        <f>IF(COUNT(R56:AA56)=0,"",COUNT(R56:AA56))</f>
        <v>3</v>
      </c>
      <c r="P56" s="48">
        <f>SUM(R56:AA56)</f>
        <v>62.5</v>
      </c>
      <c r="Q56" s="50">
        <v>38</v>
      </c>
      <c r="R56" s="25">
        <v>24.5</v>
      </c>
      <c r="S56" s="25" t="s">
        <v>14</v>
      </c>
      <c r="T56" s="25" t="s">
        <v>14</v>
      </c>
      <c r="U56" s="25">
        <v>7</v>
      </c>
      <c r="V56" s="25" t="s">
        <v>14</v>
      </c>
      <c r="W56" s="25" t="s">
        <v>14</v>
      </c>
      <c r="X56" s="25" t="s">
        <v>14</v>
      </c>
      <c r="Y56" s="26"/>
      <c r="Z56" s="27"/>
      <c r="AA56" s="29">
        <v>31</v>
      </c>
    </row>
    <row r="57" spans="1:27" x14ac:dyDescent="0.2">
      <c r="A57" s="21">
        <f>ROW(G57)-2</f>
        <v>55</v>
      </c>
      <c r="B57" s="76">
        <v>59</v>
      </c>
      <c r="C57" s="22">
        <f>IF(B57="","",IF(B57=A57,"=",B57-A57))</f>
        <v>4</v>
      </c>
      <c r="D57" s="76">
        <f>COUNTIF($M$3:$M57,$M57)</f>
        <v>19</v>
      </c>
      <c r="E57" s="76">
        <v>22</v>
      </c>
      <c r="F57" s="22">
        <f>IF(E57="","",IF(E57=D57,"=",E57-D57))</f>
        <v>3</v>
      </c>
      <c r="G57" s="12">
        <v>6625</v>
      </c>
      <c r="H57" s="13" t="str">
        <f>IFERROR(VLOOKUP($G57,Jugadores,12,0), "")</f>
        <v>LUCAS RODRIGUEZ C.</v>
      </c>
      <c r="I57" s="13" t="str">
        <f>IFERROR(VLOOKUP($G57,Jugadores,14,0), "")</f>
        <v>SCDR Helios-Bembrive</v>
      </c>
      <c r="J57" s="17" t="str">
        <f>IF(ISERROR(VLOOKUP(I57,Clubes,1,0)),"-","Galicia")</f>
        <v>Galicia</v>
      </c>
      <c r="K57" s="14">
        <f>IFERROR(VLOOKUP($G57,Jugadores,15,0), "")</f>
        <v>1991</v>
      </c>
      <c r="L57" s="17" t="str">
        <f>IFERROR(VLOOKUP($G57,Jugadores,16,0), "")</f>
        <v>M</v>
      </c>
      <c r="M57" s="15" t="str">
        <f>IFERROR(VLOOKUP($G57,Jugadores,17,0), "")</f>
        <v>SENM</v>
      </c>
      <c r="N57" s="16"/>
      <c r="O57" s="24">
        <f>IF(COUNT(R57:AA57)=0,"",COUNT(R57:AA57))</f>
        <v>1</v>
      </c>
      <c r="P57" s="48">
        <f>SUM(R57:AA57)</f>
        <v>59.5</v>
      </c>
      <c r="Q57" s="50">
        <v>108</v>
      </c>
      <c r="R57" s="25" t="s">
        <v>14</v>
      </c>
      <c r="S57" s="25" t="s">
        <v>14</v>
      </c>
      <c r="T57" s="25" t="s">
        <v>14</v>
      </c>
      <c r="U57" s="25">
        <v>59.5</v>
      </c>
      <c r="V57" s="25" t="s">
        <v>14</v>
      </c>
      <c r="W57" s="25" t="s">
        <v>14</v>
      </c>
      <c r="X57" s="25" t="s">
        <v>14</v>
      </c>
      <c r="Y57" s="26"/>
      <c r="Z57" s="27"/>
      <c r="AA57" s="29" t="s">
        <v>14</v>
      </c>
    </row>
    <row r="58" spans="1:27" x14ac:dyDescent="0.2">
      <c r="A58" s="21">
        <f>ROW(G58)-2</f>
        <v>56</v>
      </c>
      <c r="B58" s="76">
        <v>60</v>
      </c>
      <c r="C58" s="22">
        <f>IF(B58="","",IF(B58=A58,"=",B58-A58))</f>
        <v>4</v>
      </c>
      <c r="D58" s="76">
        <f>COUNTIF($M$3:$M58,$M58)</f>
        <v>7</v>
      </c>
      <c r="E58" s="76">
        <v>8</v>
      </c>
      <c r="F58" s="22">
        <f>IF(E58="","",IF(E58=D58,"=",E58-D58))</f>
        <v>1</v>
      </c>
      <c r="G58" s="12">
        <v>14939</v>
      </c>
      <c r="H58" s="13" t="str">
        <f>IFERROR(VLOOKUP($G58,Jugadores,12,0), "")</f>
        <v>RODRIGO ALVAREZ G.</v>
      </c>
      <c r="I58" s="13" t="str">
        <f>IFERROR(VLOOKUP($G58,Jugadores,14,0), "")</f>
        <v>Academia San Mamed Orense TM</v>
      </c>
      <c r="J58" s="17" t="str">
        <f>IF(ISERROR(VLOOKUP(I58,Clubes,1,0)),"-","Galicia")</f>
        <v>Galicia</v>
      </c>
      <c r="K58" s="14">
        <f>IFERROR(VLOOKUP($G58,Jugadores,15,0), "")</f>
        <v>1979</v>
      </c>
      <c r="L58" s="17" t="str">
        <f>IFERROR(VLOOKUP($G58,Jugadores,16,0), "")</f>
        <v>M</v>
      </c>
      <c r="M58" s="15" t="str">
        <f>IFERROR(VLOOKUP($G58,Jugadores,17,0), "")</f>
        <v>V40M</v>
      </c>
      <c r="N58" s="16"/>
      <c r="O58" s="24">
        <f>IF(COUNT(R58:AA58)=0,"",COUNT(R58:AA58))</f>
        <v>1</v>
      </c>
      <c r="P58" s="48">
        <f>SUM(R58:AA58)</f>
        <v>59.5</v>
      </c>
      <c r="Q58" s="50">
        <v>59.5</v>
      </c>
      <c r="R58" s="25" t="s">
        <v>14</v>
      </c>
      <c r="S58" s="25" t="s">
        <v>14</v>
      </c>
      <c r="T58" s="25" t="s">
        <v>14</v>
      </c>
      <c r="U58" s="25">
        <v>59.5</v>
      </c>
      <c r="V58" s="25" t="s">
        <v>14</v>
      </c>
      <c r="W58" s="25" t="s">
        <v>14</v>
      </c>
      <c r="X58" s="25" t="s">
        <v>14</v>
      </c>
      <c r="Y58" s="26"/>
      <c r="Z58" s="27"/>
      <c r="AA58" s="29" t="s">
        <v>14</v>
      </c>
    </row>
    <row r="59" spans="1:27" x14ac:dyDescent="0.2">
      <c r="A59" s="21">
        <f>ROW(G59)-2</f>
        <v>57</v>
      </c>
      <c r="B59" s="76">
        <v>26</v>
      </c>
      <c r="C59" s="22">
        <f>IF(B59="","",IF(B59=A59,"=",B59-A59))</f>
        <v>-31</v>
      </c>
      <c r="D59" s="76">
        <f>COUNTIF($M$3:$M59,$M59)</f>
        <v>8</v>
      </c>
      <c r="E59" s="76">
        <v>3</v>
      </c>
      <c r="F59" s="22">
        <f>IF(E59="","",IF(E59=D59,"=",E59-D59))</f>
        <v>-5</v>
      </c>
      <c r="G59" s="12">
        <v>17432</v>
      </c>
      <c r="H59" s="13" t="str">
        <f>IFERROR(VLOOKUP($G59,Jugadores,12,0), "")</f>
        <v>ANDRES GREGORIO A.</v>
      </c>
      <c r="I59" s="13" t="str">
        <f>IFERROR(VLOOKUP($G59,Jugadores,14,0), "")</f>
        <v>Círculo Mercantil de Vigo</v>
      </c>
      <c r="J59" s="17" t="str">
        <f>IF(ISERROR(VLOOKUP(I59,Clubes,1,0)),"-","Galicia")</f>
        <v>Galicia</v>
      </c>
      <c r="K59" s="14">
        <f>IFERROR(VLOOKUP($G59,Jugadores,15,0), "")</f>
        <v>1979</v>
      </c>
      <c r="L59" s="17" t="str">
        <f>IFERROR(VLOOKUP($G59,Jugadores,16,0), "")</f>
        <v>M</v>
      </c>
      <c r="M59" s="15" t="str">
        <f>IFERROR(VLOOKUP($G59,Jugadores,17,0), "")</f>
        <v>V40M</v>
      </c>
      <c r="N59" s="16"/>
      <c r="O59" s="24">
        <f>IF(COUNT(R59:AA59)=0,"",COUNT(R59:AA59))</f>
        <v>1</v>
      </c>
      <c r="P59" s="48">
        <f>SUM(R59:AA59)</f>
        <v>59.5</v>
      </c>
      <c r="Q59" s="50">
        <v>179.4</v>
      </c>
      <c r="R59" s="25" t="s">
        <v>14</v>
      </c>
      <c r="S59" s="25" t="s">
        <v>14</v>
      </c>
      <c r="T59" s="25" t="s">
        <v>14</v>
      </c>
      <c r="U59" s="25">
        <v>59.5</v>
      </c>
      <c r="V59" s="25" t="s">
        <v>14</v>
      </c>
      <c r="W59" s="25" t="s">
        <v>14</v>
      </c>
      <c r="X59" s="25" t="s">
        <v>14</v>
      </c>
      <c r="Y59" s="26"/>
      <c r="Z59" s="27"/>
      <c r="AA59" s="29" t="s">
        <v>14</v>
      </c>
    </row>
    <row r="60" spans="1:27" x14ac:dyDescent="0.2">
      <c r="A60" s="21">
        <f>ROW(G60)-2</f>
        <v>58</v>
      </c>
      <c r="B60" s="76">
        <v>47</v>
      </c>
      <c r="C60" s="22">
        <f>IF(B60="","",IF(B60=A60,"=",B60-A60))</f>
        <v>-11</v>
      </c>
      <c r="D60" s="76">
        <f>COUNTIF($M$3:$M60,$M60)</f>
        <v>2</v>
      </c>
      <c r="E60" s="76">
        <v>1</v>
      </c>
      <c r="F60" s="22">
        <f>IF(E60="","",IF(E60=D60,"=",E60-D60))</f>
        <v>-1</v>
      </c>
      <c r="G60" s="12">
        <v>10552</v>
      </c>
      <c r="H60" s="13" t="str">
        <f>IFERROR(VLOOKUP($G60,Jugadores,12,0), "")</f>
        <v>NOELIA SANTIAGO B.</v>
      </c>
      <c r="I60" s="13" t="str">
        <f>IFERROR(VLOOKUP($G60,Jugadores,14,0), "")</f>
        <v>Club Monte Porreiro</v>
      </c>
      <c r="J60" s="17" t="str">
        <f>IF(ISERROR(VLOOKUP(I60,Clubes,1,0)),"-","Galicia")</f>
        <v>Galicia</v>
      </c>
      <c r="K60" s="14">
        <f>IFERROR(VLOOKUP($G60,Jugadores,15,0), "")</f>
        <v>2001</v>
      </c>
      <c r="L60" s="17" t="str">
        <f>IFERROR(VLOOKUP($G60,Jugadores,16,0), "")</f>
        <v>F</v>
      </c>
      <c r="M60" s="15" t="str">
        <f>IFERROR(VLOOKUP($G60,Jugadores,17,0), "")</f>
        <v>S23F</v>
      </c>
      <c r="N60" s="16"/>
      <c r="O60" s="24">
        <f>IF(COUNT(R60:AA60)=0,"",COUNT(R60:AA60))</f>
        <v>2</v>
      </c>
      <c r="P60" s="48">
        <f>SUM(R60:AA60)</f>
        <v>58.3</v>
      </c>
      <c r="Q60" s="50">
        <v>88</v>
      </c>
      <c r="R60" s="25" t="s">
        <v>14</v>
      </c>
      <c r="S60" s="25" t="s">
        <v>14</v>
      </c>
      <c r="T60" s="25">
        <v>21.3</v>
      </c>
      <c r="U60" s="25" t="s">
        <v>14</v>
      </c>
      <c r="V60" s="25" t="s">
        <v>14</v>
      </c>
      <c r="W60" s="25" t="s">
        <v>14</v>
      </c>
      <c r="X60" s="25" t="s">
        <v>14</v>
      </c>
      <c r="Y60" s="26"/>
      <c r="Z60" s="27"/>
      <c r="AA60" s="29">
        <v>37</v>
      </c>
    </row>
    <row r="61" spans="1:27" x14ac:dyDescent="0.2">
      <c r="A61" s="21">
        <f>ROW(G61)-2</f>
        <v>59</v>
      </c>
      <c r="B61" s="76">
        <v>62</v>
      </c>
      <c r="C61" s="22">
        <f>IF(B61="","",IF(B61=A61,"=",B61-A61))</f>
        <v>3</v>
      </c>
      <c r="D61" s="76">
        <f>COUNTIF($M$3:$M61,$M61)</f>
        <v>10</v>
      </c>
      <c r="E61" s="76">
        <v>10</v>
      </c>
      <c r="F61" s="22" t="str">
        <f>IF(E61="","",IF(E61=D61,"=",E61-D61))</f>
        <v>=</v>
      </c>
      <c r="G61" s="12">
        <v>27993</v>
      </c>
      <c r="H61" s="13" t="str">
        <f>IFERROR(VLOOKUP($G61,Jugadores,12,0), "")</f>
        <v>ANDRES CASTRO O.</v>
      </c>
      <c r="I61" s="13" t="str">
        <f>IFERROR(VLOOKUP($G61,Jugadores,14,0), "")</f>
        <v>Vilagarcía TM</v>
      </c>
      <c r="J61" s="17" t="str">
        <f>IF(ISERROR(VLOOKUP(I61,Clubes,1,0)),"-","Galicia")</f>
        <v>Galicia</v>
      </c>
      <c r="K61" s="14">
        <f>IFERROR(VLOOKUP($G61,Jugadores,15,0), "")</f>
        <v>2008</v>
      </c>
      <c r="L61" s="17" t="str">
        <f>IFERROR(VLOOKUP($G61,Jugadores,16,0), "")</f>
        <v>M</v>
      </c>
      <c r="M61" s="15" t="str">
        <f>IFERROR(VLOOKUP($G61,Jugadores,17,0), "")</f>
        <v>INFM</v>
      </c>
      <c r="N61" s="16">
        <v>1</v>
      </c>
      <c r="O61" s="24">
        <f>IF(COUNT(R61:AA61)=0,"",COUNT(R61:AA61))</f>
        <v>2</v>
      </c>
      <c r="P61" s="48">
        <f>SUM(R61:AA61)</f>
        <v>57.7</v>
      </c>
      <c r="Q61" s="50">
        <v>0</v>
      </c>
      <c r="R61" s="25">
        <v>57.7</v>
      </c>
      <c r="S61" s="25" t="s">
        <v>14</v>
      </c>
      <c r="T61" s="25" t="s">
        <v>14</v>
      </c>
      <c r="U61" s="25"/>
      <c r="V61" s="25" t="s">
        <v>14</v>
      </c>
      <c r="W61" s="25" t="s">
        <v>14</v>
      </c>
      <c r="X61" s="25" t="s">
        <v>14</v>
      </c>
      <c r="Y61" s="26"/>
      <c r="Z61" s="27"/>
      <c r="AA61" s="29">
        <v>0</v>
      </c>
    </row>
    <row r="62" spans="1:27" x14ac:dyDescent="0.2">
      <c r="A62" s="21">
        <f>ROW(G62)-2</f>
        <v>60</v>
      </c>
      <c r="B62" s="76">
        <v>56</v>
      </c>
      <c r="C62" s="22">
        <f>IF(B62="","",IF(B62=A62,"=",B62-A62))</f>
        <v>-4</v>
      </c>
      <c r="D62" s="76">
        <f>COUNTIF($M$3:$M62,$M62)</f>
        <v>7</v>
      </c>
      <c r="E62" s="76">
        <v>5</v>
      </c>
      <c r="F62" s="22">
        <f>IF(E62="","",IF(E62=D62,"=",E62-D62))</f>
        <v>-2</v>
      </c>
      <c r="G62" s="12">
        <v>29678</v>
      </c>
      <c r="H62" s="13" t="str">
        <f>IFERROR(VLOOKUP($G62,Jugadores,12,0), "")</f>
        <v>TOMAS VALIN L.</v>
      </c>
      <c r="I62" s="13" t="str">
        <f>IFERROR(VLOOKUP($G62,Jugadores,14,0), "")</f>
        <v>Arteal TM</v>
      </c>
      <c r="J62" s="17" t="str">
        <f>IF(ISERROR(VLOOKUP(I62,Clubes,1,0)),"-","Galicia")</f>
        <v>Galicia</v>
      </c>
      <c r="K62" s="14">
        <f>IFERROR(VLOOKUP($G62,Jugadores,15,0), "")</f>
        <v>1965</v>
      </c>
      <c r="L62" s="17" t="str">
        <f>IFERROR(VLOOKUP($G62,Jugadores,16,0), "")</f>
        <v>M</v>
      </c>
      <c r="M62" s="15" t="str">
        <f>IFERROR(VLOOKUP($G62,Jugadores,17,0), "")</f>
        <v>V50M</v>
      </c>
      <c r="N62" s="16"/>
      <c r="O62" s="24">
        <f>IF(COUNT(R62:AA62)=0,"",COUNT(R62:AA62))</f>
        <v>2</v>
      </c>
      <c r="P62" s="48">
        <f>SUM(R62:AA62)</f>
        <v>57.5</v>
      </c>
      <c r="Q62" s="50">
        <v>63</v>
      </c>
      <c r="R62" s="25" t="s">
        <v>14</v>
      </c>
      <c r="S62" s="25" t="s">
        <v>14</v>
      </c>
      <c r="T62" s="25">
        <v>18.5</v>
      </c>
      <c r="U62" s="25">
        <v>39</v>
      </c>
      <c r="V62" s="25" t="s">
        <v>14</v>
      </c>
      <c r="W62" s="25" t="s">
        <v>14</v>
      </c>
      <c r="X62" s="25" t="s">
        <v>14</v>
      </c>
      <c r="Y62" s="26"/>
      <c r="Z62" s="27"/>
      <c r="AA62" s="29" t="s">
        <v>14</v>
      </c>
    </row>
    <row r="63" spans="1:27" x14ac:dyDescent="0.2">
      <c r="A63" s="21">
        <f>ROW(G63)-2</f>
        <v>61</v>
      </c>
      <c r="B63" s="76">
        <v>68</v>
      </c>
      <c r="C63" s="22">
        <f>IF(B63="","",IF(B63=A63,"=",B63-A63))</f>
        <v>7</v>
      </c>
      <c r="D63" s="76">
        <f>COUNTIF($M$3:$M63,$M63)</f>
        <v>3</v>
      </c>
      <c r="E63" s="76">
        <v>4</v>
      </c>
      <c r="F63" s="22">
        <f>IF(E63="","",IF(E63=D63,"=",E63-D63))</f>
        <v>1</v>
      </c>
      <c r="G63" s="12">
        <v>27853</v>
      </c>
      <c r="H63" s="13" t="str">
        <f>IFERROR(VLOOKUP($G63,Jugadores,12,0), "")</f>
        <v>JORGE MARTINEZ C.</v>
      </c>
      <c r="I63" s="13" t="str">
        <f>IFERROR(VLOOKUP($G63,Jugadores,14,0), "")</f>
        <v>CRC Porriño</v>
      </c>
      <c r="J63" s="17" t="str">
        <f>IF(ISERROR(VLOOKUP(I63,Clubes,1,0)),"-","Galicia")</f>
        <v>Galicia</v>
      </c>
      <c r="K63" s="14">
        <f>IFERROR(VLOOKUP($G63,Jugadores,15,0), "")</f>
        <v>1959</v>
      </c>
      <c r="L63" s="17" t="str">
        <f>IFERROR(VLOOKUP($G63,Jugadores,16,0), "")</f>
        <v>M</v>
      </c>
      <c r="M63" s="15" t="str">
        <f>IFERROR(VLOOKUP($G63,Jugadores,17,0), "")</f>
        <v>V60M</v>
      </c>
      <c r="N63" s="16"/>
      <c r="O63" s="24">
        <f>IF(COUNT(R63:AA63)=0,"",COUNT(R63:AA63))</f>
        <v>3</v>
      </c>
      <c r="P63" s="48">
        <f>SUM(R63:AA63)</f>
        <v>55.5</v>
      </c>
      <c r="Q63" s="50">
        <v>57</v>
      </c>
      <c r="R63" s="25">
        <v>12.5</v>
      </c>
      <c r="S63" s="25" t="s">
        <v>14</v>
      </c>
      <c r="T63" s="25">
        <v>18.5</v>
      </c>
      <c r="U63" s="25">
        <v>24.5</v>
      </c>
      <c r="V63" s="25" t="s">
        <v>14</v>
      </c>
      <c r="W63" s="25" t="s">
        <v>14</v>
      </c>
      <c r="X63" s="25" t="s">
        <v>14</v>
      </c>
      <c r="Y63" s="26"/>
      <c r="Z63" s="27"/>
      <c r="AA63" s="29" t="s">
        <v>14</v>
      </c>
    </row>
    <row r="64" spans="1:27" x14ac:dyDescent="0.2">
      <c r="A64" s="21">
        <f>ROW(G64)-2</f>
        <v>62</v>
      </c>
      <c r="B64" s="76">
        <v>69</v>
      </c>
      <c r="C64" s="22">
        <f>IF(B64="","",IF(B64=A64,"=",B64-A64))</f>
        <v>7</v>
      </c>
      <c r="D64" s="76">
        <f>COUNTIF($M$3:$M64,$M64)</f>
        <v>7</v>
      </c>
      <c r="E64" s="76">
        <v>8</v>
      </c>
      <c r="F64" s="22">
        <f>IF(E64="","",IF(E64=D64,"=",E64-D64))</f>
        <v>1</v>
      </c>
      <c r="G64" s="12">
        <v>35567</v>
      </c>
      <c r="H64" s="13" t="str">
        <f>IFERROR(VLOOKUP($G64,Jugadores,12,0), "")</f>
        <v>IGNACIO GARCIA F.</v>
      </c>
      <c r="I64" s="13" t="str">
        <f>IFERROR(VLOOKUP($G64,Jugadores,14,0), "")</f>
        <v>Club Monte Porreiro</v>
      </c>
      <c r="J64" s="17" t="str">
        <f>IF(ISERROR(VLOOKUP(I64,Clubes,1,0)),"-","Galicia")</f>
        <v>Galicia</v>
      </c>
      <c r="K64" s="14">
        <f>IFERROR(VLOOKUP($G64,Jugadores,15,0), "")</f>
        <v>2005</v>
      </c>
      <c r="L64" s="17" t="str">
        <f>IFERROR(VLOOKUP($G64,Jugadores,16,0), "")</f>
        <v>M</v>
      </c>
      <c r="M64" s="15" t="str">
        <f>IFERROR(VLOOKUP($G64,Jugadores,17,0), "")</f>
        <v>JUVM</v>
      </c>
      <c r="N64" s="16"/>
      <c r="O64" s="24">
        <f>IF(COUNT(R64:AA64)=0,"",COUNT(R64:AA64))</f>
        <v>2</v>
      </c>
      <c r="P64" s="48">
        <f>SUM(R64:AA64)</f>
        <v>55.5</v>
      </c>
      <c r="Q64" s="50">
        <v>31</v>
      </c>
      <c r="R64" s="25">
        <v>24.5</v>
      </c>
      <c r="S64" s="25" t="s">
        <v>14</v>
      </c>
      <c r="T64" s="25" t="s">
        <v>14</v>
      </c>
      <c r="U64" s="25"/>
      <c r="V64" s="25" t="s">
        <v>14</v>
      </c>
      <c r="W64" s="25" t="s">
        <v>14</v>
      </c>
      <c r="X64" s="25" t="s">
        <v>14</v>
      </c>
      <c r="Y64" s="26"/>
      <c r="Z64" s="27"/>
      <c r="AA64" s="29">
        <v>31</v>
      </c>
    </row>
    <row r="65" spans="1:27" x14ac:dyDescent="0.2">
      <c r="A65" s="21">
        <f>ROW(G65)-2</f>
        <v>63</v>
      </c>
      <c r="B65" s="76">
        <v>72</v>
      </c>
      <c r="C65" s="22">
        <f>IF(B65="","",IF(B65=A65,"=",B65-A65))</f>
        <v>9</v>
      </c>
      <c r="D65" s="76">
        <f>COUNTIF($M$3:$M65,$M65)</f>
        <v>20</v>
      </c>
      <c r="E65" s="76">
        <v>24</v>
      </c>
      <c r="F65" s="22">
        <f>IF(E65="","",IF(E65=D65,"=",E65-D65))</f>
        <v>4</v>
      </c>
      <c r="G65" s="12">
        <v>21822</v>
      </c>
      <c r="H65" s="13" t="str">
        <f>IFERROR(VLOOKUP($G65,Jugadores,12,0), "")</f>
        <v>IGNACIO A. CABEZAS G.</v>
      </c>
      <c r="I65" s="13" t="str">
        <f>IFERROR(VLOOKUP($G65,Jugadores,14,0), "")</f>
        <v>Arteal TM</v>
      </c>
      <c r="J65" s="17" t="str">
        <f>IF(ISERROR(VLOOKUP(I65,Clubes,1,0)),"-","Galicia")</f>
        <v>Galicia</v>
      </c>
      <c r="K65" s="14">
        <f>IFERROR(VLOOKUP($G65,Jugadores,15,0), "")</f>
        <v>1997</v>
      </c>
      <c r="L65" s="17" t="str">
        <f>IFERROR(VLOOKUP($G65,Jugadores,16,0), "")</f>
        <v>M</v>
      </c>
      <c r="M65" s="15" t="str">
        <f>IFERROR(VLOOKUP($G65,Jugadores,17,0), "")</f>
        <v>SENM</v>
      </c>
      <c r="N65" s="16">
        <v>1</v>
      </c>
      <c r="O65" s="24">
        <f>IF(COUNT(R65:AA65)=0,"",COUNT(R65:AA65))</f>
        <v>2</v>
      </c>
      <c r="P65" s="48">
        <f>SUM(R65:AA65)</f>
        <v>53.6</v>
      </c>
      <c r="Q65" s="50">
        <v>53.6</v>
      </c>
      <c r="R65" s="25" t="s">
        <v>14</v>
      </c>
      <c r="S65" s="25">
        <v>21.1</v>
      </c>
      <c r="T65" s="25">
        <v>32.5</v>
      </c>
      <c r="U65" s="25" t="s">
        <v>14</v>
      </c>
      <c r="V65" s="25" t="s">
        <v>14</v>
      </c>
      <c r="W65" s="25" t="s">
        <v>14</v>
      </c>
      <c r="X65" s="25" t="s">
        <v>14</v>
      </c>
      <c r="Y65" s="26"/>
      <c r="Z65" s="27"/>
      <c r="AA65" s="29" t="s">
        <v>14</v>
      </c>
    </row>
    <row r="66" spans="1:27" x14ac:dyDescent="0.2">
      <c r="A66" s="21">
        <f>ROW(G66)-2</f>
        <v>64</v>
      </c>
      <c r="B66" s="76">
        <v>73</v>
      </c>
      <c r="C66" s="22">
        <f>IF(B66="","",IF(B66=A66,"=",B66-A66))</f>
        <v>9</v>
      </c>
      <c r="D66" s="76">
        <f>COUNTIF($M$3:$M66,$M66)</f>
        <v>21</v>
      </c>
      <c r="E66" s="76">
        <v>25</v>
      </c>
      <c r="F66" s="22">
        <f>IF(E66="","",IF(E66=D66,"=",E66-D66))</f>
        <v>4</v>
      </c>
      <c r="G66" s="12">
        <v>24148</v>
      </c>
      <c r="H66" s="13" t="str">
        <f>IFERROR(VLOOKUP($G66,Jugadores,12,0), "")</f>
        <v>LAWAL ABIODUM G.</v>
      </c>
      <c r="I66" s="13" t="str">
        <f>IFERROR(VLOOKUP($G66,Jugadores,14,0), "")</f>
        <v>Club del Mar de San Amaro</v>
      </c>
      <c r="J66" s="17" t="str">
        <f>IF(ISERROR(VLOOKUP(I66,Clubes,1,0)),"-","Galicia")</f>
        <v>Galicia</v>
      </c>
      <c r="K66" s="14">
        <f>IFERROR(VLOOKUP($G66,Jugadores,15,0), "")</f>
        <v>1994</v>
      </c>
      <c r="L66" s="17" t="str">
        <f>IFERROR(VLOOKUP($G66,Jugadores,16,0), "")</f>
        <v>M</v>
      </c>
      <c r="M66" s="15" t="str">
        <f>IFERROR(VLOOKUP($G66,Jugadores,17,0), "")</f>
        <v>SENM</v>
      </c>
      <c r="N66" s="16"/>
      <c r="O66" s="24">
        <f>IF(COUNT(R66:AA66)=0,"",COUNT(R66:AA66))</f>
        <v>1</v>
      </c>
      <c r="P66" s="48">
        <f>SUM(R66:AA66)</f>
        <v>53.2</v>
      </c>
      <c r="Q66" s="50">
        <v>53.2</v>
      </c>
      <c r="R66" s="25" t="s">
        <v>14</v>
      </c>
      <c r="S66" s="25" t="s">
        <v>14</v>
      </c>
      <c r="T66" s="25">
        <v>53.2</v>
      </c>
      <c r="U66" s="25" t="s">
        <v>14</v>
      </c>
      <c r="V66" s="25" t="s">
        <v>14</v>
      </c>
      <c r="W66" s="25" t="s">
        <v>14</v>
      </c>
      <c r="X66" s="25" t="s">
        <v>14</v>
      </c>
      <c r="Y66" s="26"/>
      <c r="Z66" s="27"/>
      <c r="AA66" s="29" t="s">
        <v>14</v>
      </c>
    </row>
    <row r="67" spans="1:27" x14ac:dyDescent="0.2">
      <c r="A67" s="21">
        <f>ROW(G67)-2</f>
        <v>65</v>
      </c>
      <c r="B67" s="76">
        <v>74</v>
      </c>
      <c r="C67" s="22">
        <f>IF(B67="","",IF(B67=A67,"=",B67-A67))</f>
        <v>9</v>
      </c>
      <c r="D67" s="76">
        <f>COUNTIF($M$3:$M67,$M67)</f>
        <v>5</v>
      </c>
      <c r="E67" s="76">
        <v>5</v>
      </c>
      <c r="F67" s="22" t="str">
        <f>IF(E67="","",IF(E67=D67,"=",E67-D67))</f>
        <v>=</v>
      </c>
      <c r="G67" s="12">
        <v>67118</v>
      </c>
      <c r="H67" s="13" t="str">
        <f>IFERROR(VLOOKUP($G67,Jugadores,12,0), "")</f>
        <v>ALEXANDRE QUEIROS</v>
      </c>
      <c r="I67" s="13" t="str">
        <f>IFERROR(VLOOKUP($G67,Jugadores,14,0), "")</f>
        <v>CCR Arrabaes</v>
      </c>
      <c r="J67" s="17" t="str">
        <f>IF(ISERROR(VLOOKUP(I67,Clubes,1,0)),"-","Galicia")</f>
        <v>-</v>
      </c>
      <c r="K67" s="14">
        <f>IFERROR(VLOOKUP($G67,Jugadores,15,0), "")</f>
        <v>2003</v>
      </c>
      <c r="L67" s="17" t="str">
        <f>IFERROR(VLOOKUP($G67,Jugadores,16,0), "")</f>
        <v>M</v>
      </c>
      <c r="M67" s="15" t="str">
        <f>IFERROR(VLOOKUP($G67,Jugadores,17,0), "")</f>
        <v>S23M</v>
      </c>
      <c r="N67" s="16"/>
      <c r="O67" s="24">
        <f>IF(COUNT(R67:AA67)=0,"",COUNT(R67:AA67))</f>
        <v>1</v>
      </c>
      <c r="P67" s="48">
        <f>SUM(R67:AA67)</f>
        <v>53.2</v>
      </c>
      <c r="Q67" s="50">
        <v>53.2</v>
      </c>
      <c r="R67" s="25" t="s">
        <v>14</v>
      </c>
      <c r="S67" s="25"/>
      <c r="T67" s="25">
        <v>53.2</v>
      </c>
      <c r="U67" s="25"/>
      <c r="V67" s="25" t="s">
        <v>14</v>
      </c>
      <c r="W67" s="25" t="s">
        <v>14</v>
      </c>
      <c r="X67" s="25" t="s">
        <v>14</v>
      </c>
      <c r="Y67" s="26"/>
      <c r="Z67" s="27"/>
      <c r="AA67" s="29" t="s">
        <v>14</v>
      </c>
    </row>
    <row r="68" spans="1:27" x14ac:dyDescent="0.2">
      <c r="A68" s="21">
        <f>ROW(G68)-2</f>
        <v>66</v>
      </c>
      <c r="B68" s="76">
        <v>75</v>
      </c>
      <c r="C68" s="22">
        <f>IF(B68="","",IF(B68=A68,"=",B68-A68))</f>
        <v>9</v>
      </c>
      <c r="D68" s="76">
        <f>COUNTIF($M$3:$M68,$M68)</f>
        <v>22</v>
      </c>
      <c r="E68" s="76">
        <v>26</v>
      </c>
      <c r="F68" s="22">
        <f>IF(E68="","",IF(E68=D68,"=",E68-D68))</f>
        <v>4</v>
      </c>
      <c r="G68" s="12">
        <v>9976</v>
      </c>
      <c r="H68" s="13" t="str">
        <f>IFERROR(VLOOKUP($G68,Jugadores,12,0), "")</f>
        <v>DAVID GONZALEZ M.</v>
      </c>
      <c r="I68" s="13" t="str">
        <f>IFERROR(VLOOKUP($G68,Jugadores,14,0), "")</f>
        <v>CTM Vigo</v>
      </c>
      <c r="J68" s="17" t="str">
        <f>IF(ISERROR(VLOOKUP(I68,Clubes,1,0)),"-","Galicia")</f>
        <v>Galicia</v>
      </c>
      <c r="K68" s="14">
        <f>IFERROR(VLOOKUP($G68,Jugadores,15,0), "")</f>
        <v>1991</v>
      </c>
      <c r="L68" s="17" t="str">
        <f>IFERROR(VLOOKUP($G68,Jugadores,16,0), "")</f>
        <v>M</v>
      </c>
      <c r="M68" s="15" t="str">
        <f>IFERROR(VLOOKUP($G68,Jugadores,17,0), "")</f>
        <v>SENM</v>
      </c>
      <c r="N68" s="16"/>
      <c r="O68" s="24">
        <f>IF(COUNT(R68:AA68)=0,"",COUNT(R68:AA68))</f>
        <v>2</v>
      </c>
      <c r="P68" s="48">
        <f>SUM(R68:AA68)</f>
        <v>53</v>
      </c>
      <c r="Q68" s="50">
        <v>53</v>
      </c>
      <c r="R68" s="25" t="s">
        <v>14</v>
      </c>
      <c r="S68" s="25" t="s">
        <v>14</v>
      </c>
      <c r="T68" s="25" t="s">
        <v>14</v>
      </c>
      <c r="U68" s="25">
        <v>53</v>
      </c>
      <c r="V68" s="25" t="s">
        <v>14</v>
      </c>
      <c r="W68" s="25" t="s">
        <v>14</v>
      </c>
      <c r="X68" s="25" t="s">
        <v>14</v>
      </c>
      <c r="Y68" s="26"/>
      <c r="Z68" s="27"/>
      <c r="AA68" s="29">
        <v>0</v>
      </c>
    </row>
    <row r="69" spans="1:27" x14ac:dyDescent="0.2">
      <c r="A69" s="21">
        <f>ROW(G69)-2</f>
        <v>67</v>
      </c>
      <c r="B69" s="76">
        <v>77</v>
      </c>
      <c r="C69" s="22">
        <f>IF(B69="","",IF(B69=A69,"=",B69-A69))</f>
        <v>10</v>
      </c>
      <c r="D69" s="76">
        <f>COUNTIF($M$3:$M69,$M69)</f>
        <v>9</v>
      </c>
      <c r="E69" s="76">
        <v>9</v>
      </c>
      <c r="F69" s="22" t="str">
        <f>IF(E69="","",IF(E69=D69,"=",E69-D69))</f>
        <v>=</v>
      </c>
      <c r="G69" s="12">
        <v>15296</v>
      </c>
      <c r="H69" s="13" t="str">
        <f>IFERROR(VLOOKUP($G69,Jugadores,12,0), "")</f>
        <v>DANIEL SANCHEZ S.</v>
      </c>
      <c r="I69" s="13" t="str">
        <f>IFERROR(VLOOKUP($G69,Jugadores,14,0), "")</f>
        <v>Exodus TM</v>
      </c>
      <c r="J69" s="17" t="str">
        <f>IF(ISERROR(VLOOKUP(I69,Clubes,1,0)),"-","Galicia")</f>
        <v>Galicia</v>
      </c>
      <c r="K69" s="14">
        <f>IFERROR(VLOOKUP($G69,Jugadores,15,0), "")</f>
        <v>1982</v>
      </c>
      <c r="L69" s="17" t="str">
        <f>IFERROR(VLOOKUP($G69,Jugadores,16,0), "")</f>
        <v>M</v>
      </c>
      <c r="M69" s="15" t="str">
        <f>IFERROR(VLOOKUP($G69,Jugadores,17,0), "")</f>
        <v>V40M</v>
      </c>
      <c r="N69" s="16"/>
      <c r="O69" s="24">
        <f>IF(COUNT(R69:AA69)=0,"",COUNT(R69:AA69))</f>
        <v>1</v>
      </c>
      <c r="P69" s="48">
        <f>SUM(R69:AA69)</f>
        <v>53</v>
      </c>
      <c r="Q69" s="50">
        <v>83.5</v>
      </c>
      <c r="R69" s="25" t="s">
        <v>14</v>
      </c>
      <c r="S69" s="25" t="s">
        <v>14</v>
      </c>
      <c r="T69" s="25" t="s">
        <v>14</v>
      </c>
      <c r="U69" s="25">
        <v>53</v>
      </c>
      <c r="V69" s="25" t="s">
        <v>14</v>
      </c>
      <c r="W69" s="25" t="s">
        <v>14</v>
      </c>
      <c r="X69" s="25" t="s">
        <v>14</v>
      </c>
      <c r="Y69" s="26"/>
      <c r="Z69" s="27"/>
      <c r="AA69" s="29" t="s">
        <v>14</v>
      </c>
    </row>
    <row r="70" spans="1:27" x14ac:dyDescent="0.2">
      <c r="A70" s="21">
        <f>ROW(G70)-2</f>
        <v>68</v>
      </c>
      <c r="B70" s="76">
        <v>78</v>
      </c>
      <c r="C70" s="22">
        <f>IF(B70="","",IF(B70=A70,"=",B70-A70))</f>
        <v>10</v>
      </c>
      <c r="D70" s="76">
        <f>COUNTIF($M$3:$M70,$M70)</f>
        <v>23</v>
      </c>
      <c r="E70" s="76">
        <v>27</v>
      </c>
      <c r="F70" s="22">
        <f>IF(E70="","",IF(E70=D70,"=",E70-D70))</f>
        <v>4</v>
      </c>
      <c r="G70" s="12">
        <v>18048</v>
      </c>
      <c r="H70" s="13" t="str">
        <f>IFERROR(VLOOKUP($G70,Jugadores,12,0), "")</f>
        <v>IAGO BLANCO N.</v>
      </c>
      <c r="I70" s="13" t="str">
        <f>IFERROR(VLOOKUP($G70,Jugadores,14,0), "")</f>
        <v>Club del Mar de San Amaro</v>
      </c>
      <c r="J70" s="17" t="str">
        <f>IF(ISERROR(VLOOKUP(I70,Clubes,1,0)),"-","Galicia")</f>
        <v>Galicia</v>
      </c>
      <c r="K70" s="14">
        <f>IFERROR(VLOOKUP($G70,Jugadores,15,0), "")</f>
        <v>1997</v>
      </c>
      <c r="L70" s="17" t="str">
        <f>IFERROR(VLOOKUP($G70,Jugadores,16,0), "")</f>
        <v>M</v>
      </c>
      <c r="M70" s="15" t="str">
        <f>IFERROR(VLOOKUP($G70,Jugadores,17,0), "")</f>
        <v>SENM</v>
      </c>
      <c r="N70" s="16"/>
      <c r="O70" s="24">
        <f>IF(COUNT(R70:AA70)=0,"",COUNT(R70:AA70))</f>
        <v>1</v>
      </c>
      <c r="P70" s="48">
        <f>SUM(R70:AA70)</f>
        <v>53</v>
      </c>
      <c r="Q70" s="50">
        <v>53</v>
      </c>
      <c r="R70" s="25" t="s">
        <v>14</v>
      </c>
      <c r="S70" s="25" t="s">
        <v>14</v>
      </c>
      <c r="T70" s="25" t="s">
        <v>14</v>
      </c>
      <c r="U70" s="25">
        <v>53</v>
      </c>
      <c r="V70" s="25" t="s">
        <v>14</v>
      </c>
      <c r="W70" s="25" t="s">
        <v>14</v>
      </c>
      <c r="X70" s="25" t="s">
        <v>14</v>
      </c>
      <c r="Y70" s="26"/>
      <c r="Z70" s="27"/>
      <c r="AA70" s="29" t="s">
        <v>14</v>
      </c>
    </row>
    <row r="71" spans="1:27" x14ac:dyDescent="0.2">
      <c r="A71" s="21">
        <f>ROW(G71)-2</f>
        <v>69</v>
      </c>
      <c r="B71" s="76">
        <v>71</v>
      </c>
      <c r="C71" s="22">
        <f>IF(B71="","",IF(B71=A71,"=",B71-A71))</f>
        <v>2</v>
      </c>
      <c r="D71" s="76">
        <f>COUNTIF($M$3:$M71,$M71)</f>
        <v>2</v>
      </c>
      <c r="E71" s="76">
        <v>2</v>
      </c>
      <c r="F71" s="22" t="str">
        <f>IF(E71="","",IF(E71=D71,"=",E71-D71))</f>
        <v>=</v>
      </c>
      <c r="G71" s="12">
        <v>29343</v>
      </c>
      <c r="H71" s="13" t="str">
        <f>IFERROR(VLOOKUP($G71,Jugadores,12,0), "")</f>
        <v>LUCIA VIDAL B.</v>
      </c>
      <c r="I71" s="13" t="str">
        <f>IFERROR(VLOOKUP($G71,Jugadores,14,0), "")</f>
        <v>Club Monte Porreiro</v>
      </c>
      <c r="J71" s="17" t="str">
        <f>IF(ISERROR(VLOOKUP(I71,Clubes,1,0)),"-","Galicia")</f>
        <v>Galicia</v>
      </c>
      <c r="K71" s="14">
        <f>IFERROR(VLOOKUP($G71,Jugadores,15,0), "")</f>
        <v>2009</v>
      </c>
      <c r="L71" s="17" t="str">
        <f>IFERROR(VLOOKUP($G71,Jugadores,16,0), "")</f>
        <v>F</v>
      </c>
      <c r="M71" s="15" t="str">
        <f>IFERROR(VLOOKUP($G71,Jugadores,17,0), "")</f>
        <v>INFF</v>
      </c>
      <c r="N71" s="16"/>
      <c r="O71" s="24">
        <f>IF(COUNT(R71:AA71)=0,"",COUNT(R71:AA71))</f>
        <v>5</v>
      </c>
      <c r="P71" s="48">
        <f>SUM(R71:AA71)</f>
        <v>52.5</v>
      </c>
      <c r="Q71" s="50">
        <v>51</v>
      </c>
      <c r="R71" s="25">
        <v>8</v>
      </c>
      <c r="S71" s="25" t="s">
        <v>14</v>
      </c>
      <c r="T71" s="25">
        <v>7.5</v>
      </c>
      <c r="U71" s="25">
        <v>4</v>
      </c>
      <c r="V71" s="25">
        <v>6</v>
      </c>
      <c r="W71" s="25" t="s">
        <v>14</v>
      </c>
      <c r="X71" s="25" t="s">
        <v>14</v>
      </c>
      <c r="Y71" s="26"/>
      <c r="Z71" s="27"/>
      <c r="AA71" s="29">
        <v>27</v>
      </c>
    </row>
    <row r="72" spans="1:27" x14ac:dyDescent="0.2">
      <c r="A72" s="21">
        <f>ROW(G72)-2</f>
        <v>70</v>
      </c>
      <c r="B72" s="76">
        <v>137</v>
      </c>
      <c r="C72" s="22">
        <f>IF(B72="","",IF(B72=A72,"=",B72-A72))</f>
        <v>67</v>
      </c>
      <c r="D72" s="76">
        <f>COUNTIF($M$3:$M72,$M72)</f>
        <v>10</v>
      </c>
      <c r="E72" s="76">
        <v>19</v>
      </c>
      <c r="F72" s="22">
        <f>IF(E72="","",IF(E72=D72,"=",E72-D72))</f>
        <v>9</v>
      </c>
      <c r="G72" s="12">
        <v>6165</v>
      </c>
      <c r="H72" s="13" t="str">
        <f>IFERROR(VLOOKUP($G72,Jugadores,12,0), "")</f>
        <v>RODRIGO MARTINEZ D.</v>
      </c>
      <c r="I72" s="13" t="str">
        <f>IFERROR(VLOOKUP($G72,Jugadores,14,0), "")</f>
        <v>Liceo Casino de Tuy</v>
      </c>
      <c r="J72" s="17" t="str">
        <f>IF(ISERROR(VLOOKUP(I72,Clubes,1,0)),"-","Galicia")</f>
        <v>Galicia</v>
      </c>
      <c r="K72" s="14">
        <f>IFERROR(VLOOKUP($G72,Jugadores,15,0), "")</f>
        <v>1978</v>
      </c>
      <c r="L72" s="17" t="str">
        <f>IFERROR(VLOOKUP($G72,Jugadores,16,0), "")</f>
        <v>M</v>
      </c>
      <c r="M72" s="15" t="str">
        <f>IFERROR(VLOOKUP($G72,Jugadores,17,0), "")</f>
        <v>V40M</v>
      </c>
      <c r="N72" s="16"/>
      <c r="O72" s="24">
        <f>IF(COUNT(R72:AA72)=0,"",COUNT(R72:AA72))</f>
        <v>2</v>
      </c>
      <c r="P72" s="48">
        <f>SUM(R72:AA72)</f>
        <v>52.5</v>
      </c>
      <c r="Q72" s="50">
        <v>60</v>
      </c>
      <c r="R72" s="25">
        <v>24.5</v>
      </c>
      <c r="S72" s="25" t="s">
        <v>14</v>
      </c>
      <c r="T72" s="25" t="s">
        <v>14</v>
      </c>
      <c r="U72" s="25"/>
      <c r="V72" s="25">
        <v>28</v>
      </c>
      <c r="W72" s="25" t="s">
        <v>14</v>
      </c>
      <c r="X72" s="25" t="s">
        <v>14</v>
      </c>
      <c r="Y72" s="26"/>
      <c r="Z72" s="27"/>
      <c r="AA72" s="29"/>
    </row>
    <row r="73" spans="1:27" x14ac:dyDescent="0.2">
      <c r="A73" s="21">
        <f>ROW(G73)-2</f>
        <v>71</v>
      </c>
      <c r="B73" s="76">
        <v>80</v>
      </c>
      <c r="C73" s="22">
        <f>IF(B73="","",IF(B73=A73,"=",B73-A73))</f>
        <v>9</v>
      </c>
      <c r="D73" s="76">
        <f>COUNTIF($M$3:$M73,$M73)</f>
        <v>24</v>
      </c>
      <c r="E73" s="76">
        <v>29</v>
      </c>
      <c r="F73" s="22">
        <f>IF(E73="","",IF(E73=D73,"=",E73-D73))</f>
        <v>5</v>
      </c>
      <c r="G73" s="12">
        <v>28017</v>
      </c>
      <c r="H73" s="13" t="str">
        <f>IFERROR(VLOOKUP($G73,Jugadores,12,0), "")</f>
        <v>BRAIS GUIOMAR M.</v>
      </c>
      <c r="I73" s="13" t="str">
        <f>IFERROR(VLOOKUP($G73,Jugadores,14,0), "")</f>
        <v>Monteferreiros TM</v>
      </c>
      <c r="J73" s="17" t="str">
        <f>IF(ISERROR(VLOOKUP(I73,Clubes,1,0)),"-","Galicia")</f>
        <v>Galicia</v>
      </c>
      <c r="K73" s="14">
        <f>IFERROR(VLOOKUP($G73,Jugadores,15,0), "")</f>
        <v>1999</v>
      </c>
      <c r="L73" s="17" t="str">
        <f>IFERROR(VLOOKUP($G73,Jugadores,16,0), "")</f>
        <v>M</v>
      </c>
      <c r="M73" s="15" t="str">
        <f>IFERROR(VLOOKUP($G73,Jugadores,17,0), "")</f>
        <v>SENM</v>
      </c>
      <c r="N73" s="16"/>
      <c r="O73" s="24">
        <f>IF(COUNT(R73:AA73)=0,"",COUNT(R73:AA73))</f>
        <v>2</v>
      </c>
      <c r="P73" s="48">
        <f>SUM(R73:AA73)</f>
        <v>52</v>
      </c>
      <c r="Q73" s="50">
        <v>56</v>
      </c>
      <c r="R73" s="25">
        <v>20.5</v>
      </c>
      <c r="S73" s="25" t="s">
        <v>14</v>
      </c>
      <c r="T73" s="25" t="s">
        <v>14</v>
      </c>
      <c r="U73" s="25">
        <v>31.5</v>
      </c>
      <c r="V73" s="25" t="s">
        <v>14</v>
      </c>
      <c r="W73" s="25" t="s">
        <v>14</v>
      </c>
      <c r="X73" s="25" t="s">
        <v>14</v>
      </c>
      <c r="Y73" s="26"/>
      <c r="Z73" s="27"/>
      <c r="AA73" s="29" t="s">
        <v>14</v>
      </c>
    </row>
    <row r="74" spans="1:27" x14ac:dyDescent="0.2">
      <c r="A74" s="21">
        <f>ROW(G74)-2</f>
        <v>72</v>
      </c>
      <c r="B74" s="76">
        <v>33</v>
      </c>
      <c r="C74" s="22">
        <f>IF(B74="","",IF(B74=A74,"=",B74-A74))</f>
        <v>-39</v>
      </c>
      <c r="D74" s="76">
        <f>COUNTIF($M$3:$M74,$M74)</f>
        <v>25</v>
      </c>
      <c r="E74" s="76">
        <v>12</v>
      </c>
      <c r="F74" s="22">
        <f>IF(E74="","",IF(E74=D74,"=",E74-D74))</f>
        <v>-13</v>
      </c>
      <c r="G74" s="12">
        <v>15755</v>
      </c>
      <c r="H74" s="13" t="str">
        <f>IFERROR(VLOOKUP($G74,Jugadores,12,0), "")</f>
        <v>CARLOS DIEGUEZ E.</v>
      </c>
      <c r="I74" s="13" t="str">
        <f>IFERROR(VLOOKUP($G74,Jugadores,14,0), "")</f>
        <v>SCDR Helios-Bembrive</v>
      </c>
      <c r="J74" s="17" t="str">
        <f>IF(ISERROR(VLOOKUP(I74,Clubes,1,0)),"-","Galicia")</f>
        <v>Galicia</v>
      </c>
      <c r="K74" s="14">
        <f>IFERROR(VLOOKUP($G74,Jugadores,15,0), "")</f>
        <v>1998</v>
      </c>
      <c r="L74" s="17" t="str">
        <f>IFERROR(VLOOKUP($G74,Jugadores,16,0), "")</f>
        <v>M</v>
      </c>
      <c r="M74" s="15" t="str">
        <f>IFERROR(VLOOKUP($G74,Jugadores,17,0), "")</f>
        <v>SENM</v>
      </c>
      <c r="N74" s="16"/>
      <c r="O74" s="24">
        <f>IF(COUNT(R74:AA74)=0,"",COUNT(R74:AA74))</f>
        <v>1</v>
      </c>
      <c r="P74" s="48">
        <f>SUM(R74:AA74)</f>
        <v>51</v>
      </c>
      <c r="Q74" s="50">
        <v>128</v>
      </c>
      <c r="R74" s="25" t="s">
        <v>14</v>
      </c>
      <c r="S74" s="25" t="s">
        <v>14</v>
      </c>
      <c r="T74" s="25" t="s">
        <v>14</v>
      </c>
      <c r="U74" s="25" t="s">
        <v>14</v>
      </c>
      <c r="V74" s="25" t="s">
        <v>14</v>
      </c>
      <c r="W74" s="25" t="s">
        <v>14</v>
      </c>
      <c r="X74" s="25" t="s">
        <v>14</v>
      </c>
      <c r="Y74" s="26"/>
      <c r="Z74" s="27"/>
      <c r="AA74" s="29">
        <v>51</v>
      </c>
    </row>
    <row r="75" spans="1:27" x14ac:dyDescent="0.2">
      <c r="A75" s="21">
        <f>ROW(G75)-2</f>
        <v>73</v>
      </c>
      <c r="B75" s="76">
        <v>81</v>
      </c>
      <c r="C75" s="22">
        <f>IF(B75="","",IF(B75=A75,"=",B75-A75))</f>
        <v>8</v>
      </c>
      <c r="D75" s="76">
        <f>COUNTIF($M$3:$M75,$M75)</f>
        <v>26</v>
      </c>
      <c r="E75" s="76">
        <v>30</v>
      </c>
      <c r="F75" s="22">
        <f>IF(E75="","",IF(E75=D75,"=",E75-D75))</f>
        <v>4</v>
      </c>
      <c r="G75" s="12">
        <v>29284</v>
      </c>
      <c r="H75" s="13" t="str">
        <f>IFERROR(VLOOKUP($G75,Jugadores,12,0), "")</f>
        <v>LUIS C. FERREIRA A.</v>
      </c>
      <c r="I75" s="13" t="str">
        <f>IFERROR(VLOOKUP($G75,Jugadores,14,0), "")</f>
        <v>CTM Breogán - Oleiros</v>
      </c>
      <c r="J75" s="17" t="str">
        <f>IF(ISERROR(VLOOKUP(I75,Clubes,1,0)),"-","Galicia")</f>
        <v>Galicia</v>
      </c>
      <c r="K75" s="14">
        <f>IFERROR(VLOOKUP($G75,Jugadores,15,0), "")</f>
        <v>1987</v>
      </c>
      <c r="L75" s="17" t="str">
        <f>IFERROR(VLOOKUP($G75,Jugadores,16,0), "")</f>
        <v>M</v>
      </c>
      <c r="M75" s="15" t="str">
        <f>IFERROR(VLOOKUP($G75,Jugadores,17,0), "")</f>
        <v>SENM</v>
      </c>
      <c r="N75" s="16"/>
      <c r="O75" s="24">
        <f>IF(COUNT(R75:AA75)=0,"",COUNT(R75:AA75))</f>
        <v>1</v>
      </c>
      <c r="P75" s="48">
        <f>SUM(R75:AA75)</f>
        <v>51</v>
      </c>
      <c r="Q75" s="50">
        <v>51</v>
      </c>
      <c r="R75" s="25" t="s">
        <v>14</v>
      </c>
      <c r="S75" s="25" t="s">
        <v>14</v>
      </c>
      <c r="T75" s="25" t="s">
        <v>14</v>
      </c>
      <c r="U75" s="25"/>
      <c r="V75" s="25" t="s">
        <v>14</v>
      </c>
      <c r="W75" s="25" t="s">
        <v>14</v>
      </c>
      <c r="X75" s="25" t="s">
        <v>14</v>
      </c>
      <c r="Y75" s="26"/>
      <c r="Z75" s="27"/>
      <c r="AA75" s="29">
        <v>51</v>
      </c>
    </row>
    <row r="76" spans="1:27" x14ac:dyDescent="0.2">
      <c r="A76" s="21">
        <f>ROW(G76)-2</f>
        <v>74</v>
      </c>
      <c r="B76" s="76">
        <v>82</v>
      </c>
      <c r="C76" s="22">
        <f>IF(B76="","",IF(B76=A76,"=",B76-A76))</f>
        <v>8</v>
      </c>
      <c r="D76" s="76">
        <f>COUNTIF($M$3:$M76,$M76)</f>
        <v>27</v>
      </c>
      <c r="E76" s="76">
        <v>31</v>
      </c>
      <c r="F76" s="22">
        <f>IF(E76="","",IF(E76=D76,"=",E76-D76))</f>
        <v>4</v>
      </c>
      <c r="G76" s="12">
        <v>36795</v>
      </c>
      <c r="H76" s="13" t="str">
        <f>IFERROR(VLOOKUP($G76,Jugadores,12,0), "")</f>
        <v>JORGE O. BRAMAJO</v>
      </c>
      <c r="I76" s="13" t="str">
        <f>IFERROR(VLOOKUP($G76,Jugadores,14,0), "")</f>
        <v>Club Monte Porreiro</v>
      </c>
      <c r="J76" s="17" t="str">
        <f>IF(ISERROR(VLOOKUP(I76,Clubes,1,0)),"-","Galicia")</f>
        <v>Galicia</v>
      </c>
      <c r="K76" s="14">
        <f>IFERROR(VLOOKUP($G76,Jugadores,15,0), "")</f>
        <v>1991</v>
      </c>
      <c r="L76" s="17" t="str">
        <f>IFERROR(VLOOKUP($G76,Jugadores,16,0), "")</f>
        <v>M</v>
      </c>
      <c r="M76" s="15" t="str">
        <f>IFERROR(VLOOKUP($G76,Jugadores,17,0), "")</f>
        <v>SENM</v>
      </c>
      <c r="N76" s="16"/>
      <c r="O76" s="24">
        <f>IF(COUNT(R76:AA76)=0,"",COUNT(R76:AA76))</f>
        <v>1</v>
      </c>
      <c r="P76" s="48">
        <f>SUM(R76:AA76)</f>
        <v>51</v>
      </c>
      <c r="Q76" s="50">
        <v>51</v>
      </c>
      <c r="R76" s="25" t="s">
        <v>14</v>
      </c>
      <c r="S76" s="25" t="s">
        <v>14</v>
      </c>
      <c r="T76" s="25" t="s">
        <v>14</v>
      </c>
      <c r="U76" s="25"/>
      <c r="V76" s="25" t="s">
        <v>14</v>
      </c>
      <c r="W76" s="25" t="s">
        <v>14</v>
      </c>
      <c r="X76" s="25" t="s">
        <v>14</v>
      </c>
      <c r="Y76" s="26"/>
      <c r="Z76" s="27"/>
      <c r="AA76" s="29">
        <v>51</v>
      </c>
    </row>
    <row r="77" spans="1:27" x14ac:dyDescent="0.2">
      <c r="A77" s="21">
        <f>ROW(G77)-2</f>
        <v>75</v>
      </c>
      <c r="B77" s="76">
        <v>121</v>
      </c>
      <c r="C77" s="22">
        <f>IF(B77="","",IF(B77=A77,"=",B77-A77))</f>
        <v>46</v>
      </c>
      <c r="D77" s="76">
        <f>COUNTIF($M$3:$M77,$M77)</f>
        <v>8</v>
      </c>
      <c r="E77" s="76">
        <v>15</v>
      </c>
      <c r="F77" s="22">
        <f>IF(E77="","",IF(E77=D77,"=",E77-D77))</f>
        <v>7</v>
      </c>
      <c r="G77" s="12">
        <v>7792</v>
      </c>
      <c r="H77" s="13" t="str">
        <f>IFERROR(VLOOKUP($G77,Jugadores,12,0), "")</f>
        <v>JESUS BROULLON N.</v>
      </c>
      <c r="I77" s="13" t="str">
        <f>IFERROR(VLOOKUP($G77,Jugadores,14,0), "")</f>
        <v>Cinania TM</v>
      </c>
      <c r="J77" s="17" t="str">
        <f>IF(ISERROR(VLOOKUP(I77,Clubes,1,0)),"-","Galicia")</f>
        <v>Galicia</v>
      </c>
      <c r="K77" s="14">
        <f>IFERROR(VLOOKUP($G77,Jugadores,15,0), "")</f>
        <v>1968</v>
      </c>
      <c r="L77" s="17" t="str">
        <f>IFERROR(VLOOKUP($G77,Jugadores,16,0), "")</f>
        <v>M</v>
      </c>
      <c r="M77" s="15" t="str">
        <f>IFERROR(VLOOKUP($G77,Jugadores,17,0), "")</f>
        <v>V50M</v>
      </c>
      <c r="N77" s="16"/>
      <c r="O77" s="24">
        <f>IF(COUNT(R77:AA77)=0,"",COUNT(R77:AA77))</f>
        <v>2</v>
      </c>
      <c r="P77" s="48">
        <f>SUM(R77:AA77)</f>
        <v>49.5</v>
      </c>
      <c r="Q77" s="50">
        <v>69</v>
      </c>
      <c r="R77" s="25" t="s">
        <v>14</v>
      </c>
      <c r="S77" s="25" t="s">
        <v>14</v>
      </c>
      <c r="T77" s="25" t="s">
        <v>14</v>
      </c>
      <c r="U77" s="25">
        <v>31.5</v>
      </c>
      <c r="V77" s="25">
        <v>18</v>
      </c>
      <c r="W77" s="25" t="s">
        <v>14</v>
      </c>
      <c r="X77" s="25" t="s">
        <v>14</v>
      </c>
      <c r="Y77" s="26"/>
      <c r="Z77" s="27"/>
      <c r="AA77" s="29" t="s">
        <v>14</v>
      </c>
    </row>
    <row r="78" spans="1:27" x14ac:dyDescent="0.2">
      <c r="A78" s="21">
        <f>ROW(G78)-2</f>
        <v>76</v>
      </c>
      <c r="B78" s="76">
        <v>114</v>
      </c>
      <c r="C78" s="22">
        <f>IF(B78="","",IF(B78=A78,"=",B78-A78))</f>
        <v>38</v>
      </c>
      <c r="D78" s="76">
        <f>COUNTIF($M$3:$M78,$M78)</f>
        <v>1</v>
      </c>
      <c r="E78" s="76">
        <v>2</v>
      </c>
      <c r="F78" s="22">
        <f>IF(E78="","",IF(E78=D78,"=",E78-D78))</f>
        <v>1</v>
      </c>
      <c r="G78" s="12">
        <v>33760</v>
      </c>
      <c r="H78" s="13" t="str">
        <f>IFERROR(VLOOKUP($G78,Jugadores,12,0), "")</f>
        <v>XABIER FERNANDEZ G.</v>
      </c>
      <c r="I78" s="13" t="str">
        <f>IFERROR(VLOOKUP($G78,Jugadores,14,0), "")</f>
        <v>Club Monte Porreiro</v>
      </c>
      <c r="J78" s="17" t="str">
        <f>IF(ISERROR(VLOOKUP(I78,Clubes,1,0)),"-","Galicia")</f>
        <v>Galicia</v>
      </c>
      <c r="K78" s="14">
        <f>IFERROR(VLOOKUP($G78,Jugadores,15,0), "")</f>
        <v>2010</v>
      </c>
      <c r="L78" s="17" t="str">
        <f>IFERROR(VLOOKUP($G78,Jugadores,16,0), "")</f>
        <v>M</v>
      </c>
      <c r="M78" s="15" t="str">
        <f>IFERROR(VLOOKUP($G78,Jugadores,17,0), "")</f>
        <v>ALEM</v>
      </c>
      <c r="N78" s="16"/>
      <c r="O78" s="24">
        <f>IF(COUNT(R78:AA78)=0,"",COUNT(R78:AA78))</f>
        <v>3</v>
      </c>
      <c r="P78" s="48">
        <f>SUM(R78:AA78)</f>
        <v>48.5</v>
      </c>
      <c r="Q78" s="50">
        <v>31</v>
      </c>
      <c r="R78" s="25">
        <v>3.5</v>
      </c>
      <c r="S78" s="25" t="s">
        <v>14</v>
      </c>
      <c r="T78" s="25" t="s">
        <v>14</v>
      </c>
      <c r="U78" s="25"/>
      <c r="V78" s="25">
        <v>14</v>
      </c>
      <c r="W78" s="25" t="s">
        <v>14</v>
      </c>
      <c r="X78" s="25" t="s">
        <v>14</v>
      </c>
      <c r="Y78" s="26"/>
      <c r="Z78" s="27"/>
      <c r="AA78" s="29">
        <v>31</v>
      </c>
    </row>
    <row r="79" spans="1:27" x14ac:dyDescent="0.2">
      <c r="A79" s="21">
        <f>ROW(G79)-2</f>
        <v>77</v>
      </c>
      <c r="B79" s="76">
        <v>84</v>
      </c>
      <c r="C79" s="22">
        <f>IF(B79="","",IF(B79=A79,"=",B79-A79))</f>
        <v>7</v>
      </c>
      <c r="D79" s="76">
        <f>COUNTIF($M$3:$M79,$M79)</f>
        <v>2</v>
      </c>
      <c r="E79" s="76">
        <v>2</v>
      </c>
      <c r="F79" s="22" t="str">
        <f>IF(E79="","",IF(E79=D79,"=",E79-D79))</f>
        <v>=</v>
      </c>
      <c r="G79" s="12">
        <v>15945</v>
      </c>
      <c r="H79" s="13" t="str">
        <f>IFERROR(VLOOKUP($G79,Jugadores,12,0), "")</f>
        <v>Mª D. COBELO N.</v>
      </c>
      <c r="I79" s="13" t="str">
        <f>IFERROR(VLOOKUP($G79,Jugadores,14,0), "")</f>
        <v>CTM Cidade de Narón</v>
      </c>
      <c r="J79" s="17" t="str">
        <f>IF(ISERROR(VLOOKUP(I79,Clubes,1,0)),"-","Galicia")</f>
        <v>Galicia</v>
      </c>
      <c r="K79" s="14">
        <f>IFERROR(VLOOKUP($G79,Jugadores,15,0), "")</f>
        <v>2000</v>
      </c>
      <c r="L79" s="17" t="str">
        <f>IFERROR(VLOOKUP($G79,Jugadores,16,0), "")</f>
        <v>F</v>
      </c>
      <c r="M79" s="15" t="str">
        <f>IFERROR(VLOOKUP($G79,Jugadores,17,0), "")</f>
        <v>SENF</v>
      </c>
      <c r="N79" s="16"/>
      <c r="O79" s="24">
        <f>IF(COUNT(R79:AA79)=0,"",COUNT(R79:AA79))</f>
        <v>1</v>
      </c>
      <c r="P79" s="48">
        <f>SUM(R79:AA79)</f>
        <v>47.5</v>
      </c>
      <c r="Q79" s="50">
        <v>47.5</v>
      </c>
      <c r="R79" s="25" t="s">
        <v>14</v>
      </c>
      <c r="S79" s="25" t="s">
        <v>14</v>
      </c>
      <c r="T79" s="25" t="s">
        <v>14</v>
      </c>
      <c r="U79" s="25"/>
      <c r="V79" s="25" t="s">
        <v>14</v>
      </c>
      <c r="W79" s="25" t="s">
        <v>14</v>
      </c>
      <c r="X79" s="25" t="s">
        <v>14</v>
      </c>
      <c r="Y79" s="26"/>
      <c r="Z79" s="27"/>
      <c r="AA79" s="29">
        <v>47.5</v>
      </c>
    </row>
    <row r="80" spans="1:27" x14ac:dyDescent="0.2">
      <c r="A80" s="21">
        <f>ROW(G80)-2</f>
        <v>78</v>
      </c>
      <c r="B80" s="76">
        <v>88</v>
      </c>
      <c r="C80" s="22">
        <f>IF(B80="","",IF(B80=A80,"=",B80-A80))</f>
        <v>10</v>
      </c>
      <c r="D80" s="76">
        <f>COUNTIF($M$3:$M80,$M80)</f>
        <v>9</v>
      </c>
      <c r="E80" s="76">
        <v>9</v>
      </c>
      <c r="F80" s="22" t="str">
        <f>IF(E80="","",IF(E80=D80,"=",E80-D80))</f>
        <v>=</v>
      </c>
      <c r="G80" s="12">
        <v>995</v>
      </c>
      <c r="H80" s="13" t="str">
        <f>IFERROR(VLOOKUP($G80,Jugadores,12,0), "")</f>
        <v>ANTONIO CASTRO M.</v>
      </c>
      <c r="I80" s="13" t="str">
        <f>IFERROR(VLOOKUP($G80,Jugadores,14,0), "")</f>
        <v>Vilagarcía TM</v>
      </c>
      <c r="J80" s="17" t="str">
        <f>IF(ISERROR(VLOOKUP(I80,Clubes,1,0)),"-","Galicia")</f>
        <v>Galicia</v>
      </c>
      <c r="K80" s="14">
        <f>IFERROR(VLOOKUP($G80,Jugadores,15,0), "")</f>
        <v>1966</v>
      </c>
      <c r="L80" s="17" t="str">
        <f>IFERROR(VLOOKUP($G80,Jugadores,16,0), "")</f>
        <v>M</v>
      </c>
      <c r="M80" s="15" t="str">
        <f>IFERROR(VLOOKUP($G80,Jugadores,17,0), "")</f>
        <v>V50M</v>
      </c>
      <c r="N80" s="16"/>
      <c r="O80" s="24">
        <f>IF(COUNT(R80:AA80)=0,"",COUNT(R80:AA80))</f>
        <v>1</v>
      </c>
      <c r="P80" s="48">
        <f>SUM(R80:AA80)</f>
        <v>46</v>
      </c>
      <c r="Q80" s="50">
        <v>46</v>
      </c>
      <c r="R80" s="25" t="s">
        <v>14</v>
      </c>
      <c r="S80" s="25" t="s">
        <v>14</v>
      </c>
      <c r="T80" s="25" t="s">
        <v>14</v>
      </c>
      <c r="U80" s="25">
        <v>46</v>
      </c>
      <c r="V80" s="25" t="s">
        <v>14</v>
      </c>
      <c r="W80" s="25" t="s">
        <v>14</v>
      </c>
      <c r="X80" s="25" t="s">
        <v>14</v>
      </c>
      <c r="Y80" s="26"/>
      <c r="Z80" s="27"/>
      <c r="AA80" s="29" t="s">
        <v>14</v>
      </c>
    </row>
    <row r="81" spans="1:27" x14ac:dyDescent="0.2">
      <c r="A81" s="21">
        <f>ROW(G81)-2</f>
        <v>79</v>
      </c>
      <c r="B81" s="76">
        <v>89</v>
      </c>
      <c r="C81" s="22">
        <f>IF(B81="","",IF(B81=A81,"=",B81-A81))</f>
        <v>10</v>
      </c>
      <c r="D81" s="76">
        <f>COUNTIF($M$3:$M81,$M81)</f>
        <v>10</v>
      </c>
      <c r="E81" s="76">
        <v>10</v>
      </c>
      <c r="F81" s="22" t="str">
        <f>IF(E81="","",IF(E81=D81,"=",E81-D81))</f>
        <v>=</v>
      </c>
      <c r="G81" s="12">
        <v>1365</v>
      </c>
      <c r="H81" s="13" t="str">
        <f>IFERROR(VLOOKUP($G81,Jugadores,12,0), "")</f>
        <v>LUIS RODRIGUEZ M.</v>
      </c>
      <c r="I81" s="13" t="str">
        <f>IFERROR(VLOOKUP($G81,Jugadores,14,0), "")</f>
        <v>Academia San Mamed Orense TM</v>
      </c>
      <c r="J81" s="17" t="str">
        <f>IF(ISERROR(VLOOKUP(I81,Clubes,1,0)),"-","Galicia")</f>
        <v>Galicia</v>
      </c>
      <c r="K81" s="14">
        <f>IFERROR(VLOOKUP($G81,Jugadores,15,0), "")</f>
        <v>1972</v>
      </c>
      <c r="L81" s="17" t="str">
        <f>IFERROR(VLOOKUP($G81,Jugadores,16,0), "")</f>
        <v>M</v>
      </c>
      <c r="M81" s="15" t="str">
        <f>IFERROR(VLOOKUP($G81,Jugadores,17,0), "")</f>
        <v>V50M</v>
      </c>
      <c r="N81" s="16"/>
      <c r="O81" s="24">
        <f>IF(COUNT(R81:AA81)=0,"",COUNT(R81:AA81))</f>
        <v>1</v>
      </c>
      <c r="P81" s="48">
        <f>SUM(R81:AA81)</f>
        <v>46</v>
      </c>
      <c r="Q81" s="50">
        <v>70.5</v>
      </c>
      <c r="R81" s="25" t="s">
        <v>14</v>
      </c>
      <c r="S81" s="25" t="s">
        <v>14</v>
      </c>
      <c r="T81" s="25" t="s">
        <v>14</v>
      </c>
      <c r="U81" s="25">
        <v>46</v>
      </c>
      <c r="V81" s="25" t="s">
        <v>14</v>
      </c>
      <c r="W81" s="25" t="s">
        <v>14</v>
      </c>
      <c r="X81" s="25" t="s">
        <v>14</v>
      </c>
      <c r="Y81" s="26"/>
      <c r="Z81" s="27"/>
      <c r="AA81" s="29" t="s">
        <v>14</v>
      </c>
    </row>
    <row r="82" spans="1:27" x14ac:dyDescent="0.2">
      <c r="A82" s="21">
        <f>ROW(G82)-2</f>
        <v>80</v>
      </c>
      <c r="B82" s="76">
        <v>90</v>
      </c>
      <c r="C82" s="22">
        <f>IF(B82="","",IF(B82=A82,"=",B82-A82))</f>
        <v>10</v>
      </c>
      <c r="D82" s="76">
        <f>COUNTIF($M$3:$M82,$M82)</f>
        <v>11</v>
      </c>
      <c r="E82" s="76">
        <v>11</v>
      </c>
      <c r="F82" s="22" t="str">
        <f>IF(E82="","",IF(E82=D82,"=",E82-D82))</f>
        <v>=</v>
      </c>
      <c r="G82" s="12">
        <v>1640</v>
      </c>
      <c r="H82" s="13" t="str">
        <f>IFERROR(VLOOKUP($G82,Jugadores,12,0), "")</f>
        <v>RAMON TUBIO V.</v>
      </c>
      <c r="I82" s="13" t="str">
        <f>IFERROR(VLOOKUP($G82,Jugadores,14,0), "")</f>
        <v>Vilagarcía TM</v>
      </c>
      <c r="J82" s="17" t="str">
        <f>IF(ISERROR(VLOOKUP(I82,Clubes,1,0)),"-","Galicia")</f>
        <v>Galicia</v>
      </c>
      <c r="K82" s="14">
        <f>IFERROR(VLOOKUP($G82,Jugadores,15,0), "")</f>
        <v>1976</v>
      </c>
      <c r="L82" s="17" t="str">
        <f>IFERROR(VLOOKUP($G82,Jugadores,16,0), "")</f>
        <v>M</v>
      </c>
      <c r="M82" s="15" t="str">
        <f>IFERROR(VLOOKUP($G82,Jugadores,17,0), "")</f>
        <v>V40M</v>
      </c>
      <c r="N82" s="16"/>
      <c r="O82" s="24">
        <f>IF(COUNT(R82:AA82)=0,"",COUNT(R82:AA82))</f>
        <v>1</v>
      </c>
      <c r="P82" s="48">
        <f>SUM(R82:AA82)</f>
        <v>46</v>
      </c>
      <c r="Q82" s="50">
        <v>46</v>
      </c>
      <c r="R82" s="25" t="s">
        <v>14</v>
      </c>
      <c r="S82" s="25" t="s">
        <v>14</v>
      </c>
      <c r="T82" s="25" t="s">
        <v>14</v>
      </c>
      <c r="U82" s="25">
        <v>46</v>
      </c>
      <c r="V82" s="25" t="s">
        <v>14</v>
      </c>
      <c r="W82" s="25" t="s">
        <v>14</v>
      </c>
      <c r="X82" s="25" t="s">
        <v>14</v>
      </c>
      <c r="Y82" s="26"/>
      <c r="Z82" s="27"/>
      <c r="AA82" s="29" t="s">
        <v>14</v>
      </c>
    </row>
    <row r="83" spans="1:27" x14ac:dyDescent="0.2">
      <c r="A83" s="21">
        <f>ROW(G83)-2</f>
        <v>81</v>
      </c>
      <c r="B83" s="76">
        <v>91</v>
      </c>
      <c r="C83" s="22">
        <f>IF(B83="","",IF(B83=A83,"=",B83-A83))</f>
        <v>10</v>
      </c>
      <c r="D83" s="76">
        <f>COUNTIF($M$3:$M83,$M83)</f>
        <v>12</v>
      </c>
      <c r="E83" s="76">
        <v>12</v>
      </c>
      <c r="F83" s="22" t="str">
        <f>IF(E83="","",IF(E83=D83,"=",E83-D83))</f>
        <v>=</v>
      </c>
      <c r="G83" s="12">
        <v>17395</v>
      </c>
      <c r="H83" s="13" t="str">
        <f>IFERROR(VLOOKUP($G83,Jugadores,12,0), "")</f>
        <v>JAVIER SAIZ  B.</v>
      </c>
      <c r="I83" s="13" t="str">
        <f>IFERROR(VLOOKUP($G83,Jugadores,14,0), "")</f>
        <v>Liceo Casino de Tuy</v>
      </c>
      <c r="J83" s="17" t="str">
        <f>IF(ISERROR(VLOOKUP(I83,Clubes,1,0)),"-","Galicia")</f>
        <v>Galicia</v>
      </c>
      <c r="K83" s="14">
        <f>IFERROR(VLOOKUP($G83,Jugadores,15,0), "")</f>
        <v>1975</v>
      </c>
      <c r="L83" s="17" t="str">
        <f>IFERROR(VLOOKUP($G83,Jugadores,16,0), "")</f>
        <v>M</v>
      </c>
      <c r="M83" s="15" t="str">
        <f>IFERROR(VLOOKUP($G83,Jugadores,17,0), "")</f>
        <v>V40M</v>
      </c>
      <c r="N83" s="16"/>
      <c r="O83" s="24">
        <f>IF(COUNT(R83:AA83)=0,"",COUNT(R83:AA83))</f>
        <v>1</v>
      </c>
      <c r="P83" s="48">
        <f>SUM(R83:AA83)</f>
        <v>46</v>
      </c>
      <c r="Q83" s="50">
        <v>60</v>
      </c>
      <c r="R83" s="25" t="s">
        <v>14</v>
      </c>
      <c r="S83" s="25" t="s">
        <v>14</v>
      </c>
      <c r="T83" s="25" t="s">
        <v>14</v>
      </c>
      <c r="U83" s="25">
        <v>46</v>
      </c>
      <c r="V83" s="25" t="s">
        <v>14</v>
      </c>
      <c r="W83" s="25" t="s">
        <v>14</v>
      </c>
      <c r="X83" s="25" t="s">
        <v>14</v>
      </c>
      <c r="Y83" s="26"/>
      <c r="Z83" s="27"/>
      <c r="AA83" s="29" t="s">
        <v>14</v>
      </c>
    </row>
    <row r="84" spans="1:27" x14ac:dyDescent="0.2">
      <c r="A84" s="21">
        <f>ROW(G84)-2</f>
        <v>82</v>
      </c>
      <c r="B84" s="76">
        <v>92</v>
      </c>
      <c r="C84" s="22">
        <f>IF(B84="","",IF(B84=A84,"=",B84-A84))</f>
        <v>10</v>
      </c>
      <c r="D84" s="76">
        <f>COUNTIF($M$3:$M84,$M84)</f>
        <v>6</v>
      </c>
      <c r="E84" s="76">
        <v>6</v>
      </c>
      <c r="F84" s="22" t="str">
        <f>IF(E84="","",IF(E84=D84,"=",E84-D84))</f>
        <v>=</v>
      </c>
      <c r="G84" s="12">
        <v>20872</v>
      </c>
      <c r="H84" s="13" t="str">
        <f>IFERROR(VLOOKUP($G84,Jugadores,12,0), "")</f>
        <v>DARIO CORDEIRO P.</v>
      </c>
      <c r="I84" s="13" t="str">
        <f>IFERROR(VLOOKUP($G84,Jugadores,14,0), "")</f>
        <v>Cinania TM</v>
      </c>
      <c r="J84" s="17" t="str">
        <f>IF(ISERROR(VLOOKUP(I84,Clubes,1,0)),"-","Galicia")</f>
        <v>Galicia</v>
      </c>
      <c r="K84" s="14">
        <f>IFERROR(VLOOKUP($G84,Jugadores,15,0), "")</f>
        <v>2002</v>
      </c>
      <c r="L84" s="17" t="str">
        <f>IFERROR(VLOOKUP($G84,Jugadores,16,0), "")</f>
        <v>M</v>
      </c>
      <c r="M84" s="15" t="str">
        <f>IFERROR(VLOOKUP($G84,Jugadores,17,0), "")</f>
        <v>S23M</v>
      </c>
      <c r="N84" s="16"/>
      <c r="O84" s="24">
        <f>IF(COUNT(R84:AA84)=0,"",COUNT(R84:AA84))</f>
        <v>1</v>
      </c>
      <c r="P84" s="48">
        <f>SUM(R84:AA84)</f>
        <v>46</v>
      </c>
      <c r="Q84" s="50">
        <v>46</v>
      </c>
      <c r="R84" s="25" t="s">
        <v>14</v>
      </c>
      <c r="S84" s="25" t="s">
        <v>14</v>
      </c>
      <c r="T84" s="25" t="s">
        <v>14</v>
      </c>
      <c r="U84" s="25">
        <v>46</v>
      </c>
      <c r="V84" s="25" t="s">
        <v>14</v>
      </c>
      <c r="W84" s="25" t="s">
        <v>14</v>
      </c>
      <c r="X84" s="25" t="s">
        <v>14</v>
      </c>
      <c r="Y84" s="26"/>
      <c r="Z84" s="27"/>
      <c r="AA84" s="29" t="s">
        <v>14</v>
      </c>
    </row>
    <row r="85" spans="1:27" x14ac:dyDescent="0.2">
      <c r="A85" s="21">
        <f>ROW(G85)-2</f>
        <v>83</v>
      </c>
      <c r="B85" s="76">
        <v>93</v>
      </c>
      <c r="C85" s="22">
        <f>IF(B85="","",IF(B85=A85,"=",B85-A85))</f>
        <v>10</v>
      </c>
      <c r="D85" s="76">
        <f>COUNTIF($M$3:$M85,$M85)</f>
        <v>11</v>
      </c>
      <c r="E85" s="76">
        <v>11</v>
      </c>
      <c r="F85" s="22" t="str">
        <f>IF(E85="","",IF(E85=D85,"=",E85-D85))</f>
        <v>=</v>
      </c>
      <c r="G85" s="12">
        <v>27558</v>
      </c>
      <c r="H85" s="13" t="str">
        <f>IFERROR(VLOOKUP($G85,Jugadores,12,0), "")</f>
        <v>JOAQUIN C. COSTA P.</v>
      </c>
      <c r="I85" s="13" t="str">
        <f>IFERROR(VLOOKUP($G85,Jugadores,14,0), "")</f>
        <v>Vilagarcía TM</v>
      </c>
      <c r="J85" s="17" t="str">
        <f>IF(ISERROR(VLOOKUP(I85,Clubes,1,0)),"-","Galicia")</f>
        <v>Galicia</v>
      </c>
      <c r="K85" s="14">
        <f>IFERROR(VLOOKUP($G85,Jugadores,15,0), "")</f>
        <v>1966</v>
      </c>
      <c r="L85" s="17" t="str">
        <f>IFERROR(VLOOKUP($G85,Jugadores,16,0), "")</f>
        <v>M</v>
      </c>
      <c r="M85" s="15" t="str">
        <f>IFERROR(VLOOKUP($G85,Jugadores,17,0), "")</f>
        <v>V50M</v>
      </c>
      <c r="N85" s="16"/>
      <c r="O85" s="24">
        <f>IF(COUNT(R85:AA85)=0,"",COUNT(R85:AA85))</f>
        <v>1</v>
      </c>
      <c r="P85" s="48">
        <f>SUM(R85:AA85)</f>
        <v>46</v>
      </c>
      <c r="Q85" s="50">
        <v>46</v>
      </c>
      <c r="R85" s="25" t="s">
        <v>14</v>
      </c>
      <c r="S85" s="25" t="s">
        <v>14</v>
      </c>
      <c r="T85" s="25" t="s">
        <v>14</v>
      </c>
      <c r="U85" s="25">
        <v>46</v>
      </c>
      <c r="V85" s="25" t="s">
        <v>14</v>
      </c>
      <c r="W85" s="25" t="s">
        <v>14</v>
      </c>
      <c r="X85" s="25" t="s">
        <v>14</v>
      </c>
      <c r="Y85" s="26"/>
      <c r="Z85" s="27"/>
      <c r="AA85" s="29" t="s">
        <v>14</v>
      </c>
    </row>
    <row r="86" spans="1:27" x14ac:dyDescent="0.2">
      <c r="A86" s="21">
        <f>ROW(G86)-2</f>
        <v>84</v>
      </c>
      <c r="B86" s="76">
        <v>94</v>
      </c>
      <c r="C86" s="22">
        <f>IF(B86="","",IF(B86=A86,"=",B86-A86))</f>
        <v>10</v>
      </c>
      <c r="D86" s="76">
        <f>COUNTIF($M$3:$M86,$M86)</f>
        <v>3</v>
      </c>
      <c r="E86" s="76">
        <v>3</v>
      </c>
      <c r="F86" s="22" t="str">
        <f>IF(E86="","",IF(E86=D86,"=",E86-D86))</f>
        <v>=</v>
      </c>
      <c r="G86" s="12">
        <v>35640</v>
      </c>
      <c r="H86" s="13" t="str">
        <f>IFERROR(VLOOKUP($G86,Jugadores,12,0), "")</f>
        <v>DARIIA ZAKHAROVA</v>
      </c>
      <c r="I86" s="13" t="str">
        <f>IFERROR(VLOOKUP($G86,Jugadores,14,0), "")</f>
        <v>Cinania TM</v>
      </c>
      <c r="J86" s="17" t="str">
        <f>IF(ISERROR(VLOOKUP(I86,Clubes,1,0)),"-","Galicia")</f>
        <v>Galicia</v>
      </c>
      <c r="K86" s="14">
        <f>IFERROR(VLOOKUP($G86,Jugadores,15,0), "")</f>
        <v>1994</v>
      </c>
      <c r="L86" s="17" t="str">
        <f>IFERROR(VLOOKUP($G86,Jugadores,16,0), "")</f>
        <v>F</v>
      </c>
      <c r="M86" s="15" t="str">
        <f>IFERROR(VLOOKUP($G86,Jugadores,17,0), "")</f>
        <v>SENF</v>
      </c>
      <c r="N86" s="16"/>
      <c r="O86" s="24">
        <f>IF(COUNT(R86:AA86)=0,"",COUNT(R86:AA86))</f>
        <v>2</v>
      </c>
      <c r="P86" s="48">
        <f>SUM(R86:AA86)</f>
        <v>45.9</v>
      </c>
      <c r="Q86" s="50">
        <v>18</v>
      </c>
      <c r="R86" s="25">
        <v>27.9</v>
      </c>
      <c r="S86" s="25" t="s">
        <v>14</v>
      </c>
      <c r="T86" s="25" t="s">
        <v>14</v>
      </c>
      <c r="U86" s="25"/>
      <c r="V86" s="25" t="s">
        <v>14</v>
      </c>
      <c r="W86" s="25" t="s">
        <v>14</v>
      </c>
      <c r="X86" s="25" t="s">
        <v>14</v>
      </c>
      <c r="Y86" s="26"/>
      <c r="Z86" s="27"/>
      <c r="AA86" s="29">
        <v>18</v>
      </c>
    </row>
    <row r="87" spans="1:27" x14ac:dyDescent="0.2">
      <c r="A87" s="21">
        <f>ROW(G87)-2</f>
        <v>85</v>
      </c>
      <c r="B87" s="76">
        <v>95</v>
      </c>
      <c r="C87" s="22">
        <f>IF(B87="","",IF(B87=A87,"=",B87-A87))</f>
        <v>10</v>
      </c>
      <c r="D87" s="76">
        <f>COUNTIF($M$3:$M87,$M87)</f>
        <v>4</v>
      </c>
      <c r="E87" s="76">
        <v>4</v>
      </c>
      <c r="F87" s="22" t="str">
        <f>IF(E87="","",IF(E87=D87,"=",E87-D87))</f>
        <v>=</v>
      </c>
      <c r="G87" s="12">
        <v>3414</v>
      </c>
      <c r="H87" s="13" t="str">
        <f>IFERROR(VLOOKUP($G87,Jugadores,12,0), "")</f>
        <v>ELISABET CADILLA V.</v>
      </c>
      <c r="I87" s="13" t="str">
        <f>IFERROR(VLOOKUP($G87,Jugadores,14,0), "")</f>
        <v>TM Pontevedra</v>
      </c>
      <c r="J87" s="17" t="str">
        <f>IF(ISERROR(VLOOKUP(I87,Clubes,1,0)),"-","Galicia")</f>
        <v>Galicia</v>
      </c>
      <c r="K87" s="14">
        <f>IFERROR(VLOOKUP($G87,Jugadores,15,0), "")</f>
        <v>1989</v>
      </c>
      <c r="L87" s="17" t="str">
        <f>IFERROR(VLOOKUP($G87,Jugadores,16,0), "")</f>
        <v>F</v>
      </c>
      <c r="M87" s="15" t="str">
        <f>IFERROR(VLOOKUP($G87,Jugadores,17,0), "")</f>
        <v>SENF</v>
      </c>
      <c r="N87" s="16"/>
      <c r="O87" s="24">
        <f>IF(COUNT(R87:AA87)=0,"",COUNT(R87:AA87))</f>
        <v>2</v>
      </c>
      <c r="P87" s="48">
        <f>SUM(R87:AA87)</f>
        <v>45.5</v>
      </c>
      <c r="Q87" s="50">
        <v>45.5</v>
      </c>
      <c r="R87" s="25" t="s">
        <v>14</v>
      </c>
      <c r="S87" s="25" t="s">
        <v>14</v>
      </c>
      <c r="T87" s="25" t="s">
        <v>14</v>
      </c>
      <c r="U87" s="25">
        <v>18.5</v>
      </c>
      <c r="V87" s="25" t="s">
        <v>14</v>
      </c>
      <c r="W87" s="25" t="s">
        <v>14</v>
      </c>
      <c r="X87" s="25" t="s">
        <v>14</v>
      </c>
      <c r="Y87" s="26"/>
      <c r="Z87" s="27"/>
      <c r="AA87" s="29">
        <v>27</v>
      </c>
    </row>
    <row r="88" spans="1:27" x14ac:dyDescent="0.2">
      <c r="A88" s="21">
        <f>ROW(G88)-2</f>
        <v>86</v>
      </c>
      <c r="B88" s="76">
        <v>96</v>
      </c>
      <c r="C88" s="22">
        <f>IF(B88="","",IF(B88=A88,"=",B88-A88))</f>
        <v>10</v>
      </c>
      <c r="D88" s="76">
        <f>COUNTIF($M$3:$M88,$M88)</f>
        <v>3</v>
      </c>
      <c r="E88" s="76">
        <v>4</v>
      </c>
      <c r="F88" s="22">
        <f>IF(E88="","",IF(E88=D88,"=",E88-D88))</f>
        <v>1</v>
      </c>
      <c r="G88" s="12">
        <v>26307</v>
      </c>
      <c r="H88" s="13" t="str">
        <f>IFERROR(VLOOKUP($G88,Jugadores,12,0), "")</f>
        <v>MIAO CHEN</v>
      </c>
      <c r="I88" s="13" t="str">
        <f>IFERROR(VLOOKUP($G88,Jugadores,14,0), "")</f>
        <v>Club del Mar de San Amaro</v>
      </c>
      <c r="J88" s="17" t="str">
        <f>IF(ISERROR(VLOOKUP(I88,Clubes,1,0)),"-","Galicia")</f>
        <v>Galicia</v>
      </c>
      <c r="K88" s="14">
        <f>IFERROR(VLOOKUP($G88,Jugadores,15,0), "")</f>
        <v>2008</v>
      </c>
      <c r="L88" s="17" t="str">
        <f>IFERROR(VLOOKUP($G88,Jugadores,16,0), "")</f>
        <v>F</v>
      </c>
      <c r="M88" s="15" t="str">
        <f>IFERROR(VLOOKUP($G88,Jugadores,17,0), "")</f>
        <v>INFF</v>
      </c>
      <c r="N88" s="16"/>
      <c r="O88" s="24">
        <f>IF(COUNT(R88:AA88)=0,"",COUNT(R88:AA88))</f>
        <v>3</v>
      </c>
      <c r="P88" s="48">
        <f>SUM(R88:AA88)</f>
        <v>45.3</v>
      </c>
      <c r="Q88" s="50">
        <v>32.799999999999997</v>
      </c>
      <c r="R88" s="25">
        <v>12.5</v>
      </c>
      <c r="S88" s="25">
        <v>5.8</v>
      </c>
      <c r="T88" s="25" t="s">
        <v>14</v>
      </c>
      <c r="U88" s="25"/>
      <c r="V88" s="25" t="s">
        <v>14</v>
      </c>
      <c r="W88" s="25" t="s">
        <v>14</v>
      </c>
      <c r="X88" s="25" t="s">
        <v>14</v>
      </c>
      <c r="Y88" s="26"/>
      <c r="Z88" s="27"/>
      <c r="AA88" s="29">
        <v>27</v>
      </c>
    </row>
    <row r="89" spans="1:27" x14ac:dyDescent="0.2">
      <c r="A89" s="21">
        <f>ROW(G89)-2</f>
        <v>87</v>
      </c>
      <c r="B89" s="76">
        <v>98</v>
      </c>
      <c r="C89" s="22">
        <f>IF(B89="","",IF(B89=A89,"=",B89-A89))</f>
        <v>11</v>
      </c>
      <c r="D89" s="76">
        <f>COUNTIF($M$3:$M89,$M89)</f>
        <v>12</v>
      </c>
      <c r="E89" s="76">
        <v>12</v>
      </c>
      <c r="F89" s="22" t="str">
        <f>IF(E89="","",IF(E89=D89,"=",E89-D89))</f>
        <v>=</v>
      </c>
      <c r="G89" s="12">
        <v>9197</v>
      </c>
      <c r="H89" s="13" t="str">
        <f>IFERROR(VLOOKUP($G89,Jugadores,12,0), "")</f>
        <v>JUAN F. LOIS G.</v>
      </c>
      <c r="I89" s="13" t="str">
        <f>IFERROR(VLOOKUP($G89,Jugadores,14,0), "")</f>
        <v>Círculo Mercantil de Vigo</v>
      </c>
      <c r="J89" s="17" t="str">
        <f>IF(ISERROR(VLOOKUP(I89,Clubes,1,0)),"-","Galicia")</f>
        <v>Galicia</v>
      </c>
      <c r="K89" s="14">
        <f>IFERROR(VLOOKUP($G89,Jugadores,15,0), "")</f>
        <v>1968</v>
      </c>
      <c r="L89" s="17" t="str">
        <f>IFERROR(VLOOKUP($G89,Jugadores,16,0), "")</f>
        <v>M</v>
      </c>
      <c r="M89" s="15" t="str">
        <f>IFERROR(VLOOKUP($G89,Jugadores,17,0), "")</f>
        <v>V50M</v>
      </c>
      <c r="N89" s="16"/>
      <c r="O89" s="24">
        <f>IF(COUNT(R89:AA89)=0,"",COUNT(R89:AA89))</f>
        <v>1</v>
      </c>
      <c r="P89" s="48">
        <f>SUM(R89:AA89)</f>
        <v>44.5</v>
      </c>
      <c r="Q89" s="50">
        <v>42.5</v>
      </c>
      <c r="R89" s="25">
        <v>44.5</v>
      </c>
      <c r="S89" s="25" t="s">
        <v>14</v>
      </c>
      <c r="T89" s="25" t="s">
        <v>14</v>
      </c>
      <c r="U89" s="25" t="s">
        <v>14</v>
      </c>
      <c r="V89" s="25" t="s">
        <v>14</v>
      </c>
      <c r="W89" s="25" t="s">
        <v>14</v>
      </c>
      <c r="X89" s="25" t="s">
        <v>14</v>
      </c>
      <c r="Y89" s="26"/>
      <c r="Z89" s="27"/>
      <c r="AA89" s="29" t="s">
        <v>14</v>
      </c>
    </row>
    <row r="90" spans="1:27" x14ac:dyDescent="0.2">
      <c r="A90" s="21">
        <f>ROW(G90)-2</f>
        <v>88</v>
      </c>
      <c r="B90" s="76">
        <v>99</v>
      </c>
      <c r="C90" s="22">
        <f>IF(B90="","",IF(B90=A90,"=",B90-A90))</f>
        <v>11</v>
      </c>
      <c r="D90" s="76">
        <f>COUNTIF($M$3:$M90,$M90)</f>
        <v>7</v>
      </c>
      <c r="E90" s="76">
        <v>8</v>
      </c>
      <c r="F90" s="22">
        <f>IF(E90="","",IF(E90=D90,"=",E90-D90))</f>
        <v>1</v>
      </c>
      <c r="G90" s="12">
        <v>67471</v>
      </c>
      <c r="H90" s="13" t="str">
        <f>IFERROR(VLOOKUP($G90,Jugadores,12,0), "")</f>
        <v>PEDRO OLHERO</v>
      </c>
      <c r="I90" s="13" t="str">
        <f>IFERROR(VLOOKUP($G90,Jugadores,14,0), "")</f>
        <v>CCR Arrabaes</v>
      </c>
      <c r="J90" s="17" t="str">
        <f>IF(ISERROR(VLOOKUP(I90,Clubes,1,0)),"-","Galicia")</f>
        <v>-</v>
      </c>
      <c r="K90" s="14">
        <f>IFERROR(VLOOKUP($G90,Jugadores,15,0), "")</f>
        <v>2001</v>
      </c>
      <c r="L90" s="17" t="str">
        <f>IFERROR(VLOOKUP($G90,Jugadores,16,0), "")</f>
        <v>M</v>
      </c>
      <c r="M90" s="15" t="str">
        <f>IFERROR(VLOOKUP($G90,Jugadores,17,0), "")</f>
        <v>S23M</v>
      </c>
      <c r="N90" s="16"/>
      <c r="O90" s="24">
        <f>IF(COUNT(R90:AA90)=0,"",COUNT(R90:AA90))</f>
        <v>1</v>
      </c>
      <c r="P90" s="48">
        <f>SUM(R90:AA90)</f>
        <v>44.5</v>
      </c>
      <c r="Q90" s="50">
        <v>44.5</v>
      </c>
      <c r="R90" s="25" t="s">
        <v>14</v>
      </c>
      <c r="S90" s="25"/>
      <c r="T90" s="25">
        <v>44.5</v>
      </c>
      <c r="U90" s="25"/>
      <c r="V90" s="25" t="s">
        <v>14</v>
      </c>
      <c r="W90" s="25" t="s">
        <v>14</v>
      </c>
      <c r="X90" s="25" t="s">
        <v>14</v>
      </c>
      <c r="Y90" s="26"/>
      <c r="Z90" s="27"/>
      <c r="AA90" s="29" t="s">
        <v>14</v>
      </c>
    </row>
    <row r="91" spans="1:27" x14ac:dyDescent="0.2">
      <c r="A91" s="21">
        <f>ROW(G91)-2</f>
        <v>89</v>
      </c>
      <c r="B91" s="76">
        <v>100</v>
      </c>
      <c r="C91" s="22">
        <f>IF(B91="","",IF(B91=A91,"=",B91-A91))</f>
        <v>11</v>
      </c>
      <c r="D91" s="76">
        <f>COUNTIF($M$3:$M91,$M91)</f>
        <v>8</v>
      </c>
      <c r="E91" s="76">
        <v>9</v>
      </c>
      <c r="F91" s="22">
        <f>IF(E91="","",IF(E91=D91,"=",E91-D91))</f>
        <v>1</v>
      </c>
      <c r="G91" s="12">
        <v>68022</v>
      </c>
      <c r="H91" s="13" t="str">
        <f>IFERROR(VLOOKUP($G91,Jugadores,12,0), "")</f>
        <v>FRANCISCO SILVA</v>
      </c>
      <c r="I91" s="13" t="str">
        <f>IFERROR(VLOOKUP($G91,Jugadores,14,0), "")</f>
        <v>CCR Arrabaes</v>
      </c>
      <c r="J91" s="17" t="str">
        <f>IF(ISERROR(VLOOKUP(I91,Clubes,1,0)),"-","Galicia")</f>
        <v>-</v>
      </c>
      <c r="K91" s="14">
        <f>IFERROR(VLOOKUP($G91,Jugadores,15,0), "")</f>
        <v>2005</v>
      </c>
      <c r="L91" s="17" t="str">
        <f>IFERROR(VLOOKUP($G91,Jugadores,16,0), "")</f>
        <v>M</v>
      </c>
      <c r="M91" s="15" t="str">
        <f>IFERROR(VLOOKUP($G91,Jugadores,17,0), "")</f>
        <v>JUVM</v>
      </c>
      <c r="N91" s="16"/>
      <c r="O91" s="24">
        <f>IF(COUNT(R91:AA91)=0,"",COUNT(R91:AA91))</f>
        <v>1</v>
      </c>
      <c r="P91" s="48">
        <f>SUM(R91:AA91)</f>
        <v>44.5</v>
      </c>
      <c r="Q91" s="50">
        <v>44.5</v>
      </c>
      <c r="R91" s="25" t="s">
        <v>14</v>
      </c>
      <c r="S91" s="25"/>
      <c r="T91" s="25">
        <v>44.5</v>
      </c>
      <c r="U91" s="25"/>
      <c r="V91" s="25" t="s">
        <v>14</v>
      </c>
      <c r="W91" s="25" t="s">
        <v>14</v>
      </c>
      <c r="X91" s="25" t="s">
        <v>14</v>
      </c>
      <c r="Y91" s="26"/>
      <c r="Z91" s="27"/>
      <c r="AA91" s="29" t="s">
        <v>14</v>
      </c>
    </row>
    <row r="92" spans="1:27" x14ac:dyDescent="0.2">
      <c r="A92" s="21">
        <f>ROW(G92)-2</f>
        <v>90</v>
      </c>
      <c r="B92" s="76">
        <v>83</v>
      </c>
      <c r="C92" s="22">
        <f>IF(B92="","",IF(B92=A92,"=",B92-A92))</f>
        <v>-7</v>
      </c>
      <c r="D92" s="76">
        <f>COUNTIF($M$3:$M92,$M92)</f>
        <v>4</v>
      </c>
      <c r="E92" s="76">
        <v>3</v>
      </c>
      <c r="F92" s="22">
        <f>IF(E92="","",IF(E92=D92,"=",E92-D92))</f>
        <v>-1</v>
      </c>
      <c r="G92" s="12">
        <v>19656</v>
      </c>
      <c r="H92" s="13" t="str">
        <f>IFERROR(VLOOKUP($G92,Jugadores,12,0), "")</f>
        <v>MARIÑA GARCIA T.</v>
      </c>
      <c r="I92" s="13" t="str">
        <f>IFERROR(VLOOKUP($G92,Jugadores,14,0), "")</f>
        <v>TM Pontevedra</v>
      </c>
      <c r="J92" s="17" t="str">
        <f>IF(ISERROR(VLOOKUP(I92,Clubes,1,0)),"-","Galicia")</f>
        <v>Galicia</v>
      </c>
      <c r="K92" s="14">
        <f>IFERROR(VLOOKUP($G92,Jugadores,15,0), "")</f>
        <v>2007</v>
      </c>
      <c r="L92" s="17" t="str">
        <f>IFERROR(VLOOKUP($G92,Jugadores,16,0), "")</f>
        <v>F</v>
      </c>
      <c r="M92" s="15" t="str">
        <f>IFERROR(VLOOKUP($G92,Jugadores,17,0), "")</f>
        <v>INFF</v>
      </c>
      <c r="N92" s="16"/>
      <c r="O92" s="24">
        <f>IF(COUNT(R92:AA92)=0,"",COUNT(R92:AA92))</f>
        <v>3</v>
      </c>
      <c r="P92" s="48">
        <f>SUM(R92:AA92)</f>
        <v>44.2</v>
      </c>
      <c r="Q92" s="50">
        <v>46.6</v>
      </c>
      <c r="R92" s="25">
        <v>16.2</v>
      </c>
      <c r="S92" s="25" t="s">
        <v>14</v>
      </c>
      <c r="T92" s="25" t="s">
        <v>14</v>
      </c>
      <c r="U92" s="25">
        <v>13.5</v>
      </c>
      <c r="V92" s="25">
        <v>14.5</v>
      </c>
      <c r="W92" s="25" t="s">
        <v>14</v>
      </c>
      <c r="X92" s="25" t="s">
        <v>14</v>
      </c>
      <c r="Y92" s="26"/>
      <c r="Z92" s="27"/>
      <c r="AA92" s="29" t="s">
        <v>14</v>
      </c>
    </row>
    <row r="93" spans="1:27" x14ac:dyDescent="0.2">
      <c r="A93" s="21">
        <f>ROW(G93)-2</f>
        <v>91</v>
      </c>
      <c r="B93" s="76">
        <v>64</v>
      </c>
      <c r="C93" s="22">
        <f>IF(B93="","",IF(B93=A93,"=",B93-A93))</f>
        <v>-27</v>
      </c>
      <c r="D93" s="76">
        <f>COUNTIF($M$3:$M93,$M93)</f>
        <v>13</v>
      </c>
      <c r="E93" s="76">
        <v>7</v>
      </c>
      <c r="F93" s="22">
        <f>IF(E93="","",IF(E93=D93,"=",E93-D93))</f>
        <v>-6</v>
      </c>
      <c r="G93" s="12">
        <v>27852</v>
      </c>
      <c r="H93" s="13" t="str">
        <f>IFERROR(VLOOKUP($G93,Jugadores,12,0), "")</f>
        <v>JUAN M. CELEIRO F.</v>
      </c>
      <c r="I93" s="13" t="str">
        <f>IFERROR(VLOOKUP($G93,Jugadores,14,0), "")</f>
        <v>CRC Porriño</v>
      </c>
      <c r="J93" s="17" t="str">
        <f>IF(ISERROR(VLOOKUP(I93,Clubes,1,0)),"-","Galicia")</f>
        <v>Galicia</v>
      </c>
      <c r="K93" s="14">
        <f>IFERROR(VLOOKUP($G93,Jugadores,15,0), "")</f>
        <v>1971</v>
      </c>
      <c r="L93" s="17" t="str">
        <f>IFERROR(VLOOKUP($G93,Jugadores,16,0), "")</f>
        <v>M</v>
      </c>
      <c r="M93" s="15" t="str">
        <f>IFERROR(VLOOKUP($G93,Jugadores,17,0), "")</f>
        <v>V50M</v>
      </c>
      <c r="N93" s="16"/>
      <c r="O93" s="24">
        <f>IF(COUNT(R93:AA93)=0,"",COUNT(R93:AA93))</f>
        <v>2</v>
      </c>
      <c r="P93" s="48">
        <f>SUM(R93:AA93)</f>
        <v>43</v>
      </c>
      <c r="Q93" s="50">
        <v>62.5</v>
      </c>
      <c r="R93" s="25" t="s">
        <v>14</v>
      </c>
      <c r="S93" s="25" t="s">
        <v>14</v>
      </c>
      <c r="T93" s="25">
        <v>8</v>
      </c>
      <c r="U93" s="25">
        <v>35</v>
      </c>
      <c r="V93" s="25" t="s">
        <v>14</v>
      </c>
      <c r="W93" s="25" t="s">
        <v>14</v>
      </c>
      <c r="X93" s="25" t="s">
        <v>14</v>
      </c>
      <c r="Y93" s="26"/>
      <c r="Z93" s="27"/>
      <c r="AA93" s="29" t="s">
        <v>14</v>
      </c>
    </row>
    <row r="94" spans="1:27" x14ac:dyDescent="0.2">
      <c r="A94" s="21">
        <f>ROW(G94)-2</f>
        <v>92</v>
      </c>
      <c r="B94" s="76">
        <v>103</v>
      </c>
      <c r="C94" s="22">
        <f>IF(B94="","",IF(B94=A94,"=",B94-A94))</f>
        <v>11</v>
      </c>
      <c r="D94" s="76">
        <f>COUNTIF($M$3:$M94,$M94)</f>
        <v>1</v>
      </c>
      <c r="E94" s="76">
        <v>1</v>
      </c>
      <c r="F94" s="22" t="str">
        <f>IF(E94="","",IF(E94=D94,"=",E94-D94))</f>
        <v>=</v>
      </c>
      <c r="G94" s="12">
        <v>21826</v>
      </c>
      <c r="H94" s="13" t="str">
        <f>IFERROR(VLOOKUP($G94,Jugadores,12,0), "")</f>
        <v>ALEXANDER MALOV C.</v>
      </c>
      <c r="I94" s="13" t="str">
        <f>IFERROR(VLOOKUP($G94,Jugadores,14,0), "")</f>
        <v>Club Oroso TM</v>
      </c>
      <c r="J94" s="17" t="str">
        <f>IF(ISERROR(VLOOKUP(I94,Clubes,1,0)),"-","Galicia")</f>
        <v>Galicia</v>
      </c>
      <c r="K94" s="14">
        <f>IFERROR(VLOOKUP($G94,Jugadores,15,0), "")</f>
        <v>2012</v>
      </c>
      <c r="L94" s="17" t="str">
        <f>IFERROR(VLOOKUP($G94,Jugadores,16,0), "")</f>
        <v>M</v>
      </c>
      <c r="M94" s="15" t="str">
        <f>IFERROR(VLOOKUP($G94,Jugadores,17,0), "")</f>
        <v>BENM</v>
      </c>
      <c r="N94" s="16"/>
      <c r="O94" s="24">
        <f>IF(COUNT(R94:AA94)=0,"",COUNT(R94:AA94))</f>
        <v>2</v>
      </c>
      <c r="P94" s="48">
        <f>SUM(R94:AA94)</f>
        <v>42</v>
      </c>
      <c r="Q94" s="50">
        <v>42</v>
      </c>
      <c r="R94" s="25" t="s">
        <v>14</v>
      </c>
      <c r="S94" s="25" t="s">
        <v>14</v>
      </c>
      <c r="T94" s="25">
        <v>24.5</v>
      </c>
      <c r="U94" s="25">
        <v>17.5</v>
      </c>
      <c r="V94" s="25" t="s">
        <v>14</v>
      </c>
      <c r="W94" s="25" t="s">
        <v>14</v>
      </c>
      <c r="X94" s="25" t="s">
        <v>14</v>
      </c>
      <c r="Y94" s="26"/>
      <c r="Z94" s="27"/>
      <c r="AA94" s="29" t="s">
        <v>14</v>
      </c>
    </row>
    <row r="95" spans="1:27" x14ac:dyDescent="0.2">
      <c r="A95" s="21">
        <f>ROW(G95)-2</f>
        <v>93</v>
      </c>
      <c r="B95" s="76">
        <v>37</v>
      </c>
      <c r="C95" s="22">
        <f>IF(B95="","",IF(B95=A95,"=",B95-A95))</f>
        <v>-56</v>
      </c>
      <c r="D95" s="76">
        <f>COUNTIF($M$3:$M95,$M95)</f>
        <v>28</v>
      </c>
      <c r="E95" s="76">
        <v>14</v>
      </c>
      <c r="F95" s="22">
        <f>IF(E95="","",IF(E95=D95,"=",E95-D95))</f>
        <v>-14</v>
      </c>
      <c r="G95" s="12">
        <v>7767</v>
      </c>
      <c r="H95" s="13" t="str">
        <f>IFERROR(VLOOKUP($G95,Jugadores,12,0), "")</f>
        <v>DIEGO GOMEZ G.</v>
      </c>
      <c r="I95" s="13" t="str">
        <f>IFERROR(VLOOKUP($G95,Jugadores,14,0), "")</f>
        <v>Finisterre TM</v>
      </c>
      <c r="J95" s="17" t="str">
        <f>IF(ISERROR(VLOOKUP(I95,Clubes,1,0)),"-","Galicia")</f>
        <v>Galicia</v>
      </c>
      <c r="K95" s="14">
        <f>IFERROR(VLOOKUP($G95,Jugadores,15,0), "")</f>
        <v>1991</v>
      </c>
      <c r="L95" s="17" t="str">
        <f>IFERROR(VLOOKUP($G95,Jugadores,16,0), "")</f>
        <v>M</v>
      </c>
      <c r="M95" s="15" t="str">
        <f>IFERROR(VLOOKUP($G95,Jugadores,17,0), "")</f>
        <v>SENM</v>
      </c>
      <c r="N95" s="16">
        <v>1</v>
      </c>
      <c r="O95" s="24">
        <f>IF(COUNT(R95:AA95)=0,"",COUNT(R95:AA95))</f>
        <v>3</v>
      </c>
      <c r="P95" s="48">
        <f>SUM(R95:AA95)</f>
        <v>39.5</v>
      </c>
      <c r="Q95" s="50">
        <v>85</v>
      </c>
      <c r="R95" s="25" t="s">
        <v>14</v>
      </c>
      <c r="S95" s="25"/>
      <c r="T95" s="25">
        <v>32.5</v>
      </c>
      <c r="U95" s="25"/>
      <c r="V95" s="25" t="s">
        <v>14</v>
      </c>
      <c r="W95" s="25" t="s">
        <v>14</v>
      </c>
      <c r="X95" s="25">
        <v>7</v>
      </c>
      <c r="Y95" s="26"/>
      <c r="Z95" s="27"/>
      <c r="AA95" s="29">
        <v>0</v>
      </c>
    </row>
    <row r="96" spans="1:27" x14ac:dyDescent="0.2">
      <c r="A96" s="21">
        <f>ROW(G96)-2</f>
        <v>94</v>
      </c>
      <c r="B96" s="76">
        <v>105</v>
      </c>
      <c r="C96" s="22">
        <f>IF(B96="","",IF(B96=A96,"=",B96-A96))</f>
        <v>11</v>
      </c>
      <c r="D96" s="76">
        <f>COUNTIF($M$3:$M96,$M96)</f>
        <v>14</v>
      </c>
      <c r="E96" s="76">
        <v>13</v>
      </c>
      <c r="F96" s="22">
        <f>IF(E96="","",IF(E96=D96,"=",E96-D96))</f>
        <v>-1</v>
      </c>
      <c r="G96" s="12">
        <v>4424</v>
      </c>
      <c r="H96" s="13" t="str">
        <f>IFERROR(VLOOKUP($G96,Jugadores,12,0), "")</f>
        <v>JOSE R. RAMOS M.</v>
      </c>
      <c r="I96" s="13" t="str">
        <f>IFERROR(VLOOKUP($G96,Jugadores,14,0), "")</f>
        <v>CD TM Top Spin</v>
      </c>
      <c r="J96" s="17" t="str">
        <f>IF(ISERROR(VLOOKUP(I96,Clubes,1,0)),"-","Galicia")</f>
        <v>Galicia</v>
      </c>
      <c r="K96" s="14">
        <f>IFERROR(VLOOKUP($G96,Jugadores,15,0), "")</f>
        <v>1973</v>
      </c>
      <c r="L96" s="17" t="str">
        <f>IFERROR(VLOOKUP($G96,Jugadores,16,0), "")</f>
        <v>M</v>
      </c>
      <c r="M96" s="15" t="str">
        <f>IFERROR(VLOOKUP($G96,Jugadores,17,0), "")</f>
        <v>V50M</v>
      </c>
      <c r="N96" s="16"/>
      <c r="O96" s="24">
        <f>IF(COUNT(R96:AA96)=0,"",COUNT(R96:AA96))</f>
        <v>1</v>
      </c>
      <c r="P96" s="48">
        <f>SUM(R96:AA96)</f>
        <v>39</v>
      </c>
      <c r="Q96" s="50">
        <v>39</v>
      </c>
      <c r="R96" s="25" t="s">
        <v>14</v>
      </c>
      <c r="S96" s="25" t="s">
        <v>14</v>
      </c>
      <c r="T96" s="25" t="s">
        <v>14</v>
      </c>
      <c r="U96" s="25">
        <v>39</v>
      </c>
      <c r="V96" s="25" t="s">
        <v>14</v>
      </c>
      <c r="W96" s="25" t="s">
        <v>14</v>
      </c>
      <c r="X96" s="25" t="s">
        <v>14</v>
      </c>
      <c r="Y96" s="26"/>
      <c r="Z96" s="27"/>
      <c r="AA96" s="29" t="s">
        <v>14</v>
      </c>
    </row>
    <row r="97" spans="1:27" x14ac:dyDescent="0.2">
      <c r="A97" s="21">
        <f>ROW(G97)-2</f>
        <v>95</v>
      </c>
      <c r="B97" s="76">
        <v>106</v>
      </c>
      <c r="C97" s="22">
        <f>IF(B97="","",IF(B97=A97,"=",B97-A97))</f>
        <v>11</v>
      </c>
      <c r="D97" s="76">
        <f>COUNTIF($M$3:$M97,$M97)</f>
        <v>4</v>
      </c>
      <c r="E97" s="76">
        <v>6</v>
      </c>
      <c r="F97" s="22">
        <f>IF(E97="","",IF(E97=D97,"=",E97-D97))</f>
        <v>2</v>
      </c>
      <c r="G97" s="12">
        <v>7949</v>
      </c>
      <c r="H97" s="13" t="str">
        <f>IFERROR(VLOOKUP($G97,Jugadores,12,0), "")</f>
        <v>GONZALO RECUNA C.</v>
      </c>
      <c r="I97" s="13" t="str">
        <f>IFERROR(VLOOKUP($G97,Jugadores,14,0), "")</f>
        <v>Vilagarcía TM</v>
      </c>
      <c r="J97" s="17" t="str">
        <f>IF(ISERROR(VLOOKUP(I97,Clubes,1,0)),"-","Galicia")</f>
        <v>Galicia</v>
      </c>
      <c r="K97" s="14">
        <f>IFERROR(VLOOKUP($G97,Jugadores,15,0), "")</f>
        <v>1961</v>
      </c>
      <c r="L97" s="17" t="str">
        <f>IFERROR(VLOOKUP($G97,Jugadores,16,0), "")</f>
        <v>M</v>
      </c>
      <c r="M97" s="15" t="str">
        <f>IFERROR(VLOOKUP($G97,Jugadores,17,0), "")</f>
        <v>V60M</v>
      </c>
      <c r="N97" s="16"/>
      <c r="O97" s="24">
        <f>IF(COUNT(R97:AA97)=0,"",COUNT(R97:AA97))</f>
        <v>1</v>
      </c>
      <c r="P97" s="48">
        <f>SUM(R97:AA97)</f>
        <v>39</v>
      </c>
      <c r="Q97" s="50">
        <v>39</v>
      </c>
      <c r="R97" s="25" t="s">
        <v>14</v>
      </c>
      <c r="S97" s="25" t="s">
        <v>14</v>
      </c>
      <c r="T97" s="25" t="s">
        <v>14</v>
      </c>
      <c r="U97" s="25">
        <v>39</v>
      </c>
      <c r="V97" s="25" t="s">
        <v>14</v>
      </c>
      <c r="W97" s="25" t="s">
        <v>14</v>
      </c>
      <c r="X97" s="25" t="s">
        <v>14</v>
      </c>
      <c r="Y97" s="26"/>
      <c r="Z97" s="27"/>
      <c r="AA97" s="29" t="s">
        <v>14</v>
      </c>
    </row>
    <row r="98" spans="1:27" x14ac:dyDescent="0.2">
      <c r="A98" s="21">
        <f>ROW(G98)-2</f>
        <v>96</v>
      </c>
      <c r="B98" s="76">
        <v>107</v>
      </c>
      <c r="C98" s="22">
        <f>IF(B98="","",IF(B98=A98,"=",B98-A98))</f>
        <v>11</v>
      </c>
      <c r="D98" s="76">
        <f>COUNTIF($M$3:$M98,$M98)</f>
        <v>13</v>
      </c>
      <c r="E98" s="76">
        <v>13</v>
      </c>
      <c r="F98" s="22" t="str">
        <f>IF(E98="","",IF(E98=D98,"=",E98-D98))</f>
        <v>=</v>
      </c>
      <c r="G98" s="12">
        <v>16719</v>
      </c>
      <c r="H98" s="13" t="str">
        <f>IFERROR(VLOOKUP($G98,Jugadores,12,0), "")</f>
        <v>ALVARO SANCHEZ G.</v>
      </c>
      <c r="I98" s="13" t="str">
        <f>IFERROR(VLOOKUP($G98,Jugadores,14,0), "")</f>
        <v>CD Dezportas Lugo TM</v>
      </c>
      <c r="J98" s="17" t="str">
        <f>IF(ISERROR(VLOOKUP(I98,Clubes,1,0)),"-","Galicia")</f>
        <v>Galicia</v>
      </c>
      <c r="K98" s="14">
        <f>IFERROR(VLOOKUP($G98,Jugadores,15,0), "")</f>
        <v>1976</v>
      </c>
      <c r="L98" s="17" t="str">
        <f>IFERROR(VLOOKUP($G98,Jugadores,16,0), "")</f>
        <v>M</v>
      </c>
      <c r="M98" s="15" t="str">
        <f>IFERROR(VLOOKUP($G98,Jugadores,17,0), "")</f>
        <v>V40M</v>
      </c>
      <c r="N98" s="16"/>
      <c r="O98" s="24">
        <f>IF(COUNT(R98:AA98)=0,"",COUNT(R98:AA98))</f>
        <v>1</v>
      </c>
      <c r="P98" s="48">
        <f>SUM(R98:AA98)</f>
        <v>39</v>
      </c>
      <c r="Q98" s="50">
        <v>39</v>
      </c>
      <c r="R98" s="25" t="s">
        <v>14</v>
      </c>
      <c r="S98" s="25" t="s">
        <v>14</v>
      </c>
      <c r="T98" s="25" t="s">
        <v>14</v>
      </c>
      <c r="U98" s="25">
        <v>39</v>
      </c>
      <c r="V98" s="25" t="s">
        <v>14</v>
      </c>
      <c r="W98" s="25" t="s">
        <v>14</v>
      </c>
      <c r="X98" s="25" t="s">
        <v>14</v>
      </c>
      <c r="Y98" s="26"/>
      <c r="Z98" s="27"/>
      <c r="AA98" s="29" t="s">
        <v>14</v>
      </c>
    </row>
    <row r="99" spans="1:27" x14ac:dyDescent="0.2">
      <c r="A99" s="21">
        <f>ROW(G99)-2</f>
        <v>97</v>
      </c>
      <c r="B99" s="76">
        <v>70</v>
      </c>
      <c r="C99" s="22">
        <f>IF(B99="","",IF(B99=A99,"=",B99-A99))</f>
        <v>-27</v>
      </c>
      <c r="D99" s="76">
        <f>COUNTIF($M$3:$M99,$M99)</f>
        <v>3</v>
      </c>
      <c r="E99" s="76">
        <v>3</v>
      </c>
      <c r="F99" s="22" t="str">
        <f>IF(E99="","",IF(E99=D99,"=",E99-D99))</f>
        <v>=</v>
      </c>
      <c r="G99" s="12">
        <v>18409</v>
      </c>
      <c r="H99" s="13" t="str">
        <f>IFERROR(VLOOKUP($G99,Jugadores,12,0), "")</f>
        <v>NOA BERNARDEZ M.</v>
      </c>
      <c r="I99" s="13" t="str">
        <f>IFERROR(VLOOKUP($G99,Jugadores,14,0), "")</f>
        <v>Club Monte Porreiro</v>
      </c>
      <c r="J99" s="17" t="str">
        <f>IF(ISERROR(VLOOKUP(I99,Clubes,1,0)),"-","Galicia")</f>
        <v>Galicia</v>
      </c>
      <c r="K99" s="14">
        <f>IFERROR(VLOOKUP($G99,Jugadores,15,0), "")</f>
        <v>2002</v>
      </c>
      <c r="L99" s="17" t="str">
        <f>IFERROR(VLOOKUP($G99,Jugadores,16,0), "")</f>
        <v>F</v>
      </c>
      <c r="M99" s="15" t="str">
        <f>IFERROR(VLOOKUP($G99,Jugadores,17,0), "")</f>
        <v>S23F</v>
      </c>
      <c r="N99" s="16"/>
      <c r="O99" s="24">
        <f>IF(COUNT(R99:AA99)=0,"",COUNT(R99:AA99))</f>
        <v>2</v>
      </c>
      <c r="P99" s="48">
        <f>SUM(R99:AA99)</f>
        <v>38.700000000000003</v>
      </c>
      <c r="Q99" s="50">
        <v>64.8</v>
      </c>
      <c r="R99" s="25">
        <v>7.5</v>
      </c>
      <c r="S99" s="25" t="s">
        <v>14</v>
      </c>
      <c r="T99" s="25" t="s">
        <v>14</v>
      </c>
      <c r="U99" s="25">
        <v>31.2</v>
      </c>
      <c r="V99" s="25" t="s">
        <v>14</v>
      </c>
      <c r="W99" s="25" t="s">
        <v>14</v>
      </c>
      <c r="X99" s="25" t="s">
        <v>14</v>
      </c>
      <c r="Y99" s="26"/>
      <c r="Z99" s="27"/>
      <c r="AA99" s="29" t="s">
        <v>14</v>
      </c>
    </row>
    <row r="100" spans="1:27" x14ac:dyDescent="0.2">
      <c r="A100" s="21">
        <f>ROW(G100)-2</f>
        <v>98</v>
      </c>
      <c r="B100" s="76">
        <v>109</v>
      </c>
      <c r="C100" s="22">
        <f>IF(B100="","",IF(B100=A100,"=",B100-A100))</f>
        <v>11</v>
      </c>
      <c r="D100" s="76">
        <f>COUNTIF($M$3:$M100,$M100)</f>
        <v>11</v>
      </c>
      <c r="E100" s="76">
        <v>12</v>
      </c>
      <c r="F100" s="22">
        <f>IF(E100="","",IF(E100=D100,"=",E100-D100))</f>
        <v>1</v>
      </c>
      <c r="G100" s="12">
        <v>69760</v>
      </c>
      <c r="H100" s="13" t="str">
        <f>IFERROR(VLOOKUP($G100,Jugadores,12,0), "")</f>
        <v>TIAGO OLHERO</v>
      </c>
      <c r="I100" s="13" t="str">
        <f>IFERROR(VLOOKUP($G100,Jugadores,14,0), "")</f>
        <v>CCR Arrabaes</v>
      </c>
      <c r="J100" s="17" t="str">
        <f>IF(ISERROR(VLOOKUP(I100,Clubes,1,0)),"-","Galicia")</f>
        <v>-</v>
      </c>
      <c r="K100" s="14">
        <f>IFERROR(VLOOKUP($G100,Jugadores,15,0), "")</f>
        <v>2008</v>
      </c>
      <c r="L100" s="17" t="str">
        <f>IFERROR(VLOOKUP($G100,Jugadores,16,0), "")</f>
        <v>M</v>
      </c>
      <c r="M100" s="15" t="str">
        <f>IFERROR(VLOOKUP($G100,Jugadores,17,0), "")</f>
        <v>INFM</v>
      </c>
      <c r="N100" s="16"/>
      <c r="O100" s="24">
        <f>IF(COUNT(R100:AA100)=0,"",COUNT(R100:AA100))</f>
        <v>1</v>
      </c>
      <c r="P100" s="48">
        <f>SUM(R100:AA100)</f>
        <v>38.5</v>
      </c>
      <c r="Q100" s="50">
        <v>38.5</v>
      </c>
      <c r="R100" s="25" t="s">
        <v>14</v>
      </c>
      <c r="S100" s="25"/>
      <c r="T100" s="25">
        <v>38.5</v>
      </c>
      <c r="U100" s="25"/>
      <c r="V100" s="25" t="s">
        <v>14</v>
      </c>
      <c r="W100" s="25" t="s">
        <v>14</v>
      </c>
      <c r="X100" s="25" t="s">
        <v>14</v>
      </c>
      <c r="Y100" s="26"/>
      <c r="Z100" s="27"/>
      <c r="AA100" s="29" t="s">
        <v>14</v>
      </c>
    </row>
    <row r="101" spans="1:27" x14ac:dyDescent="0.2">
      <c r="A101" s="21">
        <f>ROW(G101)-2</f>
        <v>99</v>
      </c>
      <c r="B101" s="76">
        <v>110</v>
      </c>
      <c r="C101" s="22">
        <f>IF(B101="","",IF(B101=A101,"=",B101-A101))</f>
        <v>11</v>
      </c>
      <c r="D101" s="76">
        <f>COUNTIF($M$3:$M101,$M101)</f>
        <v>5</v>
      </c>
      <c r="E101" s="76">
        <v>6</v>
      </c>
      <c r="F101" s="22">
        <f>IF(E101="","",IF(E101=D101,"=",E101-D101))</f>
        <v>1</v>
      </c>
      <c r="G101" s="12">
        <v>24230</v>
      </c>
      <c r="H101" s="13" t="str">
        <f>IFERROR(VLOOKUP($G101,Jugadores,12,0), "")</f>
        <v>EMMA ALVAREZ L.</v>
      </c>
      <c r="I101" s="13" t="str">
        <f>IFERROR(VLOOKUP($G101,Jugadores,14,0), "")</f>
        <v>Club Monte Porreiro</v>
      </c>
      <c r="J101" s="17" t="str">
        <f>IF(ISERROR(VLOOKUP(I101,Clubes,1,0)),"-","Galicia")</f>
        <v>Galicia</v>
      </c>
      <c r="K101" s="14">
        <f>IFERROR(VLOOKUP($G101,Jugadores,15,0), "")</f>
        <v>2009</v>
      </c>
      <c r="L101" s="17" t="str">
        <f>IFERROR(VLOOKUP($G101,Jugadores,16,0), "")</f>
        <v>F</v>
      </c>
      <c r="M101" s="15" t="str">
        <f>IFERROR(VLOOKUP($G101,Jugadores,17,0), "")</f>
        <v>INFF</v>
      </c>
      <c r="N101" s="16"/>
      <c r="O101" s="24">
        <f>IF(COUNT(R101:AA101)=0,"",COUNT(R101:AA101))</f>
        <v>3</v>
      </c>
      <c r="P101" s="48">
        <f>SUM(R101:AA101)</f>
        <v>37.5</v>
      </c>
      <c r="Q101" s="50">
        <v>32</v>
      </c>
      <c r="R101" s="25">
        <v>10.5</v>
      </c>
      <c r="S101" s="25" t="s">
        <v>14</v>
      </c>
      <c r="T101" s="25" t="s">
        <v>14</v>
      </c>
      <c r="U101" s="25">
        <v>5</v>
      </c>
      <c r="V101" s="25" t="s">
        <v>14</v>
      </c>
      <c r="W101" s="25" t="s">
        <v>14</v>
      </c>
      <c r="X101" s="25" t="s">
        <v>14</v>
      </c>
      <c r="Y101" s="26"/>
      <c r="Z101" s="27"/>
      <c r="AA101" s="29">
        <v>22</v>
      </c>
    </row>
    <row r="102" spans="1:27" x14ac:dyDescent="0.2">
      <c r="A102" s="21">
        <f>ROW(G102)-2</f>
        <v>100</v>
      </c>
      <c r="B102" s="76">
        <v>111</v>
      </c>
      <c r="C102" s="22">
        <f>IF(B102="","",IF(B102=A102,"=",B102-A102))</f>
        <v>11</v>
      </c>
      <c r="D102" s="76">
        <f>COUNTIF($M$3:$M102,$M102)</f>
        <v>5</v>
      </c>
      <c r="E102" s="76">
        <v>5</v>
      </c>
      <c r="F102" s="22" t="str">
        <f>IF(E102="","",IF(E102=D102,"=",E102-D102))</f>
        <v>=</v>
      </c>
      <c r="G102" s="12">
        <v>31475</v>
      </c>
      <c r="H102" s="13" t="str">
        <f>IFERROR(VLOOKUP($G102,Jugadores,12,0), "")</f>
        <v>NEREA GONZALEZ L.</v>
      </c>
      <c r="I102" s="13" t="str">
        <f>IFERROR(VLOOKUP($G102,Jugadores,14,0), "")</f>
        <v>Club del Mar de San Amaro</v>
      </c>
      <c r="J102" s="17" t="str">
        <f>IF(ISERROR(VLOOKUP(I102,Clubes,1,0)),"-","Galicia")</f>
        <v>Galicia</v>
      </c>
      <c r="K102" s="14">
        <f>IFERROR(VLOOKUP($G102,Jugadores,15,0), "")</f>
        <v>1986</v>
      </c>
      <c r="L102" s="17" t="str">
        <f>IFERROR(VLOOKUP($G102,Jugadores,16,0), "")</f>
        <v>F</v>
      </c>
      <c r="M102" s="15" t="str">
        <f>IFERROR(VLOOKUP($G102,Jugadores,17,0), "")</f>
        <v>SENF</v>
      </c>
      <c r="N102" s="16"/>
      <c r="O102" s="24">
        <f>IF(COUNT(R102:AA102)=0,"",COUNT(R102:AA102))</f>
        <v>5</v>
      </c>
      <c r="P102" s="48">
        <f>SUM(R102:AA102)</f>
        <v>37</v>
      </c>
      <c r="Q102" s="50">
        <v>40</v>
      </c>
      <c r="R102" s="25" t="s">
        <v>14</v>
      </c>
      <c r="S102" s="25">
        <v>2</v>
      </c>
      <c r="T102" s="25">
        <v>7.5</v>
      </c>
      <c r="U102" s="25">
        <v>13.5</v>
      </c>
      <c r="V102" s="25" t="s">
        <v>14</v>
      </c>
      <c r="W102" s="25">
        <v>4.5</v>
      </c>
      <c r="X102" s="25">
        <v>9.5</v>
      </c>
      <c r="Y102" s="26"/>
      <c r="Z102" s="27"/>
      <c r="AA102" s="29" t="s">
        <v>14</v>
      </c>
    </row>
    <row r="103" spans="1:27" x14ac:dyDescent="0.2">
      <c r="A103" s="21">
        <f>ROW(G103)-2</f>
        <v>101</v>
      </c>
      <c r="B103" s="76">
        <v>101</v>
      </c>
      <c r="C103" s="22" t="str">
        <f>IF(B103="","",IF(B103=A103,"=",B103-A103))</f>
        <v>=</v>
      </c>
      <c r="D103" s="76">
        <f>COUNTIF($M$3:$M103,$M103)</f>
        <v>6</v>
      </c>
      <c r="E103" s="76">
        <v>5</v>
      </c>
      <c r="F103" s="22">
        <f>IF(E103="","",IF(E103=D103,"=",E103-D103))</f>
        <v>-1</v>
      </c>
      <c r="G103" s="12">
        <v>29342</v>
      </c>
      <c r="H103" s="13" t="str">
        <f>IFERROR(VLOOKUP($G103,Jugadores,12,0), "")</f>
        <v>NATALIA OUBIÑA G.</v>
      </c>
      <c r="I103" s="13" t="str">
        <f>IFERROR(VLOOKUP($G103,Jugadores,14,0), "")</f>
        <v>Club Monte Porreiro</v>
      </c>
      <c r="J103" s="17" t="str">
        <f>IF(ISERROR(VLOOKUP(I103,Clubes,1,0)),"-","Galicia")</f>
        <v>Galicia</v>
      </c>
      <c r="K103" s="14">
        <f>IFERROR(VLOOKUP($G103,Jugadores,15,0), "")</f>
        <v>2007</v>
      </c>
      <c r="L103" s="17" t="str">
        <f>IFERROR(VLOOKUP($G103,Jugadores,16,0), "")</f>
        <v>F</v>
      </c>
      <c r="M103" s="15" t="str">
        <f>IFERROR(VLOOKUP($G103,Jugadores,17,0), "")</f>
        <v>INFF</v>
      </c>
      <c r="N103" s="16"/>
      <c r="O103" s="24">
        <f>IF(COUNT(R103:AA103)=0,"",COUNT(R103:AA103))</f>
        <v>4</v>
      </c>
      <c r="P103" s="48">
        <f>SUM(R103:AA103)</f>
        <v>36.5</v>
      </c>
      <c r="Q103" s="50">
        <v>40</v>
      </c>
      <c r="R103" s="25">
        <v>9</v>
      </c>
      <c r="S103" s="25" t="s">
        <v>14</v>
      </c>
      <c r="T103" s="25">
        <v>7.5</v>
      </c>
      <c r="U103" s="25">
        <v>8</v>
      </c>
      <c r="V103" s="25" t="s">
        <v>14</v>
      </c>
      <c r="W103" s="25" t="s">
        <v>14</v>
      </c>
      <c r="X103" s="25" t="s">
        <v>14</v>
      </c>
      <c r="Y103" s="26"/>
      <c r="Z103" s="27"/>
      <c r="AA103" s="29">
        <v>12</v>
      </c>
    </row>
    <row r="104" spans="1:27" x14ac:dyDescent="0.2">
      <c r="A104" s="21">
        <f>ROW(G104)-2</f>
        <v>102</v>
      </c>
      <c r="B104" s="76">
        <v>52</v>
      </c>
      <c r="C104" s="22">
        <f>IF(B104="","",IF(B104=A104,"=",B104-A104))</f>
        <v>-50</v>
      </c>
      <c r="D104" s="76">
        <f>COUNTIF($M$3:$M104,$M104)</f>
        <v>1</v>
      </c>
      <c r="E104" s="76">
        <v>1</v>
      </c>
      <c r="F104" s="22" t="str">
        <f>IF(E104="","",IF(E104=D104,"=",E104-D104))</f>
        <v>=</v>
      </c>
      <c r="G104" s="12">
        <v>6980</v>
      </c>
      <c r="H104" s="13" t="str">
        <f>IFERROR(VLOOKUP($G104,Jugadores,12,0), "")</f>
        <v>ELADIO COSTAS P.</v>
      </c>
      <c r="I104" s="13" t="str">
        <f>IFERROR(VLOOKUP($G104,Jugadores,14,0), "")</f>
        <v>Liceo Casino de Tuy</v>
      </c>
      <c r="J104" s="17" t="str">
        <f>IF(ISERROR(VLOOKUP(I104,Clubes,1,0)),"-","Galicia")</f>
        <v>Galicia</v>
      </c>
      <c r="K104" s="14">
        <f>IFERROR(VLOOKUP($G104,Jugadores,15,0), "")</f>
        <v>1952</v>
      </c>
      <c r="L104" s="17" t="str">
        <f>IFERROR(VLOOKUP($G104,Jugadores,16,0), "")</f>
        <v>M</v>
      </c>
      <c r="M104" s="15" t="str">
        <f>IFERROR(VLOOKUP($G104,Jugadores,17,0), "")</f>
        <v>V70M</v>
      </c>
      <c r="N104" s="16"/>
      <c r="O104" s="24">
        <f>IF(COUNT(R104:AA104)=0,"",COUNT(R104:AA104))</f>
        <v>1</v>
      </c>
      <c r="P104" s="48">
        <f>SUM(R104:AA104)</f>
        <v>36.5</v>
      </c>
      <c r="Q104" s="50">
        <v>31.5</v>
      </c>
      <c r="R104" s="25">
        <v>36.5</v>
      </c>
      <c r="S104" s="25" t="s">
        <v>14</v>
      </c>
      <c r="T104" s="25" t="s">
        <v>14</v>
      </c>
      <c r="U104" s="25" t="s">
        <v>14</v>
      </c>
      <c r="V104" s="25" t="s">
        <v>14</v>
      </c>
      <c r="W104" s="25" t="s">
        <v>14</v>
      </c>
      <c r="X104" s="25" t="s">
        <v>14</v>
      </c>
      <c r="Y104" s="26"/>
      <c r="Z104" s="27"/>
      <c r="AA104" s="29" t="s">
        <v>14</v>
      </c>
    </row>
    <row r="105" spans="1:27" x14ac:dyDescent="0.2">
      <c r="A105" s="21">
        <f>ROW(G105)-2</f>
        <v>103</v>
      </c>
      <c r="B105" s="76">
        <v>112</v>
      </c>
      <c r="C105" s="22">
        <f>IF(B105="","",IF(B105=A105,"=",B105-A105))</f>
        <v>9</v>
      </c>
      <c r="D105" s="76">
        <f>COUNTIF($M$3:$M105,$M105)</f>
        <v>2</v>
      </c>
      <c r="E105" s="76">
        <v>1</v>
      </c>
      <c r="F105" s="22">
        <f>IF(E105="","",IF(E105=D105,"=",E105-D105))</f>
        <v>-1</v>
      </c>
      <c r="G105" s="12">
        <v>36666</v>
      </c>
      <c r="H105" s="13" t="str">
        <f>IFERROR(VLOOKUP($G105,Jugadores,12,0), "")</f>
        <v>NICOLAS ALVAREZ B.</v>
      </c>
      <c r="I105" s="13" t="str">
        <f>IFERROR(VLOOKUP($G105,Jugadores,14,0), "")</f>
        <v>Vilagarcía TM</v>
      </c>
      <c r="J105" s="17" t="str">
        <f>IF(ISERROR(VLOOKUP(I105,Clubes,1,0)),"-","Galicia")</f>
        <v>Galicia</v>
      </c>
      <c r="K105" s="14">
        <f>IFERROR(VLOOKUP($G105,Jugadores,15,0), "")</f>
        <v>2010</v>
      </c>
      <c r="L105" s="17" t="str">
        <f>IFERROR(VLOOKUP($G105,Jugadores,16,0), "")</f>
        <v>M</v>
      </c>
      <c r="M105" s="15" t="str">
        <f>IFERROR(VLOOKUP($G105,Jugadores,17,0), "")</f>
        <v>ALEM</v>
      </c>
      <c r="N105" s="16"/>
      <c r="O105" s="24">
        <f>IF(COUNT(R105:AA105)=0,"",COUNT(R105:AA105))</f>
        <v>1</v>
      </c>
      <c r="P105" s="48">
        <f>SUM(R105:AA105)</f>
        <v>36.5</v>
      </c>
      <c r="Q105" s="50">
        <v>68</v>
      </c>
      <c r="R105" s="25">
        <v>36.5</v>
      </c>
      <c r="S105" s="25" t="s">
        <v>14</v>
      </c>
      <c r="T105" s="25" t="s">
        <v>14</v>
      </c>
      <c r="U105" s="25"/>
      <c r="V105" s="25" t="s">
        <v>14</v>
      </c>
      <c r="W105" s="25" t="s">
        <v>14</v>
      </c>
      <c r="X105" s="25" t="s">
        <v>14</v>
      </c>
      <c r="Y105" s="26"/>
      <c r="Z105" s="27"/>
      <c r="AA105" s="29"/>
    </row>
    <row r="106" spans="1:27" x14ac:dyDescent="0.2">
      <c r="A106" s="21">
        <f>ROW(G106)-2</f>
        <v>104</v>
      </c>
      <c r="B106" s="76">
        <v>102</v>
      </c>
      <c r="C106" s="22">
        <f>IF(B106="","",IF(B106=A106,"=",B106-A106))</f>
        <v>-2</v>
      </c>
      <c r="D106" s="76">
        <f>COUNTIF($M$3:$M106,$M106)</f>
        <v>1</v>
      </c>
      <c r="E106" s="76">
        <v>1</v>
      </c>
      <c r="F106" s="22" t="str">
        <f>IF(E106="","",IF(E106=D106,"=",E106-D106))</f>
        <v>=</v>
      </c>
      <c r="G106" s="12">
        <v>29341</v>
      </c>
      <c r="H106" s="13" t="str">
        <f>IFERROR(VLOOKUP($G106,Jugadores,12,0), "")</f>
        <v>CANDELA OUBIÑA G.</v>
      </c>
      <c r="I106" s="13" t="str">
        <f>IFERROR(VLOOKUP($G106,Jugadores,14,0), "")</f>
        <v>Club Monte Porreiro</v>
      </c>
      <c r="J106" s="17" t="str">
        <f>IF(ISERROR(VLOOKUP(I106,Clubes,1,0)),"-","Galicia")</f>
        <v>Galicia</v>
      </c>
      <c r="K106" s="14">
        <f>IFERROR(VLOOKUP($G106,Jugadores,15,0), "")</f>
        <v>2010</v>
      </c>
      <c r="L106" s="17" t="str">
        <f>IFERROR(VLOOKUP($G106,Jugadores,16,0), "")</f>
        <v>F</v>
      </c>
      <c r="M106" s="15" t="str">
        <f>IFERROR(VLOOKUP($G106,Jugadores,17,0), "")</f>
        <v>ALEF</v>
      </c>
      <c r="N106" s="16"/>
      <c r="O106" s="24">
        <f>IF(COUNT(R106:AA106)=0,"",COUNT(R106:AA106))</f>
        <v>4</v>
      </c>
      <c r="P106" s="48">
        <f>SUM(R106:AA106)</f>
        <v>36</v>
      </c>
      <c r="Q106" s="50">
        <v>34</v>
      </c>
      <c r="R106" s="25">
        <v>11.5</v>
      </c>
      <c r="S106" s="25" t="s">
        <v>14</v>
      </c>
      <c r="T106" s="25">
        <v>3.5</v>
      </c>
      <c r="U106" s="25">
        <v>3</v>
      </c>
      <c r="V106" s="25" t="s">
        <v>14</v>
      </c>
      <c r="W106" s="25" t="s">
        <v>14</v>
      </c>
      <c r="X106" s="25" t="s">
        <v>14</v>
      </c>
      <c r="Y106" s="26"/>
      <c r="Z106" s="27"/>
      <c r="AA106" s="29">
        <v>18</v>
      </c>
    </row>
    <row r="107" spans="1:27" x14ac:dyDescent="0.2">
      <c r="A107" s="21">
        <f>ROW(G107)-2</f>
        <v>105</v>
      </c>
      <c r="B107" s="76">
        <v>124</v>
      </c>
      <c r="C107" s="22">
        <f>IF(B107="","",IF(B107=A107,"=",B107-A107))</f>
        <v>19</v>
      </c>
      <c r="D107" s="76">
        <f>COUNTIF($M$3:$M107,$M107)</f>
        <v>29</v>
      </c>
      <c r="E107" s="76">
        <v>36</v>
      </c>
      <c r="F107" s="22">
        <f>IF(E107="","",IF(E107=D107,"=",E107-D107))</f>
        <v>7</v>
      </c>
      <c r="G107" s="12">
        <v>34070</v>
      </c>
      <c r="H107" s="13" t="str">
        <f>IFERROR(VLOOKUP($G107,Jugadores,12,0), "")</f>
        <v>JAVIER MARTINEZ A.</v>
      </c>
      <c r="I107" s="13" t="str">
        <f>IFERROR(VLOOKUP($G107,Jugadores,14,0), "")</f>
        <v>CRC Porriño</v>
      </c>
      <c r="J107" s="17" t="str">
        <f>IF(ISERROR(VLOOKUP(I107,Clubes,1,0)),"-","Galicia")</f>
        <v>Galicia</v>
      </c>
      <c r="K107" s="14">
        <f>IFERROR(VLOOKUP($G107,Jugadores,15,0), "")</f>
        <v>1992</v>
      </c>
      <c r="L107" s="17" t="str">
        <f>IFERROR(VLOOKUP($G107,Jugadores,16,0), "")</f>
        <v>M</v>
      </c>
      <c r="M107" s="15" t="str">
        <f>IFERROR(VLOOKUP($G107,Jugadores,17,0), "")</f>
        <v>SENM</v>
      </c>
      <c r="N107" s="16"/>
      <c r="O107" s="24">
        <f>IF(COUNT(R107:AA107)=0,"",COUNT(R107:AA107))</f>
        <v>2</v>
      </c>
      <c r="P107" s="48">
        <f>SUM(R107:AA107)</f>
        <v>36</v>
      </c>
      <c r="Q107" s="50">
        <v>31</v>
      </c>
      <c r="R107" s="25" t="s">
        <v>14</v>
      </c>
      <c r="S107" s="25" t="s">
        <v>14</v>
      </c>
      <c r="T107" s="25" t="s">
        <v>14</v>
      </c>
      <c r="U107" s="25"/>
      <c r="V107" s="25">
        <v>5</v>
      </c>
      <c r="W107" s="25" t="s">
        <v>14</v>
      </c>
      <c r="X107" s="25" t="s">
        <v>14</v>
      </c>
      <c r="Y107" s="26"/>
      <c r="Z107" s="27"/>
      <c r="AA107" s="29">
        <v>31</v>
      </c>
    </row>
    <row r="108" spans="1:27" x14ac:dyDescent="0.2">
      <c r="A108" s="21">
        <f>ROW(G108)-2</f>
        <v>106</v>
      </c>
      <c r="B108" s="76">
        <v>113</v>
      </c>
      <c r="C108" s="22">
        <f>IF(B108="","",IF(B108=A108,"=",B108-A108))</f>
        <v>7</v>
      </c>
      <c r="D108" s="76">
        <f>COUNTIF($M$3:$M108,$M108)</f>
        <v>14</v>
      </c>
      <c r="E108" s="76">
        <v>14</v>
      </c>
      <c r="F108" s="22" t="str">
        <f>IF(E108="","",IF(E108=D108,"=",E108-D108))</f>
        <v>=</v>
      </c>
      <c r="G108" s="12">
        <v>27148</v>
      </c>
      <c r="H108" s="13" t="str">
        <f>IFERROR(VLOOKUP($G108,Jugadores,12,0), "")</f>
        <v>ANGEL CAMAÑO C.</v>
      </c>
      <c r="I108" s="13" t="str">
        <f>IFERROR(VLOOKUP($G108,Jugadores,14,0), "")</f>
        <v>Grumico SD</v>
      </c>
      <c r="J108" s="17" t="str">
        <f>IF(ISERROR(VLOOKUP(I108,Clubes,1,0)),"-","Galicia")</f>
        <v>Galicia</v>
      </c>
      <c r="K108" s="14">
        <f>IFERROR(VLOOKUP($G108,Jugadores,15,0), "")</f>
        <v>1983</v>
      </c>
      <c r="L108" s="17" t="str">
        <f>IFERROR(VLOOKUP($G108,Jugadores,16,0), "")</f>
        <v>M</v>
      </c>
      <c r="M108" s="15" t="str">
        <f>IFERROR(VLOOKUP($G108,Jugadores,17,0), "")</f>
        <v>V40M</v>
      </c>
      <c r="N108" s="16"/>
      <c r="O108" s="24">
        <f>IF(COUNT(R108:AA108)=0,"",COUNT(R108:AA108))</f>
        <v>2</v>
      </c>
      <c r="P108" s="48">
        <f>SUM(R108:AA108)</f>
        <v>34.5</v>
      </c>
      <c r="Q108" s="50">
        <v>34.5</v>
      </c>
      <c r="R108" s="25" t="s">
        <v>14</v>
      </c>
      <c r="S108" s="25">
        <v>3.5</v>
      </c>
      <c r="T108" s="25" t="s">
        <v>14</v>
      </c>
      <c r="U108" s="25" t="s">
        <v>14</v>
      </c>
      <c r="V108" s="25" t="s">
        <v>14</v>
      </c>
      <c r="W108" s="25" t="s">
        <v>14</v>
      </c>
      <c r="X108" s="25" t="s">
        <v>14</v>
      </c>
      <c r="Y108" s="26"/>
      <c r="Z108" s="27"/>
      <c r="AA108" s="29">
        <v>31</v>
      </c>
    </row>
    <row r="109" spans="1:27" x14ac:dyDescent="0.2">
      <c r="A109" s="21">
        <f>ROW(G109)-2</f>
        <v>107</v>
      </c>
      <c r="B109" s="76">
        <v>85</v>
      </c>
      <c r="C109" s="22">
        <f>IF(B109="","",IF(B109=A109,"=",B109-A109))</f>
        <v>-22</v>
      </c>
      <c r="D109" s="76">
        <f>COUNTIF($M$3:$M109,$M109)</f>
        <v>12</v>
      </c>
      <c r="E109" s="76">
        <v>11</v>
      </c>
      <c r="F109" s="22">
        <f>IF(E109="","",IF(E109=D109,"=",E109-D109))</f>
        <v>-1</v>
      </c>
      <c r="G109" s="12">
        <v>29520</v>
      </c>
      <c r="H109" s="13" t="str">
        <f>IFERROR(VLOOKUP($G109,Jugadores,12,0), "")</f>
        <v>PABLO CORDEIRO P.</v>
      </c>
      <c r="I109" s="13" t="str">
        <f>IFERROR(VLOOKUP($G109,Jugadores,14,0), "")</f>
        <v>Cinania TM</v>
      </c>
      <c r="J109" s="17" t="str">
        <f>IF(ISERROR(VLOOKUP(I109,Clubes,1,0)),"-","Galicia")</f>
        <v>Galicia</v>
      </c>
      <c r="K109" s="14">
        <f>IFERROR(VLOOKUP($G109,Jugadores,15,0), "")</f>
        <v>2008</v>
      </c>
      <c r="L109" s="17" t="str">
        <f>IFERROR(VLOOKUP($G109,Jugadores,16,0), "")</f>
        <v>M</v>
      </c>
      <c r="M109" s="15" t="str">
        <f>IFERROR(VLOOKUP($G109,Jugadores,17,0), "")</f>
        <v>INFM</v>
      </c>
      <c r="N109" s="16"/>
      <c r="O109" s="24">
        <f>IF(COUNT(R109:AA109)=0,"",COUNT(R109:AA109))</f>
        <v>2</v>
      </c>
      <c r="P109" s="48">
        <f>SUM(R109:AA109)</f>
        <v>34.5</v>
      </c>
      <c r="Q109" s="50">
        <v>22.5</v>
      </c>
      <c r="R109" s="25">
        <v>24.5</v>
      </c>
      <c r="S109" s="25"/>
      <c r="T109" s="25"/>
      <c r="U109" s="25"/>
      <c r="V109" s="25">
        <v>10</v>
      </c>
      <c r="W109" s="25" t="s">
        <v>14</v>
      </c>
      <c r="X109" s="25" t="s">
        <v>14</v>
      </c>
      <c r="Y109" s="26"/>
      <c r="Z109" s="27"/>
      <c r="AA109" s="29" t="s">
        <v>14</v>
      </c>
    </row>
    <row r="110" spans="1:27" x14ac:dyDescent="0.2">
      <c r="A110" s="21">
        <f>ROW(G110)-2</f>
        <v>108</v>
      </c>
      <c r="B110" s="76">
        <v>116</v>
      </c>
      <c r="C110" s="22">
        <f>IF(B110="","",IF(B110=A110,"=",B110-A110))</f>
        <v>8</v>
      </c>
      <c r="D110" s="76">
        <f>COUNTIF($M$3:$M110,$M110)</f>
        <v>30</v>
      </c>
      <c r="E110" s="76">
        <v>34</v>
      </c>
      <c r="F110" s="22">
        <f>IF(E110="","",IF(E110=D110,"=",E110-D110))</f>
        <v>4</v>
      </c>
      <c r="G110" s="12">
        <v>18482</v>
      </c>
      <c r="H110" s="13" t="str">
        <f>IFERROR(VLOOKUP($G110,Jugadores,12,0), "")</f>
        <v>FRANCISCO J. RAMALLO R.</v>
      </c>
      <c r="I110" s="13" t="str">
        <f>IFERROR(VLOOKUP($G110,Jugadores,14,0), "")</f>
        <v>Club Monte Porreiro</v>
      </c>
      <c r="J110" s="17" t="str">
        <f>IF(ISERROR(VLOOKUP(I110,Clubes,1,0)),"-","Galicia")</f>
        <v>Galicia</v>
      </c>
      <c r="K110" s="14">
        <f>IFERROR(VLOOKUP($G110,Jugadores,15,0), "")</f>
        <v>1988</v>
      </c>
      <c r="L110" s="17" t="str">
        <f>IFERROR(VLOOKUP($G110,Jugadores,16,0), "")</f>
        <v>M</v>
      </c>
      <c r="M110" s="15" t="str">
        <f>IFERROR(VLOOKUP($G110,Jugadores,17,0), "")</f>
        <v>SENM</v>
      </c>
      <c r="N110" s="16"/>
      <c r="O110" s="24">
        <f>IF(COUNT(R110:AA110)=0,"",COUNT(R110:AA110))</f>
        <v>1</v>
      </c>
      <c r="P110" s="48">
        <f>SUM(R110:AA110)</f>
        <v>34</v>
      </c>
      <c r="Q110" s="50">
        <v>34</v>
      </c>
      <c r="R110" s="25" t="s">
        <v>14</v>
      </c>
      <c r="S110" s="25" t="s">
        <v>14</v>
      </c>
      <c r="T110" s="25" t="s">
        <v>14</v>
      </c>
      <c r="U110" s="25">
        <v>34</v>
      </c>
      <c r="V110" s="25" t="s">
        <v>14</v>
      </c>
      <c r="W110" s="25" t="s">
        <v>14</v>
      </c>
      <c r="X110" s="25" t="s">
        <v>14</v>
      </c>
      <c r="Y110" s="26"/>
      <c r="Z110" s="27"/>
      <c r="AA110" s="29" t="s">
        <v>14</v>
      </c>
    </row>
    <row r="111" spans="1:27" x14ac:dyDescent="0.2">
      <c r="A111" s="21">
        <f>ROW(G111)-2</f>
        <v>109</v>
      </c>
      <c r="B111" s="76">
        <v>146</v>
      </c>
      <c r="C111" s="22">
        <f>IF(B111="","",IF(B111=A111,"=",B111-A111))</f>
        <v>37</v>
      </c>
      <c r="D111" s="76">
        <f>COUNTIF($M$3:$M111,$M111)</f>
        <v>2</v>
      </c>
      <c r="E111" s="76">
        <v>2</v>
      </c>
      <c r="F111" s="22" t="str">
        <f>IF(E111="","",IF(E111=D111,"=",E111-D111))</f>
        <v>=</v>
      </c>
      <c r="G111" s="12">
        <v>9979</v>
      </c>
      <c r="H111" s="13" t="str">
        <f>IFERROR(VLOOKUP($G111,Jugadores,12,0), "")</f>
        <v>ANTONIO LOPEZ G.</v>
      </c>
      <c r="I111" s="13" t="str">
        <f>IFERROR(VLOOKUP($G111,Jugadores,14,0), "")</f>
        <v>Academia San Mamed Orense TM</v>
      </c>
      <c r="J111" s="17" t="str">
        <f>IF(ISERROR(VLOOKUP(I111,Clubes,1,0)),"-","Galicia")</f>
        <v>Galicia</v>
      </c>
      <c r="K111" s="14">
        <f>IFERROR(VLOOKUP($G111,Jugadores,15,0), "")</f>
        <v>1953</v>
      </c>
      <c r="L111" s="17" t="str">
        <f>IFERROR(VLOOKUP($G111,Jugadores,16,0), "")</f>
        <v>M</v>
      </c>
      <c r="M111" s="15" t="str">
        <f>IFERROR(VLOOKUP($G111,Jugadores,17,0), "")</f>
        <v>V70M</v>
      </c>
      <c r="N111" s="16"/>
      <c r="O111" s="24">
        <f>IF(COUNT(R111:AA111)=0,"",COUNT(R111:AA111))</f>
        <v>2</v>
      </c>
      <c r="P111" s="48">
        <f>SUM(R111:AA111)</f>
        <v>33.5</v>
      </c>
      <c r="Q111" s="50">
        <v>20.5</v>
      </c>
      <c r="R111" s="25" t="s">
        <v>14</v>
      </c>
      <c r="S111" s="25" t="s">
        <v>14</v>
      </c>
      <c r="T111" s="25" t="s">
        <v>14</v>
      </c>
      <c r="U111" s="25">
        <v>20.5</v>
      </c>
      <c r="V111" s="25">
        <v>13</v>
      </c>
      <c r="W111" s="25" t="s">
        <v>14</v>
      </c>
      <c r="X111" s="25" t="s">
        <v>14</v>
      </c>
      <c r="Y111" s="26"/>
      <c r="Z111" s="27"/>
      <c r="AA111" s="29" t="s">
        <v>14</v>
      </c>
    </row>
    <row r="112" spans="1:27" x14ac:dyDescent="0.2">
      <c r="A112" s="21">
        <f>ROW(G112)-2</f>
        <v>110</v>
      </c>
      <c r="B112" s="76">
        <v>118</v>
      </c>
      <c r="C112" s="22">
        <f>IF(B112="","",IF(B112=A112,"=",B112-A112))</f>
        <v>8</v>
      </c>
      <c r="D112" s="76">
        <f>COUNTIF($M$3:$M112,$M112)</f>
        <v>15</v>
      </c>
      <c r="E112" s="76">
        <v>14</v>
      </c>
      <c r="F112" s="22">
        <f>IF(E112="","",IF(E112=D112,"=",E112-D112))</f>
        <v>-1</v>
      </c>
      <c r="G112" s="12">
        <v>19723</v>
      </c>
      <c r="H112" s="13" t="str">
        <f>IFERROR(VLOOKUP($G112,Jugadores,12,0), "")</f>
        <v>ANTONIO QUINTANA M.</v>
      </c>
      <c r="I112" s="13" t="str">
        <f>IFERROR(VLOOKUP($G112,Jugadores,14,0), "")</f>
        <v>Club Monte Porreiro</v>
      </c>
      <c r="J112" s="17" t="str">
        <f>IF(ISERROR(VLOOKUP(I112,Clubes,1,0)),"-","Galicia")</f>
        <v>Galicia</v>
      </c>
      <c r="K112" s="14">
        <f>IFERROR(VLOOKUP($G112,Jugadores,15,0), "")</f>
        <v>1967</v>
      </c>
      <c r="L112" s="17" t="str">
        <f>IFERROR(VLOOKUP($G112,Jugadores,16,0), "")</f>
        <v>M</v>
      </c>
      <c r="M112" s="15" t="str">
        <f>IFERROR(VLOOKUP($G112,Jugadores,17,0), "")</f>
        <v>V50M</v>
      </c>
      <c r="N112" s="16"/>
      <c r="O112" s="24">
        <f>IF(COUNT(R112:AA112)=0,"",COUNT(R112:AA112))</f>
        <v>2</v>
      </c>
      <c r="P112" s="48">
        <f>SUM(R112:AA112)</f>
        <v>33</v>
      </c>
      <c r="Q112" s="50">
        <v>20.5</v>
      </c>
      <c r="R112" s="25">
        <v>12.5</v>
      </c>
      <c r="S112" s="25" t="s">
        <v>14</v>
      </c>
      <c r="T112" s="25" t="s">
        <v>14</v>
      </c>
      <c r="U112" s="25">
        <v>20.5</v>
      </c>
      <c r="V112" s="25" t="s">
        <v>14</v>
      </c>
      <c r="W112" s="25" t="s">
        <v>14</v>
      </c>
      <c r="X112" s="25" t="s">
        <v>14</v>
      </c>
      <c r="Y112" s="26"/>
      <c r="Z112" s="27"/>
      <c r="AA112" s="29" t="s">
        <v>14</v>
      </c>
    </row>
    <row r="113" spans="1:27" x14ac:dyDescent="0.2">
      <c r="A113" s="21">
        <f>ROW(G113)-2</f>
        <v>111</v>
      </c>
      <c r="B113" s="76">
        <v>119</v>
      </c>
      <c r="C113" s="22">
        <f>IF(B113="","",IF(B113=A113,"=",B113-A113))</f>
        <v>8</v>
      </c>
      <c r="D113" s="76">
        <f>COUNTIF($M$3:$M113,$M113)</f>
        <v>2</v>
      </c>
      <c r="E113" s="76">
        <v>2</v>
      </c>
      <c r="F113" s="22" t="str">
        <f>IF(E113="","",IF(E113=D113,"=",E113-D113))</f>
        <v>=</v>
      </c>
      <c r="G113" s="12">
        <v>26947</v>
      </c>
      <c r="H113" s="13" t="str">
        <f>IFERROR(VLOOKUP($G113,Jugadores,12,0), "")</f>
        <v>JIAQI GUO C.</v>
      </c>
      <c r="I113" s="13" t="str">
        <f>IFERROR(VLOOKUP($G113,Jugadores,14,0), "")</f>
        <v>Club del Mar de San Amaro</v>
      </c>
      <c r="J113" s="17" t="str">
        <f>IF(ISERROR(VLOOKUP(I113,Clubes,1,0)),"-","Galicia")</f>
        <v>Galicia</v>
      </c>
      <c r="K113" s="14">
        <f>IFERROR(VLOOKUP($G113,Jugadores,15,0), "")</f>
        <v>2010</v>
      </c>
      <c r="L113" s="17" t="str">
        <f>IFERROR(VLOOKUP($G113,Jugadores,16,0), "")</f>
        <v>F</v>
      </c>
      <c r="M113" s="15" t="str">
        <f>IFERROR(VLOOKUP($G113,Jugadores,17,0), "")</f>
        <v>ALEF</v>
      </c>
      <c r="N113" s="16"/>
      <c r="O113" s="24">
        <f>IF(COUNT(R113:AA113)=0,"",COUNT(R113:AA113))</f>
        <v>2</v>
      </c>
      <c r="P113" s="48">
        <f>SUM(R113:AA113)</f>
        <v>32.6</v>
      </c>
      <c r="Q113" s="50">
        <v>11.5</v>
      </c>
      <c r="R113" s="25">
        <v>21.1</v>
      </c>
      <c r="S113" s="25">
        <v>11.5</v>
      </c>
      <c r="T113" s="25" t="s">
        <v>14</v>
      </c>
      <c r="U113" s="25"/>
      <c r="V113" s="25" t="s">
        <v>14</v>
      </c>
      <c r="W113" s="25" t="s">
        <v>14</v>
      </c>
      <c r="X113" s="25" t="s">
        <v>14</v>
      </c>
      <c r="Y113" s="26"/>
      <c r="Z113" s="27"/>
      <c r="AA113" s="29" t="s">
        <v>14</v>
      </c>
    </row>
    <row r="114" spans="1:27" x14ac:dyDescent="0.2">
      <c r="A114" s="21">
        <f>ROW(G114)-2</f>
        <v>112</v>
      </c>
      <c r="B114" s="76">
        <v>87</v>
      </c>
      <c r="C114" s="22">
        <f>IF(B114="","",IF(B114=A114,"=",B114-A114))</f>
        <v>-25</v>
      </c>
      <c r="D114" s="76">
        <f>COUNTIF($M$3:$M114,$M114)</f>
        <v>5</v>
      </c>
      <c r="E114" s="76">
        <v>5</v>
      </c>
      <c r="F114" s="22" t="str">
        <f>IF(E114="","",IF(E114=D114,"=",E114-D114))</f>
        <v>=</v>
      </c>
      <c r="G114" s="12">
        <v>29908</v>
      </c>
      <c r="H114" s="13" t="str">
        <f>IFERROR(VLOOKUP($G114,Jugadores,12,0), "")</f>
        <v>BENITO MALVAR E.</v>
      </c>
      <c r="I114" s="13" t="str">
        <f>IFERROR(VLOOKUP($G114,Jugadores,14,0), "")</f>
        <v>Exodus TM</v>
      </c>
      <c r="J114" s="17" t="str">
        <f>IF(ISERROR(VLOOKUP(I114,Clubes,1,0)),"-","Galicia")</f>
        <v>Galicia</v>
      </c>
      <c r="K114" s="14">
        <f>IFERROR(VLOOKUP($G114,Jugadores,15,0), "")</f>
        <v>1962</v>
      </c>
      <c r="L114" s="17" t="str">
        <f>IFERROR(VLOOKUP($G114,Jugadores,16,0), "")</f>
        <v>M</v>
      </c>
      <c r="M114" s="15" t="str">
        <f>IFERROR(VLOOKUP($G114,Jugadores,17,0), "")</f>
        <v>V60M</v>
      </c>
      <c r="N114" s="16"/>
      <c r="O114" s="24">
        <f>IF(COUNT(R114:AA114)=0,"",COUNT(R114:AA114))</f>
        <v>2</v>
      </c>
      <c r="P114" s="48">
        <f>SUM(R114:AA114)</f>
        <v>32.5</v>
      </c>
      <c r="Q114" s="50">
        <v>70.5</v>
      </c>
      <c r="R114" s="25" t="s">
        <v>14</v>
      </c>
      <c r="S114" s="25" t="s">
        <v>14</v>
      </c>
      <c r="T114" s="25" t="s">
        <v>14</v>
      </c>
      <c r="U114" s="25">
        <v>17.5</v>
      </c>
      <c r="V114" s="25">
        <v>15</v>
      </c>
      <c r="W114" s="25" t="s">
        <v>14</v>
      </c>
      <c r="X114" s="25" t="s">
        <v>14</v>
      </c>
      <c r="Y114" s="26"/>
      <c r="Z114" s="27"/>
      <c r="AA114" s="29" t="s">
        <v>14</v>
      </c>
    </row>
    <row r="115" spans="1:27" x14ac:dyDescent="0.2">
      <c r="A115" s="21">
        <f>ROW(G115)-2</f>
        <v>113</v>
      </c>
      <c r="B115" s="76">
        <v>120</v>
      </c>
      <c r="C115" s="22">
        <f>IF(B115="","",IF(B115=A115,"=",B115-A115))</f>
        <v>7</v>
      </c>
      <c r="D115" s="76">
        <f>COUNTIF($M$3:$M115,$M115)</f>
        <v>15</v>
      </c>
      <c r="E115" s="76">
        <v>15</v>
      </c>
      <c r="F115" s="22" t="str">
        <f>IF(E115="","",IF(E115=D115,"=",E115-D115))</f>
        <v>=</v>
      </c>
      <c r="G115" s="12">
        <v>31779</v>
      </c>
      <c r="H115" s="13" t="str">
        <f>IFERROR(VLOOKUP($G115,Jugadores,12,0), "")</f>
        <v>JESUS ALVAREZ F.</v>
      </c>
      <c r="I115" s="13" t="str">
        <f>IFERROR(VLOOKUP($G115,Jugadores,14,0), "")</f>
        <v>CRC Porriño</v>
      </c>
      <c r="J115" s="17" t="str">
        <f>IF(ISERROR(VLOOKUP(I115,Clubes,1,0)),"-","Galicia")</f>
        <v>Galicia</v>
      </c>
      <c r="K115" s="14">
        <f>IFERROR(VLOOKUP($G115,Jugadores,15,0), "")</f>
        <v>1974</v>
      </c>
      <c r="L115" s="17" t="str">
        <f>IFERROR(VLOOKUP($G115,Jugadores,16,0), "")</f>
        <v>M</v>
      </c>
      <c r="M115" s="15" t="str">
        <f>IFERROR(VLOOKUP($G115,Jugadores,17,0), "")</f>
        <v>V40M</v>
      </c>
      <c r="N115" s="16"/>
      <c r="O115" s="24">
        <f>IF(COUNT(R115:AA115)=0,"",COUNT(R115:AA115))</f>
        <v>1</v>
      </c>
      <c r="P115" s="48">
        <f>SUM(R115:AA115)</f>
        <v>32.5</v>
      </c>
      <c r="Q115" s="50">
        <v>32.5</v>
      </c>
      <c r="R115" s="25" t="s">
        <v>14</v>
      </c>
      <c r="S115" s="25" t="s">
        <v>14</v>
      </c>
      <c r="T115" s="25">
        <v>32.5</v>
      </c>
      <c r="U115" s="25" t="s">
        <v>14</v>
      </c>
      <c r="V115" s="25" t="s">
        <v>14</v>
      </c>
      <c r="W115" s="25" t="s">
        <v>14</v>
      </c>
      <c r="X115" s="25" t="s">
        <v>14</v>
      </c>
      <c r="Y115" s="26"/>
      <c r="Z115" s="27"/>
      <c r="AA115" s="29" t="s">
        <v>14</v>
      </c>
    </row>
    <row r="116" spans="1:27" x14ac:dyDescent="0.2">
      <c r="A116" s="21">
        <f>ROW(G116)-2</f>
        <v>114</v>
      </c>
      <c r="B116" s="76">
        <v>176</v>
      </c>
      <c r="C116" s="22">
        <f>IF(B116="","",IF(B116=A116,"=",B116-A116))</f>
        <v>62</v>
      </c>
      <c r="D116" s="76">
        <f>COUNTIF($M$3:$M116,$M116)</f>
        <v>7</v>
      </c>
      <c r="E116" s="76">
        <v>9</v>
      </c>
      <c r="F116" s="22">
        <f>IF(E116="","",IF(E116=D116,"=",E116-D116))</f>
        <v>2</v>
      </c>
      <c r="G116" s="12">
        <v>20841</v>
      </c>
      <c r="H116" s="13" t="str">
        <f>IFERROR(VLOOKUP($G116,Jugadores,12,0), "")</f>
        <v>SOFIA COUCE I.</v>
      </c>
      <c r="I116" s="13" t="str">
        <f>IFERROR(VLOOKUP($G116,Jugadores,14,0), "")</f>
        <v>CTM Cidade de Narón</v>
      </c>
      <c r="J116" s="17" t="str">
        <f>IF(ISERROR(VLOOKUP(I116,Clubes,1,0)),"-","Galicia")</f>
        <v>Galicia</v>
      </c>
      <c r="K116" s="14">
        <f>IFERROR(VLOOKUP($G116,Jugadores,15,0), "")</f>
        <v>2007</v>
      </c>
      <c r="L116" s="17" t="str">
        <f>IFERROR(VLOOKUP($G116,Jugadores,16,0), "")</f>
        <v>F</v>
      </c>
      <c r="M116" s="15" t="str">
        <f>IFERROR(VLOOKUP($G116,Jugadores,17,0), "")</f>
        <v>INFF</v>
      </c>
      <c r="N116" s="16"/>
      <c r="O116" s="24">
        <f>IF(COUNT(R116:AA116)=0,"",COUNT(R116:AA116))</f>
        <v>2</v>
      </c>
      <c r="P116" s="48">
        <f>SUM(R116:AA116)</f>
        <v>31.6</v>
      </c>
      <c r="Q116" s="50">
        <v>11.9</v>
      </c>
      <c r="R116" s="25" t="s">
        <v>14</v>
      </c>
      <c r="S116" s="25" t="s">
        <v>14</v>
      </c>
      <c r="T116" s="25" t="s">
        <v>14</v>
      </c>
      <c r="U116" s="25"/>
      <c r="V116" s="25">
        <v>19.7</v>
      </c>
      <c r="W116" s="25">
        <v>11.9</v>
      </c>
      <c r="X116" s="25" t="s">
        <v>14</v>
      </c>
      <c r="Y116" s="26"/>
      <c r="Z116" s="27"/>
      <c r="AA116" s="29" t="s">
        <v>14</v>
      </c>
    </row>
    <row r="117" spans="1:27" x14ac:dyDescent="0.2">
      <c r="A117" s="21">
        <f>ROW(G117)-2</f>
        <v>115</v>
      </c>
      <c r="B117" s="76">
        <v>123</v>
      </c>
      <c r="C117" s="22">
        <f>IF(B117="","",IF(B117=A117,"=",B117-A117))</f>
        <v>8</v>
      </c>
      <c r="D117" s="76">
        <f>COUNTIF($M$3:$M117,$M117)</f>
        <v>31</v>
      </c>
      <c r="E117" s="76">
        <v>35</v>
      </c>
      <c r="F117" s="22">
        <f>IF(E117="","",IF(E117=D117,"=",E117-D117))</f>
        <v>4</v>
      </c>
      <c r="G117" s="12">
        <v>10554</v>
      </c>
      <c r="H117" s="13" t="str">
        <f>IFERROR(VLOOKUP($G117,Jugadores,12,0), "")</f>
        <v>XAN MALVAR T.</v>
      </c>
      <c r="I117" s="13" t="str">
        <f>IFERROR(VLOOKUP($G117,Jugadores,14,0), "")</f>
        <v>Club Monte Porreiro</v>
      </c>
      <c r="J117" s="17" t="str">
        <f>IF(ISERROR(VLOOKUP(I117,Clubes,1,0)),"-","Galicia")</f>
        <v>Galicia</v>
      </c>
      <c r="K117" s="14">
        <f>IFERROR(VLOOKUP($G117,Jugadores,15,0), "")</f>
        <v>1997</v>
      </c>
      <c r="L117" s="17" t="str">
        <f>IFERROR(VLOOKUP($G117,Jugadores,16,0), "")</f>
        <v>M</v>
      </c>
      <c r="M117" s="15" t="str">
        <f>IFERROR(VLOOKUP($G117,Jugadores,17,0), "")</f>
        <v>SENM</v>
      </c>
      <c r="N117" s="16"/>
      <c r="O117" s="24">
        <f>IF(COUNT(R117:AA117)=0,"",COUNT(R117:AA117))</f>
        <v>1</v>
      </c>
      <c r="P117" s="48">
        <f>SUM(R117:AA117)</f>
        <v>31</v>
      </c>
      <c r="Q117" s="50">
        <v>31</v>
      </c>
      <c r="R117" s="25" t="s">
        <v>14</v>
      </c>
      <c r="S117" s="25" t="s">
        <v>14</v>
      </c>
      <c r="T117" s="25" t="s">
        <v>14</v>
      </c>
      <c r="U117" s="25"/>
      <c r="V117" s="25" t="s">
        <v>14</v>
      </c>
      <c r="W117" s="25" t="s">
        <v>14</v>
      </c>
      <c r="X117" s="25" t="s">
        <v>14</v>
      </c>
      <c r="Y117" s="26"/>
      <c r="Z117" s="27"/>
      <c r="AA117" s="29">
        <v>31</v>
      </c>
    </row>
    <row r="118" spans="1:27" x14ac:dyDescent="0.2">
      <c r="A118" s="21">
        <f>ROW(G118)-2</f>
        <v>116</v>
      </c>
      <c r="B118" s="76">
        <v>125</v>
      </c>
      <c r="C118" s="22">
        <f>IF(B118="","",IF(B118=A118,"=",B118-A118))</f>
        <v>9</v>
      </c>
      <c r="D118" s="76">
        <f>COUNTIF($M$3:$M118,$M118)</f>
        <v>32</v>
      </c>
      <c r="E118" s="76">
        <v>37</v>
      </c>
      <c r="F118" s="22">
        <f>IF(E118="","",IF(E118=D118,"=",E118-D118))</f>
        <v>5</v>
      </c>
      <c r="G118" s="12">
        <v>35368</v>
      </c>
      <c r="H118" s="13" t="str">
        <f>IFERROR(VLOOKUP($G118,Jugadores,12,0), "")</f>
        <v>ALBERTO RIAL G.</v>
      </c>
      <c r="I118" s="13" t="str">
        <f>IFERROR(VLOOKUP($G118,Jugadores,14,0), "")</f>
        <v>CTM GAM</v>
      </c>
      <c r="J118" s="17" t="str">
        <f>IF(ISERROR(VLOOKUP(I118,Clubes,1,0)),"-","Galicia")</f>
        <v>Galicia</v>
      </c>
      <c r="K118" s="14">
        <f>IFERROR(VLOOKUP($G118,Jugadores,15,0), "")</f>
        <v>1986</v>
      </c>
      <c r="L118" s="17" t="str">
        <f>IFERROR(VLOOKUP($G118,Jugadores,16,0), "")</f>
        <v>M</v>
      </c>
      <c r="M118" s="15" t="str">
        <f>IFERROR(VLOOKUP($G118,Jugadores,17,0), "")</f>
        <v>SENM</v>
      </c>
      <c r="N118" s="16"/>
      <c r="O118" s="24">
        <f>IF(COUNT(R118:AA118)=0,"",COUNT(R118:AA118))</f>
        <v>1</v>
      </c>
      <c r="P118" s="48">
        <f>SUM(R118:AA118)</f>
        <v>31</v>
      </c>
      <c r="Q118" s="50">
        <v>31</v>
      </c>
      <c r="R118" s="25" t="s">
        <v>14</v>
      </c>
      <c r="S118" s="25" t="s">
        <v>14</v>
      </c>
      <c r="T118" s="25" t="s">
        <v>14</v>
      </c>
      <c r="U118" s="25"/>
      <c r="V118" s="25" t="s">
        <v>14</v>
      </c>
      <c r="W118" s="25" t="s">
        <v>14</v>
      </c>
      <c r="X118" s="25" t="s">
        <v>14</v>
      </c>
      <c r="Y118" s="26"/>
      <c r="Z118" s="27"/>
      <c r="AA118" s="29">
        <v>31</v>
      </c>
    </row>
    <row r="119" spans="1:27" x14ac:dyDescent="0.2">
      <c r="A119" s="21">
        <f>ROW(G119)-2</f>
        <v>117</v>
      </c>
      <c r="B119" s="76">
        <v>86</v>
      </c>
      <c r="C119" s="22">
        <f>IF(B119="","",IF(B119=A119,"=",B119-A119))</f>
        <v>-31</v>
      </c>
      <c r="D119" s="76">
        <f>COUNTIF($M$3:$M119,$M119)</f>
        <v>16</v>
      </c>
      <c r="E119" s="76">
        <v>10</v>
      </c>
      <c r="F119" s="22">
        <f>IF(E119="","",IF(E119=D119,"=",E119-D119))</f>
        <v>-6</v>
      </c>
      <c r="G119" s="12">
        <v>27854</v>
      </c>
      <c r="H119" s="13" t="str">
        <f>IFERROR(VLOOKUP($G119,Jugadores,12,0), "")</f>
        <v>HECTOR DIAZ F.</v>
      </c>
      <c r="I119" s="13" t="str">
        <f>IFERROR(VLOOKUP($G119,Jugadores,14,0), "")</f>
        <v>CRC Porriño</v>
      </c>
      <c r="J119" s="17" t="str">
        <f>IF(ISERROR(VLOOKUP(I119,Clubes,1,0)),"-","Galicia")</f>
        <v>Galicia</v>
      </c>
      <c r="K119" s="14">
        <f>IFERROR(VLOOKUP($G119,Jugadores,15,0), "")</f>
        <v>1974</v>
      </c>
      <c r="L119" s="17" t="str">
        <f>IFERROR(VLOOKUP($G119,Jugadores,16,0), "")</f>
        <v>M</v>
      </c>
      <c r="M119" s="15" t="str">
        <f>IFERROR(VLOOKUP($G119,Jugadores,17,0), "")</f>
        <v>V40M</v>
      </c>
      <c r="N119" s="16"/>
      <c r="O119" s="24">
        <f>IF(COUNT(R119:AA119)=0,"",COUNT(R119:AA119))</f>
        <v>1</v>
      </c>
      <c r="P119" s="48">
        <f>SUM(R119:AA119)</f>
        <v>30</v>
      </c>
      <c r="Q119" s="50">
        <v>46.5</v>
      </c>
      <c r="R119" s="25" t="s">
        <v>14</v>
      </c>
      <c r="S119" s="25" t="s">
        <v>14</v>
      </c>
      <c r="T119" s="25" t="s">
        <v>14</v>
      </c>
      <c r="U119" s="25" t="s">
        <v>14</v>
      </c>
      <c r="V119" s="25">
        <v>30</v>
      </c>
      <c r="W119" s="25" t="s">
        <v>14</v>
      </c>
      <c r="X119" s="25" t="s">
        <v>14</v>
      </c>
      <c r="Y119" s="26"/>
      <c r="Z119" s="27"/>
      <c r="AA119" s="29" t="s">
        <v>14</v>
      </c>
    </row>
    <row r="120" spans="1:27" x14ac:dyDescent="0.2">
      <c r="A120" s="21">
        <f>ROW(G120)-2</f>
        <v>118</v>
      </c>
      <c r="B120" s="76">
        <v>127</v>
      </c>
      <c r="C120" s="22">
        <f>IF(B120="","",IF(B120=A120,"=",B120-A120))</f>
        <v>9</v>
      </c>
      <c r="D120" s="76">
        <f>COUNTIF($M$3:$M120,$M120)</f>
        <v>6</v>
      </c>
      <c r="E120" s="76">
        <v>8</v>
      </c>
      <c r="F120" s="22">
        <f>IF(E120="","",IF(E120=D120,"=",E120-D120))</f>
        <v>2</v>
      </c>
      <c r="G120" s="12">
        <v>15613</v>
      </c>
      <c r="H120" s="13" t="str">
        <f>IFERROR(VLOOKUP($G120,Jugadores,12,0), "")</f>
        <v>MANUEL SIMON S.</v>
      </c>
      <c r="I120" s="13" t="str">
        <f>IFERROR(VLOOKUP($G120,Jugadores,14,0), "")</f>
        <v>CTM Vigo</v>
      </c>
      <c r="J120" s="17" t="str">
        <f>IF(ISERROR(VLOOKUP(I120,Clubes,1,0)),"-","Galicia")</f>
        <v>Galicia</v>
      </c>
      <c r="K120" s="14">
        <f>IFERROR(VLOOKUP($G120,Jugadores,15,0), "")</f>
        <v>1962</v>
      </c>
      <c r="L120" s="17" t="str">
        <f>IFERROR(VLOOKUP($G120,Jugadores,16,0), "")</f>
        <v>M</v>
      </c>
      <c r="M120" s="15" t="str">
        <f>IFERROR(VLOOKUP($G120,Jugadores,17,0), "")</f>
        <v>V60M</v>
      </c>
      <c r="N120" s="16"/>
      <c r="O120" s="24">
        <f>IF(COUNT(R120:AA120)=0,"",COUNT(R120:AA120))</f>
        <v>1</v>
      </c>
      <c r="P120" s="48">
        <f>SUM(R120:AA120)</f>
        <v>28.5</v>
      </c>
      <c r="Q120" s="50">
        <v>28.5</v>
      </c>
      <c r="R120" s="25" t="s">
        <v>14</v>
      </c>
      <c r="S120" s="25" t="s">
        <v>14</v>
      </c>
      <c r="T120" s="25" t="s">
        <v>14</v>
      </c>
      <c r="U120" s="25">
        <v>28.5</v>
      </c>
      <c r="V120" s="25" t="s">
        <v>14</v>
      </c>
      <c r="W120" s="25" t="s">
        <v>14</v>
      </c>
      <c r="X120" s="25" t="s">
        <v>14</v>
      </c>
      <c r="Y120" s="26"/>
      <c r="Z120" s="27"/>
      <c r="AA120" s="29" t="s">
        <v>14</v>
      </c>
    </row>
    <row r="121" spans="1:27" x14ac:dyDescent="0.2">
      <c r="A121" s="21">
        <f>ROW(G121)-2</f>
        <v>119</v>
      </c>
      <c r="B121" s="76">
        <v>128</v>
      </c>
      <c r="C121" s="22">
        <f>IF(B121="","",IF(B121=A121,"=",B121-A121))</f>
        <v>9</v>
      </c>
      <c r="D121" s="76">
        <f>COUNTIF($M$3:$M121,$M121)</f>
        <v>9</v>
      </c>
      <c r="E121" s="76">
        <v>10</v>
      </c>
      <c r="F121" s="22">
        <f>IF(E121="","",IF(E121=D121,"=",E121-D121))</f>
        <v>1</v>
      </c>
      <c r="G121" s="12">
        <v>20941</v>
      </c>
      <c r="H121" s="13" t="str">
        <f>IFERROR(VLOOKUP($G121,Jugadores,12,0), "")</f>
        <v>BRAIS GONZALEZ D.</v>
      </c>
      <c r="I121" s="13" t="str">
        <f>IFERROR(VLOOKUP($G121,Jugadores,14,0), "")</f>
        <v>Club Monte Porreiro</v>
      </c>
      <c r="J121" s="17" t="str">
        <f>IF(ISERROR(VLOOKUP(I121,Clubes,1,0)),"-","Galicia")</f>
        <v>Galicia</v>
      </c>
      <c r="K121" s="14">
        <f>IFERROR(VLOOKUP($G121,Jugadores,15,0), "")</f>
        <v>2005</v>
      </c>
      <c r="L121" s="17" t="str">
        <f>IFERROR(VLOOKUP($G121,Jugadores,16,0), "")</f>
        <v>M</v>
      </c>
      <c r="M121" s="15" t="str">
        <f>IFERROR(VLOOKUP($G121,Jugadores,17,0), "")</f>
        <v>JUVM</v>
      </c>
      <c r="N121" s="16"/>
      <c r="O121" s="24">
        <f>IF(COUNT(R121:AA121)=0,"",COUNT(R121:AA121))</f>
        <v>1</v>
      </c>
      <c r="P121" s="48">
        <f>SUM(R121:AA121)</f>
        <v>28.5</v>
      </c>
      <c r="Q121" s="50">
        <v>28.5</v>
      </c>
      <c r="R121" s="25" t="s">
        <v>14</v>
      </c>
      <c r="S121" s="25" t="s">
        <v>14</v>
      </c>
      <c r="T121" s="25" t="s">
        <v>14</v>
      </c>
      <c r="U121" s="25">
        <v>28.5</v>
      </c>
      <c r="V121" s="25" t="s">
        <v>14</v>
      </c>
      <c r="W121" s="25" t="s">
        <v>14</v>
      </c>
      <c r="X121" s="25" t="s">
        <v>14</v>
      </c>
      <c r="Y121" s="26"/>
      <c r="Z121" s="27"/>
      <c r="AA121" s="29" t="s">
        <v>14</v>
      </c>
    </row>
    <row r="122" spans="1:27" x14ac:dyDescent="0.2">
      <c r="A122" s="21">
        <f>ROW(G122)-2</f>
        <v>120</v>
      </c>
      <c r="B122" s="76">
        <v>129</v>
      </c>
      <c r="C122" s="22">
        <f>IF(B122="","",IF(B122=A122,"=",B122-A122))</f>
        <v>9</v>
      </c>
      <c r="D122" s="76">
        <f>COUNTIF($M$3:$M122,$M122)</f>
        <v>17</v>
      </c>
      <c r="E122" s="76">
        <v>17</v>
      </c>
      <c r="F122" s="22" t="str">
        <f>IF(E122="","",IF(E122=D122,"=",E122-D122))</f>
        <v>=</v>
      </c>
      <c r="G122" s="12">
        <v>23247</v>
      </c>
      <c r="H122" s="13" t="str">
        <f>IFERROR(VLOOKUP($G122,Jugadores,12,0), "")</f>
        <v>RUBEN TABOADA A.</v>
      </c>
      <c r="I122" s="13" t="str">
        <f>IFERROR(VLOOKUP($G122,Jugadores,14,0), "")</f>
        <v>CTM Vigo</v>
      </c>
      <c r="J122" s="17" t="str">
        <f>IF(ISERROR(VLOOKUP(I122,Clubes,1,0)),"-","Galicia")</f>
        <v>Galicia</v>
      </c>
      <c r="K122" s="14">
        <f>IFERROR(VLOOKUP($G122,Jugadores,15,0), "")</f>
        <v>1980</v>
      </c>
      <c r="L122" s="17" t="str">
        <f>IFERROR(VLOOKUP($G122,Jugadores,16,0), "")</f>
        <v>M</v>
      </c>
      <c r="M122" s="15" t="str">
        <f>IFERROR(VLOOKUP($G122,Jugadores,17,0), "")</f>
        <v>V40M</v>
      </c>
      <c r="N122" s="16"/>
      <c r="O122" s="24">
        <f>IF(COUNT(R122:AA122)=0,"",COUNT(R122:AA122))</f>
        <v>1</v>
      </c>
      <c r="P122" s="48">
        <f>SUM(R122:AA122)</f>
        <v>28.5</v>
      </c>
      <c r="Q122" s="50">
        <v>28.5</v>
      </c>
      <c r="R122" s="25" t="s">
        <v>14</v>
      </c>
      <c r="S122" s="25" t="s">
        <v>14</v>
      </c>
      <c r="T122" s="25" t="s">
        <v>14</v>
      </c>
      <c r="U122" s="25">
        <v>28.5</v>
      </c>
      <c r="V122" s="25" t="s">
        <v>14</v>
      </c>
      <c r="W122" s="25" t="s">
        <v>14</v>
      </c>
      <c r="X122" s="25" t="s">
        <v>14</v>
      </c>
      <c r="Y122" s="26"/>
      <c r="Z122" s="27"/>
      <c r="AA122" s="29" t="s">
        <v>14</v>
      </c>
    </row>
    <row r="123" spans="1:27" x14ac:dyDescent="0.2">
      <c r="A123" s="21">
        <f>ROW(G123)-2</f>
        <v>121</v>
      </c>
      <c r="B123" s="76">
        <v>131</v>
      </c>
      <c r="C123" s="22">
        <f>IF(B123="","",IF(B123=A123,"=",B123-A123))</f>
        <v>10</v>
      </c>
      <c r="D123" s="76">
        <f>COUNTIF($M$3:$M123,$M123)</f>
        <v>10</v>
      </c>
      <c r="E123" s="76">
        <v>11</v>
      </c>
      <c r="F123" s="22">
        <f>IF(E123="","",IF(E123=D123,"=",E123-D123))</f>
        <v>1</v>
      </c>
      <c r="G123" s="12">
        <v>22036</v>
      </c>
      <c r="H123" s="13" t="str">
        <f>IFERROR(VLOOKUP($G123,Jugadores,12,0), "")</f>
        <v>MARTIN FERNANDEZ V.</v>
      </c>
      <c r="I123" s="13" t="str">
        <f>IFERROR(VLOOKUP($G123,Jugadores,14,0), "")</f>
        <v>Club Oroso TM</v>
      </c>
      <c r="J123" s="17" t="str">
        <f>IF(ISERROR(VLOOKUP(I123,Clubes,1,0)),"-","Galicia")</f>
        <v>Galicia</v>
      </c>
      <c r="K123" s="14">
        <f>IFERROR(VLOOKUP($G123,Jugadores,15,0), "")</f>
        <v>2004</v>
      </c>
      <c r="L123" s="17" t="str">
        <f>IFERROR(VLOOKUP($G123,Jugadores,16,0), "")</f>
        <v>M</v>
      </c>
      <c r="M123" s="15" t="str">
        <f>IFERROR(VLOOKUP($G123,Jugadores,17,0), "")</f>
        <v>JUVM</v>
      </c>
      <c r="N123" s="16"/>
      <c r="O123" s="24">
        <f>IF(COUNT(R123:AA123)=0,"",COUNT(R123:AA123))</f>
        <v>1</v>
      </c>
      <c r="P123" s="48">
        <f>SUM(R123:AA123)</f>
        <v>27.5</v>
      </c>
      <c r="Q123" s="50">
        <v>27.5</v>
      </c>
      <c r="R123" s="25" t="s">
        <v>14</v>
      </c>
      <c r="S123" s="25" t="s">
        <v>14</v>
      </c>
      <c r="T123" s="25">
        <v>27.5</v>
      </c>
      <c r="U123" s="25" t="s">
        <v>14</v>
      </c>
      <c r="V123" s="25" t="s">
        <v>14</v>
      </c>
      <c r="W123" s="25" t="s">
        <v>14</v>
      </c>
      <c r="X123" s="25" t="s">
        <v>14</v>
      </c>
      <c r="Y123" s="26"/>
      <c r="Z123" s="27"/>
      <c r="AA123" s="29" t="s">
        <v>14</v>
      </c>
    </row>
    <row r="124" spans="1:27" x14ac:dyDescent="0.2">
      <c r="A124" s="21">
        <f>ROW(G124)-2</f>
        <v>122</v>
      </c>
      <c r="B124" s="76">
        <v>132</v>
      </c>
      <c r="C124" s="22">
        <f>IF(B124="","",IF(B124=A124,"=",B124-A124))</f>
        <v>10</v>
      </c>
      <c r="D124" s="76">
        <f>COUNTIF($M$3:$M124,$M124)</f>
        <v>3</v>
      </c>
      <c r="E124" s="76">
        <v>3</v>
      </c>
      <c r="F124" s="22" t="str">
        <f>IF(E124="","",IF(E124=D124,"=",E124-D124))</f>
        <v>=</v>
      </c>
      <c r="G124" s="12">
        <v>32773</v>
      </c>
      <c r="H124" s="13" t="str">
        <f>IFERROR(VLOOKUP($G124,Jugadores,12,0), "")</f>
        <v>MATEO LOIS R.</v>
      </c>
      <c r="I124" s="13" t="str">
        <f>IFERROR(VLOOKUP($G124,Jugadores,14,0), "")</f>
        <v>Arteal TM</v>
      </c>
      <c r="J124" s="17" t="str">
        <f>IF(ISERROR(VLOOKUP(I124,Clubes,1,0)),"-","Galicia")</f>
        <v>Galicia</v>
      </c>
      <c r="K124" s="14">
        <f>IFERROR(VLOOKUP($G124,Jugadores,15,0), "")</f>
        <v>2011</v>
      </c>
      <c r="L124" s="17" t="str">
        <f>IFERROR(VLOOKUP($G124,Jugadores,16,0), "")</f>
        <v>M</v>
      </c>
      <c r="M124" s="15" t="str">
        <f>IFERROR(VLOOKUP($G124,Jugadores,17,0), "")</f>
        <v>ALEM</v>
      </c>
      <c r="N124" s="16"/>
      <c r="O124" s="24">
        <f>IF(COUNT(R124:AA124)=0,"",COUNT(R124:AA124))</f>
        <v>1</v>
      </c>
      <c r="P124" s="48">
        <f>SUM(R124:AA124)</f>
        <v>27.5</v>
      </c>
      <c r="Q124" s="50">
        <v>27.5</v>
      </c>
      <c r="R124" s="25" t="s">
        <v>14</v>
      </c>
      <c r="S124" s="25"/>
      <c r="T124" s="25">
        <v>27.5</v>
      </c>
      <c r="U124" s="25"/>
      <c r="V124" s="25" t="s">
        <v>14</v>
      </c>
      <c r="W124" s="25" t="s">
        <v>14</v>
      </c>
      <c r="X124" s="25" t="s">
        <v>14</v>
      </c>
      <c r="Y124" s="26"/>
      <c r="Z124" s="27"/>
      <c r="AA124" s="29" t="s">
        <v>14</v>
      </c>
    </row>
    <row r="125" spans="1:27" x14ac:dyDescent="0.2">
      <c r="A125" s="21">
        <f>ROW(G125)-2</f>
        <v>123</v>
      </c>
      <c r="B125" s="76">
        <v>66</v>
      </c>
      <c r="C125" s="22">
        <f>IF(B125="","",IF(B125=A125,"=",B125-A125))</f>
        <v>-57</v>
      </c>
      <c r="D125" s="76">
        <f>COUNTIF($M$3:$M125,$M125)</f>
        <v>7</v>
      </c>
      <c r="E125" s="76">
        <v>3</v>
      </c>
      <c r="F125" s="22">
        <f>IF(E125="","",IF(E125=D125,"=",E125-D125))</f>
        <v>-4</v>
      </c>
      <c r="G125" s="12">
        <v>27026</v>
      </c>
      <c r="H125" s="13" t="str">
        <f>IFERROR(VLOOKUP($G125,Jugadores,12,0), "")</f>
        <v>ANTONIO OLIVEIRA P.</v>
      </c>
      <c r="I125" s="13" t="str">
        <f>IFERROR(VLOOKUP($G125,Jugadores,14,0), "")</f>
        <v>Exodus TM</v>
      </c>
      <c r="J125" s="17" t="str">
        <f>IF(ISERROR(VLOOKUP(I125,Clubes,1,0)),"-","Galicia")</f>
        <v>Galicia</v>
      </c>
      <c r="K125" s="14">
        <f>IFERROR(VLOOKUP($G125,Jugadores,15,0), "")</f>
        <v>1959</v>
      </c>
      <c r="L125" s="17" t="str">
        <f>IFERROR(VLOOKUP($G125,Jugadores,16,0), "")</f>
        <v>M</v>
      </c>
      <c r="M125" s="15" t="str">
        <f>IFERROR(VLOOKUP($G125,Jugadores,17,0), "")</f>
        <v>V60M</v>
      </c>
      <c r="N125" s="16"/>
      <c r="O125" s="24">
        <f>IF(COUNT(R125:AA125)=0,"",COUNT(R125:AA125))</f>
        <v>3</v>
      </c>
      <c r="P125" s="48">
        <f>SUM(R125:AA125)</f>
        <v>27</v>
      </c>
      <c r="Q125" s="50">
        <v>79</v>
      </c>
      <c r="R125" s="25">
        <v>12.5</v>
      </c>
      <c r="S125" s="25" t="s">
        <v>14</v>
      </c>
      <c r="T125" s="25" t="s">
        <v>14</v>
      </c>
      <c r="U125" s="25" t="s">
        <v>14</v>
      </c>
      <c r="V125" s="25">
        <v>9</v>
      </c>
      <c r="W125" s="25">
        <v>5.5</v>
      </c>
      <c r="X125" s="25" t="s">
        <v>14</v>
      </c>
      <c r="Y125" s="26"/>
      <c r="Z125" s="27"/>
      <c r="AA125" s="29" t="s">
        <v>14</v>
      </c>
    </row>
    <row r="126" spans="1:27" x14ac:dyDescent="0.2">
      <c r="A126" s="21">
        <f>ROW(G126)-2</f>
        <v>124</v>
      </c>
      <c r="B126" s="76">
        <v>134</v>
      </c>
      <c r="C126" s="22">
        <f>IF(B126="","",IF(B126=A126,"=",B126-A126))</f>
        <v>10</v>
      </c>
      <c r="D126" s="76">
        <f>COUNTIF($M$3:$M126,$M126)</f>
        <v>13</v>
      </c>
      <c r="E126" s="76">
        <v>13</v>
      </c>
      <c r="F126" s="22" t="str">
        <f>IF(E126="","",IF(E126=D126,"=",E126-D126))</f>
        <v>=</v>
      </c>
      <c r="G126" s="12">
        <v>31803</v>
      </c>
      <c r="H126" s="13" t="str">
        <f>IFERROR(VLOOKUP($G126,Jugadores,12,0), "")</f>
        <v>JORGE VAZQUEZ L.</v>
      </c>
      <c r="I126" s="13" t="str">
        <f>IFERROR(VLOOKUP($G126,Jugadores,14,0), "")</f>
        <v>Vilagarcía TM</v>
      </c>
      <c r="J126" s="17" t="str">
        <f>IF(ISERROR(VLOOKUP(I126,Clubes,1,0)),"-","Galicia")</f>
        <v>Galicia</v>
      </c>
      <c r="K126" s="14">
        <f>IFERROR(VLOOKUP($G126,Jugadores,15,0), "")</f>
        <v>2007</v>
      </c>
      <c r="L126" s="17" t="str">
        <f>IFERROR(VLOOKUP($G126,Jugadores,16,0), "")</f>
        <v>M</v>
      </c>
      <c r="M126" s="15" t="str">
        <f>IFERROR(VLOOKUP($G126,Jugadores,17,0), "")</f>
        <v>INFM</v>
      </c>
      <c r="N126" s="16">
        <v>1</v>
      </c>
      <c r="O126" s="24">
        <f>IF(COUNT(R126:AA126)=0,"",COUNT(R126:AA126))</f>
        <v>2</v>
      </c>
      <c r="P126" s="48">
        <f>SUM(R126:AA126)</f>
        <v>24.5</v>
      </c>
      <c r="Q126" s="50">
        <v>0</v>
      </c>
      <c r="R126" s="25">
        <v>24.5</v>
      </c>
      <c r="S126" s="25" t="s">
        <v>14</v>
      </c>
      <c r="T126" s="25" t="s">
        <v>14</v>
      </c>
      <c r="U126" s="25"/>
      <c r="V126" s="25" t="s">
        <v>14</v>
      </c>
      <c r="W126" s="25" t="s">
        <v>14</v>
      </c>
      <c r="X126" s="25" t="s">
        <v>14</v>
      </c>
      <c r="Y126" s="26"/>
      <c r="Z126" s="27"/>
      <c r="AA126" s="29">
        <v>0</v>
      </c>
    </row>
    <row r="127" spans="1:27" x14ac:dyDescent="0.2">
      <c r="A127" s="21">
        <f>ROW(G127)-2</f>
        <v>125</v>
      </c>
      <c r="B127" s="76">
        <v>135</v>
      </c>
      <c r="C127" s="22">
        <f>IF(B127="","",IF(B127=A127,"=",B127-A127))</f>
        <v>10</v>
      </c>
      <c r="D127" s="76">
        <f>COUNTIF($M$3:$M127,$M127)</f>
        <v>1</v>
      </c>
      <c r="E127" s="76">
        <v>1</v>
      </c>
      <c r="F127" s="22" t="str">
        <f>IF(E127="","",IF(E127=D127,"=",E127-D127))</f>
        <v>=</v>
      </c>
      <c r="G127" s="12">
        <v>442</v>
      </c>
      <c r="H127" s="13" t="str">
        <f>IFERROR(VLOOKUP($G127,Jugadores,12,0), "")</f>
        <v>ANTONIO TABOADA G.</v>
      </c>
      <c r="I127" s="13" t="str">
        <f>IFERROR(VLOOKUP($G127,Jugadores,14,0), "")</f>
        <v>Exodus TM</v>
      </c>
      <c r="J127" s="17" t="str">
        <f>IF(ISERROR(VLOOKUP(I127,Clubes,1,0)),"-","Galicia")</f>
        <v>Galicia</v>
      </c>
      <c r="K127" s="14">
        <f>IFERROR(VLOOKUP($G127,Jugadores,15,0), "")</f>
        <v>1956</v>
      </c>
      <c r="L127" s="17" t="str">
        <f>IFERROR(VLOOKUP($G127,Jugadores,16,0), "")</f>
        <v>M</v>
      </c>
      <c r="M127" s="15" t="str">
        <f>IFERROR(VLOOKUP($G127,Jugadores,17,0), "")</f>
        <v>V65M</v>
      </c>
      <c r="N127" s="16"/>
      <c r="O127" s="24">
        <f>IF(COUNT(R127:AA127)=0,"",COUNT(R127:AA127))</f>
        <v>1</v>
      </c>
      <c r="P127" s="48">
        <f>SUM(R127:AA127)</f>
        <v>24.5</v>
      </c>
      <c r="Q127" s="50">
        <v>24.5</v>
      </c>
      <c r="R127" s="25" t="s">
        <v>14</v>
      </c>
      <c r="S127" s="25" t="s">
        <v>14</v>
      </c>
      <c r="T127" s="25" t="s">
        <v>14</v>
      </c>
      <c r="U127" s="25">
        <v>24.5</v>
      </c>
      <c r="V127" s="25" t="s">
        <v>14</v>
      </c>
      <c r="W127" s="25" t="s">
        <v>14</v>
      </c>
      <c r="X127" s="25" t="s">
        <v>14</v>
      </c>
      <c r="Y127" s="26"/>
      <c r="Z127" s="27"/>
      <c r="AA127" s="29" t="s">
        <v>14</v>
      </c>
    </row>
    <row r="128" spans="1:27" x14ac:dyDescent="0.2">
      <c r="A128" s="21">
        <f>ROW(G128)-2</f>
        <v>126</v>
      </c>
      <c r="B128" s="76">
        <v>136</v>
      </c>
      <c r="C128" s="22">
        <f>IF(B128="","",IF(B128=A128,"=",B128-A128))</f>
        <v>10</v>
      </c>
      <c r="D128" s="76">
        <f>COUNTIF($M$3:$M128,$M128)</f>
        <v>18</v>
      </c>
      <c r="E128" s="76">
        <v>18</v>
      </c>
      <c r="F128" s="22" t="str">
        <f>IF(E128="","",IF(E128=D128,"=",E128-D128))</f>
        <v>=</v>
      </c>
      <c r="G128" s="12">
        <v>2399</v>
      </c>
      <c r="H128" s="13" t="str">
        <f>IFERROR(VLOOKUP($G128,Jugadores,12,0), "")</f>
        <v>MARCOS ESPANTOSO S.</v>
      </c>
      <c r="I128" s="13" t="str">
        <f>IFERROR(VLOOKUP($G128,Jugadores,14,0), "")</f>
        <v>CTM Espedregada</v>
      </c>
      <c r="J128" s="17" t="str">
        <f>IF(ISERROR(VLOOKUP(I128,Clubes,1,0)),"-","Galicia")</f>
        <v>Galicia</v>
      </c>
      <c r="K128" s="14">
        <f>IFERROR(VLOOKUP($G128,Jugadores,15,0), "")</f>
        <v>1983</v>
      </c>
      <c r="L128" s="17" t="str">
        <f>IFERROR(VLOOKUP($G128,Jugadores,16,0), "")</f>
        <v>M</v>
      </c>
      <c r="M128" s="15" t="str">
        <f>IFERROR(VLOOKUP($G128,Jugadores,17,0), "")</f>
        <v>V40M</v>
      </c>
      <c r="N128" s="16"/>
      <c r="O128" s="24">
        <f>IF(COUNT(R128:AA128)=0,"",COUNT(R128:AA128))</f>
        <v>1</v>
      </c>
      <c r="P128" s="48">
        <f>SUM(R128:AA128)</f>
        <v>24.5</v>
      </c>
      <c r="Q128" s="50">
        <v>24.5</v>
      </c>
      <c r="R128" s="25" t="s">
        <v>14</v>
      </c>
      <c r="S128" s="25" t="s">
        <v>14</v>
      </c>
      <c r="T128" s="25">
        <v>24.5</v>
      </c>
      <c r="U128" s="25" t="s">
        <v>14</v>
      </c>
      <c r="V128" s="25" t="s">
        <v>14</v>
      </c>
      <c r="W128" s="25" t="s">
        <v>14</v>
      </c>
      <c r="X128" s="25" t="s">
        <v>14</v>
      </c>
      <c r="Y128" s="26"/>
      <c r="Z128" s="27"/>
      <c r="AA128" s="29" t="s">
        <v>14</v>
      </c>
    </row>
    <row r="129" spans="1:27" x14ac:dyDescent="0.2">
      <c r="A129" s="21">
        <f>ROW(G129)-2</f>
        <v>127</v>
      </c>
      <c r="B129" s="76">
        <v>104</v>
      </c>
      <c r="C129" s="22">
        <f>IF(B129="","",IF(B129=A129,"=",B129-A129))</f>
        <v>-23</v>
      </c>
      <c r="D129" s="76">
        <f>COUNTIF($M$3:$M129,$M129)</f>
        <v>8</v>
      </c>
      <c r="E129" s="76">
        <v>9</v>
      </c>
      <c r="F129" s="22">
        <f>IF(E129="","",IF(E129=D129,"=",E129-D129))</f>
        <v>1</v>
      </c>
      <c r="G129" s="12">
        <v>29709</v>
      </c>
      <c r="H129" s="13" t="str">
        <f>IFERROR(VLOOKUP($G129,Jugadores,12,0), "")</f>
        <v>ANTONIO SANJURJO R.</v>
      </c>
      <c r="I129" s="13" t="str">
        <f>IFERROR(VLOOKUP($G129,Jugadores,14,0), "")</f>
        <v>Finisterre TM</v>
      </c>
      <c r="J129" s="17" t="str">
        <f>IF(ISERROR(VLOOKUP(I129,Clubes,1,0)),"-","Galicia")</f>
        <v>Galicia</v>
      </c>
      <c r="K129" s="14">
        <f>IFERROR(VLOOKUP($G129,Jugadores,15,0), "")</f>
        <v>2002</v>
      </c>
      <c r="L129" s="17" t="str">
        <f>IFERROR(VLOOKUP($G129,Jugadores,16,0), "")</f>
        <v>M</v>
      </c>
      <c r="M129" s="15" t="str">
        <f>IFERROR(VLOOKUP($G129,Jugadores,17,0), "")</f>
        <v>S23M</v>
      </c>
      <c r="N129" s="16"/>
      <c r="O129" s="24">
        <f>IF(COUNT(R129:AA129)=0,"",COUNT(R129:AA129))</f>
        <v>1</v>
      </c>
      <c r="P129" s="48">
        <f>SUM(R129:AA129)</f>
        <v>24.5</v>
      </c>
      <c r="Q129" s="50">
        <v>39</v>
      </c>
      <c r="R129" s="25" t="s">
        <v>14</v>
      </c>
      <c r="S129" s="25"/>
      <c r="T129" s="25">
        <v>24.5</v>
      </c>
      <c r="U129" s="25"/>
      <c r="V129" s="25" t="s">
        <v>14</v>
      </c>
      <c r="W129" s="25" t="s">
        <v>14</v>
      </c>
      <c r="X129" s="25" t="s">
        <v>14</v>
      </c>
      <c r="Y129" s="26"/>
      <c r="Z129" s="27"/>
      <c r="AA129" s="29" t="s">
        <v>14</v>
      </c>
    </row>
    <row r="130" spans="1:27" x14ac:dyDescent="0.2">
      <c r="A130" s="21">
        <f>ROW(G130)-2</f>
        <v>128</v>
      </c>
      <c r="B130" s="76">
        <v>138</v>
      </c>
      <c r="C130" s="22">
        <f>IF(B130="","",IF(B130=A130,"=",B130-A130))</f>
        <v>10</v>
      </c>
      <c r="D130" s="76">
        <f>COUNTIF($M$3:$M130,$M130)</f>
        <v>1</v>
      </c>
      <c r="E130" s="76">
        <v>1</v>
      </c>
      <c r="F130" s="22" t="str">
        <f>IF(E130="","",IF(E130=D130,"=",E130-D130))</f>
        <v>=</v>
      </c>
      <c r="G130" s="12">
        <v>22264</v>
      </c>
      <c r="H130" s="13" t="str">
        <f>IFERROR(VLOOKUP($G130,Jugadores,12,0), "")</f>
        <v>MAR RIVAS P.</v>
      </c>
      <c r="I130" s="13" t="str">
        <f>IFERROR(VLOOKUP($G130,Jugadores,14,0), "")</f>
        <v>Club Monte Porreiro</v>
      </c>
      <c r="J130" s="17" t="str">
        <f>IF(ISERROR(VLOOKUP(I130,Clubes,1,0)),"-","Galicia")</f>
        <v>Galicia</v>
      </c>
      <c r="K130" s="14">
        <f>IFERROR(VLOOKUP($G130,Jugadores,15,0), "")</f>
        <v>2004</v>
      </c>
      <c r="L130" s="17" t="str">
        <f>IFERROR(VLOOKUP($G130,Jugadores,16,0), "")</f>
        <v>F</v>
      </c>
      <c r="M130" s="15" t="str">
        <f>IFERROR(VLOOKUP($G130,Jugadores,17,0), "")</f>
        <v>JUVF</v>
      </c>
      <c r="N130" s="16"/>
      <c r="O130" s="24">
        <f>IF(COUNT(R130:AA130)=0,"",COUNT(R130:AA130))</f>
        <v>1</v>
      </c>
      <c r="P130" s="48">
        <f>SUM(R130:AA130)</f>
        <v>23.8</v>
      </c>
      <c r="Q130" s="50">
        <v>23.8</v>
      </c>
      <c r="R130" s="25" t="s">
        <v>14</v>
      </c>
      <c r="S130" s="25" t="s">
        <v>14</v>
      </c>
      <c r="T130" s="25" t="s">
        <v>14</v>
      </c>
      <c r="U130" s="25">
        <v>23.8</v>
      </c>
      <c r="V130" s="25" t="s">
        <v>14</v>
      </c>
      <c r="W130" s="25" t="s">
        <v>14</v>
      </c>
      <c r="X130" s="25" t="s">
        <v>14</v>
      </c>
      <c r="Y130" s="26"/>
      <c r="Z130" s="27"/>
      <c r="AA130" s="29" t="s">
        <v>14</v>
      </c>
    </row>
    <row r="131" spans="1:27" x14ac:dyDescent="0.2">
      <c r="A131" s="21">
        <f>ROW(G131)-2</f>
        <v>129</v>
      </c>
      <c r="B131" s="76">
        <v>133</v>
      </c>
      <c r="C131" s="22">
        <f>IF(B131="","",IF(B131=A131,"=",B131-A131))</f>
        <v>4</v>
      </c>
      <c r="D131" s="76">
        <f>COUNTIF($M$3:$M131,$M131)</f>
        <v>3</v>
      </c>
      <c r="E131" s="76">
        <v>3</v>
      </c>
      <c r="F131" s="22" t="str">
        <f>IF(E131="","",IF(E131=D131,"=",E131-D131))</f>
        <v>=</v>
      </c>
      <c r="G131" s="12">
        <v>27263</v>
      </c>
      <c r="H131" s="13" t="str">
        <f>IFERROR(VLOOKUP($G131,Jugadores,12,0), "")</f>
        <v>ALBA ALVAREZ L.</v>
      </c>
      <c r="I131" s="13" t="str">
        <f>IFERROR(VLOOKUP($G131,Jugadores,14,0), "")</f>
        <v>Club Monte Porreiro</v>
      </c>
      <c r="J131" s="17" t="str">
        <f>IF(ISERROR(VLOOKUP(I131,Clubes,1,0)),"-","Galicia")</f>
        <v>Galicia</v>
      </c>
      <c r="K131" s="14">
        <f>IFERROR(VLOOKUP($G131,Jugadores,15,0), "")</f>
        <v>2010</v>
      </c>
      <c r="L131" s="17" t="str">
        <f>IFERROR(VLOOKUP($G131,Jugadores,16,0), "")</f>
        <v>F</v>
      </c>
      <c r="M131" s="15" t="str">
        <f>IFERROR(VLOOKUP($G131,Jugadores,17,0), "")</f>
        <v>ALEF</v>
      </c>
      <c r="N131" s="16"/>
      <c r="O131" s="24">
        <f>IF(COUNT(R131:AA131)=0,"",COUNT(R131:AA131))</f>
        <v>3</v>
      </c>
      <c r="P131" s="48">
        <f>SUM(R131:AA131)</f>
        <v>23.5</v>
      </c>
      <c r="Q131" s="50">
        <v>25.5</v>
      </c>
      <c r="R131" s="25">
        <v>3.5</v>
      </c>
      <c r="S131" s="25" t="s">
        <v>14</v>
      </c>
      <c r="T131" s="25" t="s">
        <v>14</v>
      </c>
      <c r="U131" s="25">
        <v>2</v>
      </c>
      <c r="V131" s="25" t="s">
        <v>14</v>
      </c>
      <c r="W131" s="25" t="s">
        <v>14</v>
      </c>
      <c r="X131" s="25" t="s">
        <v>14</v>
      </c>
      <c r="Y131" s="26"/>
      <c r="Z131" s="27"/>
      <c r="AA131" s="29">
        <v>18</v>
      </c>
    </row>
    <row r="132" spans="1:27" x14ac:dyDescent="0.2">
      <c r="A132" s="21">
        <f>ROW(G132)-2</f>
        <v>130</v>
      </c>
      <c r="B132" s="76">
        <v>145</v>
      </c>
      <c r="C132" s="22">
        <f>IF(B132="","",IF(B132=A132,"=",B132-A132))</f>
        <v>15</v>
      </c>
      <c r="D132" s="76">
        <f>COUNTIF($M$3:$M132,$M132)</f>
        <v>19</v>
      </c>
      <c r="E132" s="76">
        <v>20</v>
      </c>
      <c r="F132" s="22">
        <f>IF(E132="","",IF(E132=D132,"=",E132-D132))</f>
        <v>1</v>
      </c>
      <c r="G132" s="12">
        <v>5725</v>
      </c>
      <c r="H132" s="13" t="str">
        <f>IFERROR(VLOOKUP($G132,Jugadores,12,0), "")</f>
        <v>JACOBO CAMPO T.</v>
      </c>
      <c r="I132" s="13" t="str">
        <f>IFERROR(VLOOKUP($G132,Jugadores,14,0), "")</f>
        <v>CTM Mos</v>
      </c>
      <c r="J132" s="17" t="str">
        <f>IF(ISERROR(VLOOKUP(I132,Clubes,1,0)),"-","Galicia")</f>
        <v>Galicia</v>
      </c>
      <c r="K132" s="14">
        <f>IFERROR(VLOOKUP($G132,Jugadores,15,0), "")</f>
        <v>1976</v>
      </c>
      <c r="L132" s="17" t="str">
        <f>IFERROR(VLOOKUP($G132,Jugadores,16,0), "")</f>
        <v>M</v>
      </c>
      <c r="M132" s="15" t="str">
        <f>IFERROR(VLOOKUP($G132,Jugadores,17,0), "")</f>
        <v>V40M</v>
      </c>
      <c r="N132" s="16"/>
      <c r="O132" s="24">
        <f>IF(COUNT(R132:AA132)=0,"",COUNT(R132:AA132))</f>
        <v>2</v>
      </c>
      <c r="P132" s="48">
        <f>SUM(R132:AA132)</f>
        <v>23.5</v>
      </c>
      <c r="Q132" s="50">
        <v>59</v>
      </c>
      <c r="R132" s="25">
        <v>20.5</v>
      </c>
      <c r="S132" s="25" t="s">
        <v>14</v>
      </c>
      <c r="T132" s="25" t="s">
        <v>14</v>
      </c>
      <c r="U132" s="25"/>
      <c r="V132" s="25">
        <v>3</v>
      </c>
      <c r="W132" s="25" t="s">
        <v>14</v>
      </c>
      <c r="X132" s="25" t="s">
        <v>14</v>
      </c>
      <c r="Y132" s="26"/>
      <c r="Z132" s="27"/>
      <c r="AA132" s="29"/>
    </row>
    <row r="133" spans="1:27" x14ac:dyDescent="0.2">
      <c r="A133" s="21">
        <f>ROW(G133)-2</f>
        <v>131</v>
      </c>
      <c r="B133" s="76">
        <v>97</v>
      </c>
      <c r="C133" s="22">
        <f>IF(B133="","",IF(B133=A133,"=",B133-A133))</f>
        <v>-34</v>
      </c>
      <c r="D133" s="76">
        <f>COUNTIF($M$3:$M133,$M133)</f>
        <v>9</v>
      </c>
      <c r="E133" s="76">
        <v>7</v>
      </c>
      <c r="F133" s="22">
        <f>IF(E133="","",IF(E133=D133,"=",E133-D133))</f>
        <v>-2</v>
      </c>
      <c r="G133" s="12">
        <v>77551</v>
      </c>
      <c r="H133" s="13" t="str">
        <f>IFERROR(VLOOKUP($G133,Jugadores,12,0), "")</f>
        <v>PEDRO GOMES</v>
      </c>
      <c r="I133" s="13" t="str">
        <f>IFERROR(VLOOKUP($G133,Jugadores,14,0), "")</f>
        <v>Club Cerveira Futsal</v>
      </c>
      <c r="J133" s="17" t="str">
        <f>IF(ISERROR(VLOOKUP(I133,Clubes,1,0)),"-","Galicia")</f>
        <v>-</v>
      </c>
      <c r="K133" s="14">
        <f>IFERROR(VLOOKUP($G133,Jugadores,15,0), "")</f>
        <v>2003</v>
      </c>
      <c r="L133" s="17" t="str">
        <f>IFERROR(VLOOKUP($G133,Jugadores,16,0), "")</f>
        <v>M</v>
      </c>
      <c r="M133" s="15" t="str">
        <f>IFERROR(VLOOKUP($G133,Jugadores,17,0), "")</f>
        <v>S23M</v>
      </c>
      <c r="N133" s="16"/>
      <c r="O133" s="24">
        <f>IF(COUNT(R133:AA133)=0,"",COUNT(R133:AA133))</f>
        <v>3</v>
      </c>
      <c r="P133" s="48">
        <f>SUM(R133:AA133)</f>
        <v>22.5</v>
      </c>
      <c r="Q133" s="50">
        <v>38</v>
      </c>
      <c r="R133" s="25" t="s">
        <v>14</v>
      </c>
      <c r="S133" s="25">
        <v>7.5</v>
      </c>
      <c r="T133" s="25">
        <v>8</v>
      </c>
      <c r="U133" s="25"/>
      <c r="V133" s="25" t="s">
        <v>14</v>
      </c>
      <c r="W133" s="25" t="s">
        <v>14</v>
      </c>
      <c r="X133" s="25">
        <v>7</v>
      </c>
      <c r="Y133" s="26"/>
      <c r="Z133" s="27"/>
      <c r="AA133" s="29" t="s">
        <v>14</v>
      </c>
    </row>
    <row r="134" spans="1:27" x14ac:dyDescent="0.2">
      <c r="A134" s="21">
        <f>ROW(G134)-2</f>
        <v>132</v>
      </c>
      <c r="B134" s="76">
        <v>147</v>
      </c>
      <c r="C134" s="22">
        <f>IF(B134="","",IF(B134=A134,"=",B134-A134))</f>
        <v>15</v>
      </c>
      <c r="D134" s="76">
        <f>COUNTIF($M$3:$M134,$M134)</f>
        <v>11</v>
      </c>
      <c r="E134" s="76">
        <v>13</v>
      </c>
      <c r="F134" s="22">
        <f>IF(E134="","",IF(E134=D134,"=",E134-D134))</f>
        <v>2</v>
      </c>
      <c r="G134" s="12">
        <v>22751</v>
      </c>
      <c r="H134" s="13" t="str">
        <f>IFERROR(VLOOKUP($G134,Jugadores,12,0), "")</f>
        <v>MARCOS LORENZO A.</v>
      </c>
      <c r="I134" s="13" t="str">
        <f>IFERROR(VLOOKUP($G134,Jugadores,14,0), "")</f>
        <v>Monteferreiros TM</v>
      </c>
      <c r="J134" s="17" t="str">
        <f>IF(ISERROR(VLOOKUP(I134,Clubes,1,0)),"-","Galicia")</f>
        <v>Galicia</v>
      </c>
      <c r="K134" s="14">
        <f>IFERROR(VLOOKUP($G134,Jugadores,15,0), "")</f>
        <v>2006</v>
      </c>
      <c r="L134" s="17" t="str">
        <f>IFERROR(VLOOKUP($G134,Jugadores,16,0), "")</f>
        <v>M</v>
      </c>
      <c r="M134" s="15" t="str">
        <f>IFERROR(VLOOKUP($G134,Jugadores,17,0), "")</f>
        <v>JUVM</v>
      </c>
      <c r="N134" s="16"/>
      <c r="O134" s="24">
        <f>IF(COUNT(R134:AA134)=0,"",COUNT(R134:AA134))</f>
        <v>1</v>
      </c>
      <c r="P134" s="48">
        <f>SUM(R134:AA134)</f>
        <v>20.5</v>
      </c>
      <c r="Q134" s="50">
        <v>61</v>
      </c>
      <c r="R134" s="25">
        <v>20.5</v>
      </c>
      <c r="S134" s="25" t="s">
        <v>14</v>
      </c>
      <c r="T134" s="25" t="s">
        <v>14</v>
      </c>
      <c r="U134" s="25"/>
      <c r="V134" s="25" t="s">
        <v>14</v>
      </c>
      <c r="W134" s="25" t="s">
        <v>14</v>
      </c>
      <c r="X134" s="25" t="s">
        <v>14</v>
      </c>
      <c r="Y134" s="26"/>
      <c r="Z134" s="27"/>
      <c r="AA134" s="29"/>
    </row>
    <row r="135" spans="1:27" x14ac:dyDescent="0.2">
      <c r="A135" s="21">
        <f>ROW(G135)-2</f>
        <v>133</v>
      </c>
      <c r="B135" s="76">
        <v>148</v>
      </c>
      <c r="C135" s="22">
        <f>IF(B135="","",IF(B135=A135,"=",B135-A135))</f>
        <v>15</v>
      </c>
      <c r="D135" s="76">
        <f>COUNTIF($M$3:$M135,$M135)</f>
        <v>20</v>
      </c>
      <c r="E135" s="76">
        <v>21</v>
      </c>
      <c r="F135" s="22">
        <f>IF(E135="","",IF(E135=D135,"=",E135-D135))</f>
        <v>1</v>
      </c>
      <c r="G135" s="12">
        <v>30574</v>
      </c>
      <c r="H135" s="13" t="str">
        <f>IFERROR(VLOOKUP($G135,Jugadores,12,0), "")</f>
        <v>LEONARDO GONZALEZ V.</v>
      </c>
      <c r="I135" s="13" t="str">
        <f>IFERROR(VLOOKUP($G135,Jugadores,14,0), "")</f>
        <v>Exodus TM</v>
      </c>
      <c r="J135" s="17" t="str">
        <f>IF(ISERROR(VLOOKUP(I135,Clubes,1,0)),"-","Galicia")</f>
        <v>Galicia</v>
      </c>
      <c r="K135" s="14">
        <f>IFERROR(VLOOKUP($G135,Jugadores,15,0), "")</f>
        <v>1980</v>
      </c>
      <c r="L135" s="17" t="str">
        <f>IFERROR(VLOOKUP($G135,Jugadores,16,0), "")</f>
        <v>M</v>
      </c>
      <c r="M135" s="15" t="str">
        <f>IFERROR(VLOOKUP($G135,Jugadores,17,0), "")</f>
        <v>V40M</v>
      </c>
      <c r="N135" s="16"/>
      <c r="O135" s="24">
        <f>IF(COUNT(R135:AA135)=0,"",COUNT(R135:AA135))</f>
        <v>1</v>
      </c>
      <c r="P135" s="48">
        <f>SUM(R135:AA135)</f>
        <v>20.5</v>
      </c>
      <c r="Q135" s="50">
        <v>20.5</v>
      </c>
      <c r="R135" s="25" t="s">
        <v>14</v>
      </c>
      <c r="S135" s="25" t="s">
        <v>14</v>
      </c>
      <c r="T135" s="25" t="s">
        <v>14</v>
      </c>
      <c r="U135" s="25">
        <v>20.5</v>
      </c>
      <c r="V135" s="25" t="s">
        <v>14</v>
      </c>
      <c r="W135" s="25" t="s">
        <v>14</v>
      </c>
      <c r="X135" s="25" t="s">
        <v>14</v>
      </c>
      <c r="Y135" s="26"/>
      <c r="Z135" s="27"/>
      <c r="AA135" s="29" t="s">
        <v>14</v>
      </c>
    </row>
    <row r="136" spans="1:27" x14ac:dyDescent="0.2">
      <c r="A136" s="21">
        <f>ROW(G136)-2</f>
        <v>134</v>
      </c>
      <c r="B136" s="76">
        <v>149</v>
      </c>
      <c r="C136" s="22">
        <f>IF(B136="","",IF(B136=A136,"=",B136-A136))</f>
        <v>15</v>
      </c>
      <c r="D136" s="76">
        <f>COUNTIF($M$3:$M136,$M136)</f>
        <v>6</v>
      </c>
      <c r="E136" s="76">
        <v>7</v>
      </c>
      <c r="F136" s="22">
        <f>IF(E136="","",IF(E136=D136,"=",E136-D136))</f>
        <v>1</v>
      </c>
      <c r="G136" s="12">
        <v>27871</v>
      </c>
      <c r="H136" s="13" t="str">
        <f>IFERROR(VLOOKUP($G136,Jugadores,12,0), "")</f>
        <v>MARIA LOPEZ R.</v>
      </c>
      <c r="I136" s="13" t="str">
        <f>IFERROR(VLOOKUP($G136,Jugadores,14,0), "")</f>
        <v>CTM Mos</v>
      </c>
      <c r="J136" s="17" t="str">
        <f>IF(ISERROR(VLOOKUP(I136,Clubes,1,0)),"-","Galicia")</f>
        <v>Galicia</v>
      </c>
      <c r="K136" s="14">
        <f>IFERROR(VLOOKUP($G136,Jugadores,15,0), "")</f>
        <v>1990</v>
      </c>
      <c r="L136" s="17" t="str">
        <f>IFERROR(VLOOKUP($G136,Jugadores,16,0), "")</f>
        <v>F</v>
      </c>
      <c r="M136" s="15" t="str">
        <f>IFERROR(VLOOKUP($G136,Jugadores,17,0), "")</f>
        <v>SENF</v>
      </c>
      <c r="N136" s="16"/>
      <c r="O136" s="24">
        <f>IF(COUNT(R136:AA136)=0,"",COUNT(R136:AA136))</f>
        <v>3</v>
      </c>
      <c r="P136" s="48">
        <f>SUM(R136:AA136)</f>
        <v>19.5</v>
      </c>
      <c r="Q136" s="50">
        <v>14</v>
      </c>
      <c r="R136" s="25">
        <v>5</v>
      </c>
      <c r="S136" s="25" t="s">
        <v>14</v>
      </c>
      <c r="T136" s="25" t="s">
        <v>14</v>
      </c>
      <c r="U136" s="25" t="s">
        <v>14</v>
      </c>
      <c r="V136" s="25" t="s">
        <v>14</v>
      </c>
      <c r="W136" s="25" t="s">
        <v>14</v>
      </c>
      <c r="X136" s="25">
        <v>2.5</v>
      </c>
      <c r="Y136" s="26"/>
      <c r="Z136" s="27"/>
      <c r="AA136" s="29">
        <v>12</v>
      </c>
    </row>
    <row r="137" spans="1:27" x14ac:dyDescent="0.2">
      <c r="A137" s="21">
        <f>ROW(G137)-2</f>
        <v>135</v>
      </c>
      <c r="B137" s="76">
        <v>115</v>
      </c>
      <c r="C137" s="22">
        <f>IF(B137="","",IF(B137=A137,"=",B137-A137))</f>
        <v>-20</v>
      </c>
      <c r="D137" s="76">
        <f>COUNTIF($M$3:$M137,$M137)</f>
        <v>33</v>
      </c>
      <c r="E137" s="76">
        <v>33</v>
      </c>
      <c r="F137" s="22" t="str">
        <f>IF(E137="","",IF(E137=D137,"=",E137-D137))</f>
        <v>=</v>
      </c>
      <c r="G137" s="12">
        <v>74113</v>
      </c>
      <c r="H137" s="13" t="str">
        <f>IFERROR(VLOOKUP($G137,Jugadores,12,0), "")</f>
        <v>ARCADIO SOUSA</v>
      </c>
      <c r="I137" s="13" t="str">
        <f>IFERROR(VLOOKUP($G137,Jugadores,14,0), "")</f>
        <v>Club Cerveira Futsal</v>
      </c>
      <c r="J137" s="17" t="str">
        <f>IF(ISERROR(VLOOKUP(I137,Clubes,1,0)),"-","Galicia")</f>
        <v>-</v>
      </c>
      <c r="K137" s="14">
        <f>IFERROR(VLOOKUP($G137,Jugadores,15,0), "")</f>
        <v>1985</v>
      </c>
      <c r="L137" s="17" t="str">
        <f>IFERROR(VLOOKUP($G137,Jugadores,16,0), "")</f>
        <v>M</v>
      </c>
      <c r="M137" s="15" t="str">
        <f>IFERROR(VLOOKUP($G137,Jugadores,17,0), "")</f>
        <v>SENM</v>
      </c>
      <c r="N137" s="16"/>
      <c r="O137" s="24">
        <f>IF(COUNT(R137:AA137)=0,"",COUNT(R137:AA137))</f>
        <v>3</v>
      </c>
      <c r="P137" s="48">
        <f>SUM(R137:AA137)</f>
        <v>19.5</v>
      </c>
      <c r="Q137" s="50">
        <v>44</v>
      </c>
      <c r="R137" s="25" t="s">
        <v>14</v>
      </c>
      <c r="S137" s="25">
        <v>7.5</v>
      </c>
      <c r="T137" s="25">
        <v>8</v>
      </c>
      <c r="U137" s="25" t="s">
        <v>14</v>
      </c>
      <c r="V137" s="25" t="s">
        <v>14</v>
      </c>
      <c r="W137" s="25" t="s">
        <v>14</v>
      </c>
      <c r="X137" s="25">
        <v>4</v>
      </c>
      <c r="Y137" s="26"/>
      <c r="Z137" s="27"/>
      <c r="AA137" s="29" t="s">
        <v>14</v>
      </c>
    </row>
    <row r="138" spans="1:27" x14ac:dyDescent="0.2">
      <c r="A138" s="21">
        <f>ROW(G138)-2</f>
        <v>136</v>
      </c>
      <c r="B138" s="76">
        <v>183</v>
      </c>
      <c r="C138" s="22">
        <f>IF(B138="","",IF(B138=A138,"=",B138-A138))</f>
        <v>47</v>
      </c>
      <c r="D138" s="76">
        <f>COUNTIF($M$3:$M138,$M138)</f>
        <v>8</v>
      </c>
      <c r="E138" s="76">
        <v>10</v>
      </c>
      <c r="F138" s="22">
        <f>IF(E138="","",IF(E138=D138,"=",E138-D138))</f>
        <v>2</v>
      </c>
      <c r="G138" s="12">
        <v>33491</v>
      </c>
      <c r="H138" s="13" t="str">
        <f>IFERROR(VLOOKUP($G138,Jugadores,12,0), "")</f>
        <v>LOLA BACELO V.</v>
      </c>
      <c r="I138" s="13" t="str">
        <f>IFERROR(VLOOKUP($G138,Jugadores,14,0), "")</f>
        <v>CTM Cidade de Narón</v>
      </c>
      <c r="J138" s="17" t="str">
        <f>IF(ISERROR(VLOOKUP(I138,Clubes,1,0)),"-","Galicia")</f>
        <v>Galicia</v>
      </c>
      <c r="K138" s="14">
        <f>IFERROR(VLOOKUP($G138,Jugadores,15,0), "")</f>
        <v>2007</v>
      </c>
      <c r="L138" s="17" t="str">
        <f>IFERROR(VLOOKUP($G138,Jugadores,16,0), "")</f>
        <v>F</v>
      </c>
      <c r="M138" s="15" t="str">
        <f>IFERROR(VLOOKUP($G138,Jugadores,17,0), "")</f>
        <v>INFF</v>
      </c>
      <c r="N138" s="16"/>
      <c r="O138" s="24">
        <f>IF(COUNT(R138:AA138)=0,"",COUNT(R138:AA138))</f>
        <v>3</v>
      </c>
      <c r="P138" s="48">
        <f>SUM(R138:AA138)</f>
        <v>19</v>
      </c>
      <c r="Q138" s="50">
        <v>4.5</v>
      </c>
      <c r="R138" s="25" t="s">
        <v>14</v>
      </c>
      <c r="S138" s="25" t="s">
        <v>14</v>
      </c>
      <c r="T138" s="25" t="s">
        <v>14</v>
      </c>
      <c r="U138" s="25"/>
      <c r="V138" s="25">
        <v>8</v>
      </c>
      <c r="W138" s="25">
        <v>4.5</v>
      </c>
      <c r="X138" s="25">
        <v>6.5</v>
      </c>
      <c r="Y138" s="26"/>
      <c r="Z138" s="27"/>
      <c r="AA138" s="29" t="s">
        <v>14</v>
      </c>
    </row>
    <row r="139" spans="1:27" x14ac:dyDescent="0.2">
      <c r="A139" s="21">
        <f>ROW(G139)-2</f>
        <v>137</v>
      </c>
      <c r="B139" s="76">
        <v>151</v>
      </c>
      <c r="C139" s="22">
        <f>IF(B139="","",IF(B139=A139,"=",B139-A139))</f>
        <v>14</v>
      </c>
      <c r="D139" s="76">
        <f>COUNTIF($M$3:$M139,$M139)</f>
        <v>1</v>
      </c>
      <c r="E139" s="76">
        <v>1</v>
      </c>
      <c r="F139" s="22" t="str">
        <f>IF(E139="","",IF(E139=D139,"=",E139-D139))</f>
        <v>=</v>
      </c>
      <c r="G139" s="12">
        <v>31476</v>
      </c>
      <c r="H139" s="13" t="str">
        <f>IFERROR(VLOOKUP($G139,Jugadores,12,0), "")</f>
        <v>CARMEN M. PIÑEIRO C.</v>
      </c>
      <c r="I139" s="13" t="str">
        <f>IFERROR(VLOOKUP($G139,Jugadores,14,0), "")</f>
        <v>Club del Mar de San Amaro</v>
      </c>
      <c r="J139" s="17" t="str">
        <f>IF(ISERROR(VLOOKUP(I139,Clubes,1,0)),"-","Galicia")</f>
        <v>Galicia</v>
      </c>
      <c r="K139" s="14">
        <f>IFERROR(VLOOKUP($G139,Jugadores,15,0), "")</f>
        <v>1958</v>
      </c>
      <c r="L139" s="17" t="str">
        <f>IFERROR(VLOOKUP($G139,Jugadores,16,0), "")</f>
        <v>F</v>
      </c>
      <c r="M139" s="15" t="str">
        <f>IFERROR(VLOOKUP($G139,Jugadores,17,0), "")</f>
        <v>V65F</v>
      </c>
      <c r="N139" s="16"/>
      <c r="O139" s="24">
        <f>IF(COUNT(R139:AA139)=0,"",COUNT(R139:AA139))</f>
        <v>3</v>
      </c>
      <c r="P139" s="48">
        <f>SUM(R139:AA139)</f>
        <v>18.5</v>
      </c>
      <c r="Q139" s="50">
        <v>26</v>
      </c>
      <c r="R139" s="25" t="s">
        <v>14</v>
      </c>
      <c r="S139" s="25" t="s">
        <v>14</v>
      </c>
      <c r="T139" s="25">
        <v>3.5</v>
      </c>
      <c r="U139" s="25">
        <v>10.5</v>
      </c>
      <c r="V139" s="25" t="s">
        <v>14</v>
      </c>
      <c r="W139" s="25">
        <v>4.5</v>
      </c>
      <c r="X139" s="25" t="s">
        <v>14</v>
      </c>
      <c r="Y139" s="26"/>
      <c r="Z139" s="27"/>
      <c r="AA139" s="29" t="s">
        <v>14</v>
      </c>
    </row>
    <row r="140" spans="1:27" x14ac:dyDescent="0.2">
      <c r="A140" s="21">
        <f>ROW(G140)-2</f>
        <v>138</v>
      </c>
      <c r="B140" s="76">
        <v>126</v>
      </c>
      <c r="C140" s="22">
        <f>IF(B140="","",IF(B140=A140,"=",B140-A140))</f>
        <v>-12</v>
      </c>
      <c r="D140" s="76">
        <f>COUNTIF($M$3:$M140,$M140)</f>
        <v>4</v>
      </c>
      <c r="E140" s="76">
        <v>4</v>
      </c>
      <c r="F140" s="22" t="str">
        <f>IF(E140="","",IF(E140=D140,"=",E140-D140))</f>
        <v>=</v>
      </c>
      <c r="G140" s="12">
        <v>19714</v>
      </c>
      <c r="H140" s="13" t="str">
        <f>IFERROR(VLOOKUP($G140,Jugadores,12,0), "")</f>
        <v>LAURA RODRIGUEZ B.</v>
      </c>
      <c r="I140" s="13" t="str">
        <f>IFERROR(VLOOKUP($G140,Jugadores,14,0), "")</f>
        <v>Cinania TM</v>
      </c>
      <c r="J140" s="17" t="str">
        <f>IF(ISERROR(VLOOKUP(I140,Clubes,1,0)),"-","Galicia")</f>
        <v>Galicia</v>
      </c>
      <c r="K140" s="14">
        <f>IFERROR(VLOOKUP($G140,Jugadores,15,0), "")</f>
        <v>2003</v>
      </c>
      <c r="L140" s="17" t="str">
        <f>IFERROR(VLOOKUP($G140,Jugadores,16,0), "")</f>
        <v>F</v>
      </c>
      <c r="M140" s="15" t="str">
        <f>IFERROR(VLOOKUP($G140,Jugadores,17,0), "")</f>
        <v>S23F</v>
      </c>
      <c r="N140" s="16"/>
      <c r="O140" s="24">
        <f>IF(COUNT(R140:AA140)=0,"",COUNT(R140:AA140))</f>
        <v>1</v>
      </c>
      <c r="P140" s="48">
        <f>SUM(R140:AA140)</f>
        <v>18.5</v>
      </c>
      <c r="Q140" s="50">
        <v>43.5</v>
      </c>
      <c r="R140" s="25" t="s">
        <v>14</v>
      </c>
      <c r="S140" s="25" t="s">
        <v>14</v>
      </c>
      <c r="T140" s="25" t="s">
        <v>14</v>
      </c>
      <c r="U140" s="25">
        <v>18.5</v>
      </c>
      <c r="V140" s="25" t="s">
        <v>14</v>
      </c>
      <c r="W140" s="25" t="s">
        <v>14</v>
      </c>
      <c r="X140" s="25" t="s">
        <v>14</v>
      </c>
      <c r="Y140" s="26"/>
      <c r="Z140" s="27"/>
      <c r="AA140" s="29" t="s">
        <v>14</v>
      </c>
    </row>
    <row r="141" spans="1:27" x14ac:dyDescent="0.2">
      <c r="A141" s="21">
        <f>ROW(G141)-2</f>
        <v>139</v>
      </c>
      <c r="B141" s="76">
        <v>152</v>
      </c>
      <c r="C141" s="22">
        <f>IF(B141="","",IF(B141=A141,"=",B141-A141))</f>
        <v>13</v>
      </c>
      <c r="D141" s="76">
        <f>COUNTIF($M$3:$M141,$M141)</f>
        <v>14</v>
      </c>
      <c r="E141" s="76">
        <v>14</v>
      </c>
      <c r="F141" s="22" t="str">
        <f>IF(E141="","",IF(E141=D141,"=",E141-D141))</f>
        <v>=</v>
      </c>
      <c r="G141" s="12">
        <v>29371</v>
      </c>
      <c r="H141" s="13" t="str">
        <f>IFERROR(VLOOKUP($G141,Jugadores,12,0), "")</f>
        <v>PABLO SANCHEZ G.</v>
      </c>
      <c r="I141" s="13" t="str">
        <f>IFERROR(VLOOKUP($G141,Jugadores,14,0), "")</f>
        <v>Finisterre TM</v>
      </c>
      <c r="J141" s="17" t="str">
        <f>IF(ISERROR(VLOOKUP(I141,Clubes,1,0)),"-","Galicia")</f>
        <v>Galicia</v>
      </c>
      <c r="K141" s="14">
        <f>IFERROR(VLOOKUP($G141,Jugadores,15,0), "")</f>
        <v>2008</v>
      </c>
      <c r="L141" s="17" t="str">
        <f>IFERROR(VLOOKUP($G141,Jugadores,16,0), "")</f>
        <v>M</v>
      </c>
      <c r="M141" s="15" t="str">
        <f>IFERROR(VLOOKUP($G141,Jugadores,17,0), "")</f>
        <v>INFM</v>
      </c>
      <c r="N141" s="16"/>
      <c r="O141" s="24">
        <f>IF(COUNT(R141:AA141)=0,"",COUNT(R141:AA141))</f>
        <v>1</v>
      </c>
      <c r="P141" s="48">
        <f>SUM(R141:AA141)</f>
        <v>18.5</v>
      </c>
      <c r="Q141" s="50">
        <v>18.5</v>
      </c>
      <c r="R141" s="25" t="s">
        <v>14</v>
      </c>
      <c r="S141" s="25"/>
      <c r="T141" s="25">
        <v>18.5</v>
      </c>
      <c r="U141" s="25"/>
      <c r="V141" s="25" t="s">
        <v>14</v>
      </c>
      <c r="W141" s="25" t="s">
        <v>14</v>
      </c>
      <c r="X141" s="25" t="s">
        <v>14</v>
      </c>
      <c r="Y141" s="26"/>
      <c r="Z141" s="27"/>
      <c r="AA141" s="29" t="s">
        <v>14</v>
      </c>
    </row>
    <row r="142" spans="1:27" x14ac:dyDescent="0.2">
      <c r="A142" s="21">
        <f>ROW(G142)-2</f>
        <v>140</v>
      </c>
      <c r="B142" s="76">
        <v>65</v>
      </c>
      <c r="C142" s="22">
        <f>IF(B142="","",IF(B142=A142,"=",B142-A142))</f>
        <v>-75</v>
      </c>
      <c r="D142" s="76">
        <f>COUNTIF($M$3:$M142,$M142)</f>
        <v>12</v>
      </c>
      <c r="E142" s="76">
        <v>7</v>
      </c>
      <c r="F142" s="22">
        <f>IF(E142="","",IF(E142=D142,"=",E142-D142))</f>
        <v>-5</v>
      </c>
      <c r="G142" s="12">
        <v>31171</v>
      </c>
      <c r="H142" s="13" t="str">
        <f>IFERROR(VLOOKUP($G142,Jugadores,12,0), "")</f>
        <v>CARLOS PLACER L.</v>
      </c>
      <c r="I142" s="13" t="str">
        <f>IFERROR(VLOOKUP($G142,Jugadores,14,0), "")</f>
        <v>Finisterre TM</v>
      </c>
      <c r="J142" s="17" t="str">
        <f>IF(ISERROR(VLOOKUP(I142,Clubes,1,0)),"-","Galicia")</f>
        <v>Galicia</v>
      </c>
      <c r="K142" s="14">
        <f>IFERROR(VLOOKUP($G142,Jugadores,15,0), "")</f>
        <v>2004</v>
      </c>
      <c r="L142" s="17" t="str">
        <f>IFERROR(VLOOKUP($G142,Jugadores,16,0), "")</f>
        <v>M</v>
      </c>
      <c r="M142" s="15" t="str">
        <f>IFERROR(VLOOKUP($G142,Jugadores,17,0), "")</f>
        <v>JUVM</v>
      </c>
      <c r="N142" s="16"/>
      <c r="O142" s="24">
        <f>IF(COUNT(R142:AA142)=0,"",COUNT(R142:AA142))</f>
        <v>1</v>
      </c>
      <c r="P142" s="48">
        <f>SUM(R142:AA142)</f>
        <v>18.5</v>
      </c>
      <c r="Q142" s="50">
        <v>57</v>
      </c>
      <c r="R142" s="25" t="s">
        <v>14</v>
      </c>
      <c r="S142" s="25"/>
      <c r="T142" s="25">
        <v>18.5</v>
      </c>
      <c r="U142" s="25"/>
      <c r="V142" s="25" t="s">
        <v>14</v>
      </c>
      <c r="W142" s="25" t="s">
        <v>14</v>
      </c>
      <c r="X142" s="25" t="s">
        <v>14</v>
      </c>
      <c r="Y142" s="26"/>
      <c r="Z142" s="27"/>
      <c r="AA142" s="29" t="s">
        <v>14</v>
      </c>
    </row>
    <row r="143" spans="1:27" x14ac:dyDescent="0.2">
      <c r="A143" s="21">
        <f>ROW(G143)-2</f>
        <v>141</v>
      </c>
      <c r="B143" s="76">
        <v>153</v>
      </c>
      <c r="C143" s="22">
        <f>IF(B143="","",IF(B143=A143,"=",B143-A143))</f>
        <v>12</v>
      </c>
      <c r="D143" s="76">
        <f>COUNTIF($M$3:$M143,$M143)</f>
        <v>1</v>
      </c>
      <c r="E143" s="76">
        <v>1</v>
      </c>
      <c r="F143" s="22" t="str">
        <f>IF(E143="","",IF(E143=D143,"=",E143-D143))</f>
        <v>=</v>
      </c>
      <c r="G143" s="12">
        <v>32358</v>
      </c>
      <c r="H143" s="13" t="str">
        <f>IFERROR(VLOOKUP($G143,Jugadores,12,0), "")</f>
        <v>ROBERTO ALONSO G.</v>
      </c>
      <c r="I143" s="13" t="str">
        <f>IFERROR(VLOOKUP($G143,Jugadores,14,0), "")</f>
        <v>La Atalaya Gijón TM</v>
      </c>
      <c r="J143" s="17" t="str">
        <f>IF(ISERROR(VLOOKUP(I143,Clubes,1,0)),"-","Galicia")</f>
        <v>-</v>
      </c>
      <c r="K143" s="14">
        <f>IFERROR(VLOOKUP($G143,Jugadores,15,0), "")</f>
        <v>1945</v>
      </c>
      <c r="L143" s="17" t="str">
        <f>IFERROR(VLOOKUP($G143,Jugadores,16,0), "")</f>
        <v>M</v>
      </c>
      <c r="M143" s="15" t="str">
        <f>IFERROR(VLOOKUP($G143,Jugadores,17,0), "")</f>
        <v>V75M</v>
      </c>
      <c r="N143" s="16"/>
      <c r="O143" s="24">
        <f>IF(COUNT(R143:AA143)=0,"",COUNT(R143:AA143))</f>
        <v>1</v>
      </c>
      <c r="P143" s="48">
        <f>SUM(R143:AA143)</f>
        <v>18.5</v>
      </c>
      <c r="Q143" s="50">
        <v>18.5</v>
      </c>
      <c r="R143" s="25" t="s">
        <v>14</v>
      </c>
      <c r="S143" s="25"/>
      <c r="T143" s="25">
        <v>18.5</v>
      </c>
      <c r="U143" s="25"/>
      <c r="V143" s="25" t="s">
        <v>14</v>
      </c>
      <c r="W143" s="25" t="s">
        <v>14</v>
      </c>
      <c r="X143" s="25" t="s">
        <v>14</v>
      </c>
      <c r="Y143" s="26"/>
      <c r="Z143" s="27"/>
      <c r="AA143" s="29" t="s">
        <v>14</v>
      </c>
    </row>
    <row r="144" spans="1:27" x14ac:dyDescent="0.2">
      <c r="A144" s="21">
        <f>ROW(G144)-2</f>
        <v>142</v>
      </c>
      <c r="B144" s="76">
        <v>154</v>
      </c>
      <c r="C144" s="22">
        <f>IF(B144="","",IF(B144=A144,"=",B144-A144))</f>
        <v>12</v>
      </c>
      <c r="D144" s="76">
        <f>COUNTIF($M$3:$M144,$M144)</f>
        <v>13</v>
      </c>
      <c r="E144" s="76">
        <v>14</v>
      </c>
      <c r="F144" s="22">
        <f>IF(E144="","",IF(E144=D144,"=",E144-D144))</f>
        <v>1</v>
      </c>
      <c r="G144" s="12">
        <v>100082</v>
      </c>
      <c r="H144" s="13" t="str">
        <f>IFERROR(VLOOKUP($G144,Jugadores,12,0), "")</f>
        <v>MANUEL CARRASCO V.</v>
      </c>
      <c r="I144" s="13" t="str">
        <f>IFERROR(VLOOKUP($G144,Jugadores,14,0), "")</f>
        <v>Finisterre TM</v>
      </c>
      <c r="J144" s="17" t="str">
        <f>IF(ISERROR(VLOOKUP(I144,Clubes,1,0)),"-","Galicia")</f>
        <v>Galicia</v>
      </c>
      <c r="K144" s="14">
        <f>IFERROR(VLOOKUP($G144,Jugadores,15,0), "")</f>
        <v>2006</v>
      </c>
      <c r="L144" s="17" t="str">
        <f>IFERROR(VLOOKUP($G144,Jugadores,16,0), "")</f>
        <v>M</v>
      </c>
      <c r="M144" s="15" t="str">
        <f>IFERROR(VLOOKUP($G144,Jugadores,17,0), "")</f>
        <v>JUVM</v>
      </c>
      <c r="N144" s="16"/>
      <c r="O144" s="24">
        <f>IF(COUNT(R144:AA144)=0,"",COUNT(R144:AA144))</f>
        <v>1</v>
      </c>
      <c r="P144" s="48">
        <f>SUM(R144:AA144)</f>
        <v>18.5</v>
      </c>
      <c r="Q144" s="50">
        <v>18.5</v>
      </c>
      <c r="R144" s="25" t="s">
        <v>14</v>
      </c>
      <c r="S144" s="25"/>
      <c r="T144" s="25">
        <v>18.5</v>
      </c>
      <c r="U144" s="25"/>
      <c r="V144" s="25" t="s">
        <v>14</v>
      </c>
      <c r="W144" s="25" t="s">
        <v>14</v>
      </c>
      <c r="X144" s="25" t="s">
        <v>14</v>
      </c>
      <c r="Y144" s="26"/>
      <c r="Z144" s="27"/>
      <c r="AA144" s="29" t="s">
        <v>14</v>
      </c>
    </row>
    <row r="145" spans="1:27" x14ac:dyDescent="0.2">
      <c r="A145" s="21">
        <f>ROW(G145)-2</f>
        <v>143</v>
      </c>
      <c r="B145" s="76">
        <v>156</v>
      </c>
      <c r="C145" s="22">
        <f>IF(B145="","",IF(B145=A145,"=",B145-A145))</f>
        <v>13</v>
      </c>
      <c r="D145" s="76">
        <f>COUNTIF($M$3:$M145,$M145)</f>
        <v>5</v>
      </c>
      <c r="E145" s="76">
        <v>5</v>
      </c>
      <c r="F145" s="22" t="str">
        <f>IF(E145="","",IF(E145=D145,"=",E145-D145))</f>
        <v>=</v>
      </c>
      <c r="G145" s="12">
        <v>19460</v>
      </c>
      <c r="H145" s="13" t="str">
        <f>IFERROR(VLOOKUP($G145,Jugadores,12,0), "")</f>
        <v>ANA GARCIA M.</v>
      </c>
      <c r="I145" s="13" t="str">
        <f>IFERROR(VLOOKUP($G145,Jugadores,14,0), "")</f>
        <v>Club del Mar de San Amaro</v>
      </c>
      <c r="J145" s="17" t="str">
        <f>IF(ISERROR(VLOOKUP(I145,Clubes,1,0)),"-","Galicia")</f>
        <v>Galicia</v>
      </c>
      <c r="K145" s="14">
        <f>IFERROR(VLOOKUP($G145,Jugadores,15,0), "")</f>
        <v>2002</v>
      </c>
      <c r="L145" s="17" t="str">
        <f>IFERROR(VLOOKUP($G145,Jugadores,16,0), "")</f>
        <v>F</v>
      </c>
      <c r="M145" s="15" t="str">
        <f>IFERROR(VLOOKUP($G145,Jugadores,17,0), "")</f>
        <v>S23F</v>
      </c>
      <c r="N145" s="16"/>
      <c r="O145" s="24">
        <f>IF(COUNT(R145:AA145)=0,"",COUNT(R145:AA145))</f>
        <v>2</v>
      </c>
      <c r="P145" s="48">
        <f>SUM(R145:AA145)</f>
        <v>17.5</v>
      </c>
      <c r="Q145" s="50">
        <v>4.3</v>
      </c>
      <c r="R145" s="25" t="s">
        <v>14</v>
      </c>
      <c r="S145" s="25">
        <v>4.3</v>
      </c>
      <c r="T145" s="25" t="s">
        <v>14</v>
      </c>
      <c r="U145" s="25"/>
      <c r="V145" s="25" t="s">
        <v>14</v>
      </c>
      <c r="W145" s="25" t="s">
        <v>14</v>
      </c>
      <c r="X145" s="25">
        <v>13.2</v>
      </c>
      <c r="Y145" s="26"/>
      <c r="Z145" s="27"/>
      <c r="AA145" s="29" t="s">
        <v>14</v>
      </c>
    </row>
    <row r="146" spans="1:27" x14ac:dyDescent="0.2">
      <c r="A146" s="21">
        <f>ROW(G146)-2</f>
        <v>144</v>
      </c>
      <c r="B146" s="76">
        <v>67</v>
      </c>
      <c r="C146" s="22">
        <f>IF(B146="","",IF(B146=A146,"=",B146-A146))</f>
        <v>-77</v>
      </c>
      <c r="D146" s="76">
        <f>COUNTIF($M$3:$M146,$M146)</f>
        <v>34</v>
      </c>
      <c r="E146" s="76">
        <v>23</v>
      </c>
      <c r="F146" s="22">
        <f>IF(E146="","",IF(E146=D146,"=",E146-D146))</f>
        <v>-11</v>
      </c>
      <c r="G146" s="12">
        <v>3581</v>
      </c>
      <c r="H146" s="13" t="str">
        <f>IFERROR(VLOOKUP($G146,Jugadores,12,0), "")</f>
        <v>SAMUEL PEREIRO C.</v>
      </c>
      <c r="I146" s="13" t="str">
        <f>IFERROR(VLOOKUP($G146,Jugadores,14,0), "")</f>
        <v>CTM Mos</v>
      </c>
      <c r="J146" s="17" t="str">
        <f>IF(ISERROR(VLOOKUP(I146,Clubes,1,0)),"-","Galicia")</f>
        <v>Galicia</v>
      </c>
      <c r="K146" s="14">
        <f>IFERROR(VLOOKUP($G146,Jugadores,15,0), "")</f>
        <v>1990</v>
      </c>
      <c r="L146" s="17" t="str">
        <f>IFERROR(VLOOKUP($G146,Jugadores,16,0), "")</f>
        <v>M</v>
      </c>
      <c r="M146" s="15" t="str">
        <f>IFERROR(VLOOKUP($G146,Jugadores,17,0), "")</f>
        <v>SENM</v>
      </c>
      <c r="N146" s="16"/>
      <c r="O146" s="24">
        <f>IF(COUNT(R146:AA146)=0,"",COUNT(R146:AA146))</f>
        <v>1</v>
      </c>
      <c r="P146" s="48">
        <f>SUM(R146:AA146)</f>
        <v>17.2</v>
      </c>
      <c r="Q146" s="50">
        <v>38.5</v>
      </c>
      <c r="R146" s="25" t="s">
        <v>14</v>
      </c>
      <c r="S146" s="25"/>
      <c r="T146" s="25"/>
      <c r="U146" s="25"/>
      <c r="V146" s="25" t="s">
        <v>14</v>
      </c>
      <c r="W146" s="25" t="s">
        <v>14</v>
      </c>
      <c r="X146" s="25">
        <v>17.2</v>
      </c>
      <c r="Y146" s="26"/>
      <c r="Z146" s="27"/>
      <c r="AA146" s="29" t="s">
        <v>14</v>
      </c>
    </row>
    <row r="147" spans="1:27" x14ac:dyDescent="0.2">
      <c r="A147" s="21">
        <f>ROW(G147)-2</f>
        <v>145</v>
      </c>
      <c r="B147" s="76">
        <v>139</v>
      </c>
      <c r="C147" s="22">
        <f>IF(B147="","",IF(B147=A147,"=",B147-A147))</f>
        <v>-6</v>
      </c>
      <c r="D147" s="76">
        <f>COUNTIF($M$3:$M147,$M147)</f>
        <v>9</v>
      </c>
      <c r="E147" s="76">
        <v>7</v>
      </c>
      <c r="F147" s="22">
        <f>IF(E147="","",IF(E147=D147,"=",E147-D147))</f>
        <v>-2</v>
      </c>
      <c r="G147" s="12">
        <v>29522</v>
      </c>
      <c r="H147" s="13" t="str">
        <f>IFERROR(VLOOKUP($G147,Jugadores,12,0), "")</f>
        <v>SARA ALFARO A.</v>
      </c>
      <c r="I147" s="13" t="str">
        <f>IFERROR(VLOOKUP($G147,Jugadores,14,0), "")</f>
        <v>CTM Mos</v>
      </c>
      <c r="J147" s="17" t="str">
        <f>IF(ISERROR(VLOOKUP(I147,Clubes,1,0)),"-","Galicia")</f>
        <v>Galicia</v>
      </c>
      <c r="K147" s="14">
        <f>IFERROR(VLOOKUP($G147,Jugadores,15,0), "")</f>
        <v>2008</v>
      </c>
      <c r="L147" s="17" t="str">
        <f>IFERROR(VLOOKUP($G147,Jugadores,16,0), "")</f>
        <v>F</v>
      </c>
      <c r="M147" s="15" t="str">
        <f>IFERROR(VLOOKUP($G147,Jugadores,17,0), "")</f>
        <v>INFF</v>
      </c>
      <c r="N147" s="16"/>
      <c r="O147" s="24">
        <f>IF(COUNT(R147:AA147)=0,"",COUNT(R147:AA147))</f>
        <v>2</v>
      </c>
      <c r="P147" s="48">
        <f>SUM(R147:AA147)</f>
        <v>16.5</v>
      </c>
      <c r="Q147" s="50">
        <v>11.5</v>
      </c>
      <c r="R147" s="25">
        <v>11.5</v>
      </c>
      <c r="S147" s="25"/>
      <c r="T147" s="25"/>
      <c r="U147" s="25"/>
      <c r="V147" s="25">
        <v>5</v>
      </c>
      <c r="W147" s="25" t="s">
        <v>14</v>
      </c>
      <c r="X147" s="25" t="s">
        <v>14</v>
      </c>
      <c r="Y147" s="26"/>
      <c r="Z147" s="27"/>
      <c r="AA147" s="29" t="s">
        <v>14</v>
      </c>
    </row>
    <row r="148" spans="1:27" x14ac:dyDescent="0.2">
      <c r="A148" s="21">
        <f>ROW(G148)-2</f>
        <v>146</v>
      </c>
      <c r="B148" s="76">
        <v>157</v>
      </c>
      <c r="C148" s="22">
        <f>IF(B148="","",IF(B148=A148,"=",B148-A148))</f>
        <v>11</v>
      </c>
      <c r="D148" s="76">
        <f>COUNTIF($M$3:$M148,$M148)</f>
        <v>7</v>
      </c>
      <c r="E148" s="76">
        <v>9</v>
      </c>
      <c r="F148" s="22">
        <f>IF(E148="","",IF(E148=D148,"=",E148-D148))</f>
        <v>2</v>
      </c>
      <c r="G148" s="12">
        <v>32740</v>
      </c>
      <c r="H148" s="13" t="str">
        <f>IFERROR(VLOOKUP($G148,Jugadores,12,0), "")</f>
        <v>CRISTAL MENESES M.</v>
      </c>
      <c r="I148" s="13" t="str">
        <f>IFERROR(VLOOKUP($G148,Jugadores,14,0), "")</f>
        <v>CTM Cidade de Narón</v>
      </c>
      <c r="J148" s="17" t="str">
        <f>IF(ISERROR(VLOOKUP(I148,Clubes,1,0)),"-","Galicia")</f>
        <v>Galicia</v>
      </c>
      <c r="K148" s="14">
        <f>IFERROR(VLOOKUP($G148,Jugadores,15,0), "")</f>
        <v>1994</v>
      </c>
      <c r="L148" s="17" t="str">
        <f>IFERROR(VLOOKUP($G148,Jugadores,16,0), "")</f>
        <v>F</v>
      </c>
      <c r="M148" s="15" t="str">
        <f>IFERROR(VLOOKUP($G148,Jugadores,17,0), "")</f>
        <v>SENF</v>
      </c>
      <c r="N148" s="16"/>
      <c r="O148" s="24">
        <f>IF(COUNT(R148:AA148)=0,"",COUNT(R148:AA148))</f>
        <v>1</v>
      </c>
      <c r="P148" s="48">
        <f>SUM(R148:AA148)</f>
        <v>16.399999999999999</v>
      </c>
      <c r="Q148" s="50">
        <v>16.399999999999999</v>
      </c>
      <c r="R148" s="25" t="s">
        <v>14</v>
      </c>
      <c r="S148" s="25" t="s">
        <v>14</v>
      </c>
      <c r="T148" s="25" t="s">
        <v>14</v>
      </c>
      <c r="U148" s="25"/>
      <c r="V148" s="25" t="s">
        <v>14</v>
      </c>
      <c r="W148" s="25">
        <v>16.399999999999999</v>
      </c>
      <c r="X148" s="25" t="s">
        <v>14</v>
      </c>
      <c r="Y148" s="26"/>
      <c r="Z148" s="27"/>
      <c r="AA148" s="29" t="s">
        <v>14</v>
      </c>
    </row>
    <row r="149" spans="1:27" x14ac:dyDescent="0.2">
      <c r="A149" s="21">
        <f>ROW(G149)-2</f>
        <v>147</v>
      </c>
      <c r="B149" s="76">
        <v>51</v>
      </c>
      <c r="C149" s="22">
        <f>IF(B149="","",IF(B149=A149,"=",B149-A149))</f>
        <v>-96</v>
      </c>
      <c r="D149" s="76">
        <f>COUNTIF($M$3:$M149,$M149)</f>
        <v>35</v>
      </c>
      <c r="E149" s="76">
        <v>19</v>
      </c>
      <c r="F149" s="22">
        <f>IF(E149="","",IF(E149=D149,"=",E149-D149))</f>
        <v>-16</v>
      </c>
      <c r="G149" s="12">
        <v>6813</v>
      </c>
      <c r="H149" s="13" t="str">
        <f>IFERROR(VLOOKUP($G149,Jugadores,12,0), "")</f>
        <v>JAVIER NUÑEZ R.</v>
      </c>
      <c r="I149" s="13" t="str">
        <f>IFERROR(VLOOKUP($G149,Jugadores,14,0), "")</f>
        <v>Liceo Casino de Tuy</v>
      </c>
      <c r="J149" s="17" t="str">
        <f>IF(ISERROR(VLOOKUP(I149,Clubes,1,0)),"-","Galicia")</f>
        <v>Galicia</v>
      </c>
      <c r="K149" s="14">
        <f>IFERROR(VLOOKUP($G149,Jugadores,15,0), "")</f>
        <v>1989</v>
      </c>
      <c r="L149" s="17" t="str">
        <f>IFERROR(VLOOKUP($G149,Jugadores,16,0), "")</f>
        <v>M</v>
      </c>
      <c r="M149" s="15" t="str">
        <f>IFERROR(VLOOKUP($G149,Jugadores,17,0), "")</f>
        <v>SENM</v>
      </c>
      <c r="N149" s="16"/>
      <c r="O149" s="24">
        <f>IF(COUNT(R149:AA149)=0,"",COUNT(R149:AA149))</f>
        <v>1</v>
      </c>
      <c r="P149" s="48">
        <f>SUM(R149:AA149)</f>
        <v>16.2</v>
      </c>
      <c r="Q149" s="50">
        <v>117.2</v>
      </c>
      <c r="R149" s="25" t="s">
        <v>14</v>
      </c>
      <c r="S149" s="25">
        <v>16.2</v>
      </c>
      <c r="T149" s="25" t="s">
        <v>14</v>
      </c>
      <c r="U149" s="25" t="s">
        <v>14</v>
      </c>
      <c r="V149" s="25" t="s">
        <v>14</v>
      </c>
      <c r="W149" s="25" t="s">
        <v>14</v>
      </c>
      <c r="X149" s="25" t="s">
        <v>14</v>
      </c>
      <c r="Y149" s="26"/>
      <c r="Z149" s="27"/>
      <c r="AA149" s="29" t="s">
        <v>14</v>
      </c>
    </row>
    <row r="150" spans="1:27" x14ac:dyDescent="0.2">
      <c r="A150" s="21">
        <f>ROW(G150)-2</f>
        <v>148</v>
      </c>
      <c r="B150" s="76">
        <v>158</v>
      </c>
      <c r="C150" s="22">
        <f>IF(B150="","",IF(B150=A150,"=",B150-A150))</f>
        <v>10</v>
      </c>
      <c r="D150" s="76">
        <f>COUNTIF($M$3:$M150,$M150)</f>
        <v>10</v>
      </c>
      <c r="E150" s="76">
        <v>8</v>
      </c>
      <c r="F150" s="22">
        <f>IF(E150="","",IF(E150=D150,"=",E150-D150))</f>
        <v>-2</v>
      </c>
      <c r="G150" s="12">
        <v>28709</v>
      </c>
      <c r="H150" s="13" t="str">
        <f>IFERROR(VLOOKUP($G150,Jugadores,12,0), "")</f>
        <v>LAURA FORTE L.</v>
      </c>
      <c r="I150" s="13" t="str">
        <f>IFERROR(VLOOKUP($G150,Jugadores,14,0), "")</f>
        <v>TM Pontevedra</v>
      </c>
      <c r="J150" s="17" t="str">
        <f>IF(ISERROR(VLOOKUP(I150,Clubes,1,0)),"-","Galicia")</f>
        <v>Galicia</v>
      </c>
      <c r="K150" s="14">
        <f>IFERROR(VLOOKUP($G150,Jugadores,15,0), "")</f>
        <v>2007</v>
      </c>
      <c r="L150" s="17" t="str">
        <f>IFERROR(VLOOKUP($G150,Jugadores,16,0), "")</f>
        <v>F</v>
      </c>
      <c r="M150" s="15" t="str">
        <f>IFERROR(VLOOKUP($G150,Jugadores,17,0), "")</f>
        <v>INFF</v>
      </c>
      <c r="N150" s="16"/>
      <c r="O150" s="24">
        <f>IF(COUNT(R150:AA150)=0,"",COUNT(R150:AA150))</f>
        <v>1</v>
      </c>
      <c r="P150" s="48">
        <f>SUM(R150:AA150)</f>
        <v>16.2</v>
      </c>
      <c r="Q150" s="50">
        <v>11</v>
      </c>
      <c r="R150" s="25">
        <v>16.2</v>
      </c>
      <c r="S150" s="25" t="s">
        <v>14</v>
      </c>
      <c r="T150" s="25" t="s">
        <v>14</v>
      </c>
      <c r="U150" s="25" t="s">
        <v>14</v>
      </c>
      <c r="V150" s="25" t="s">
        <v>14</v>
      </c>
      <c r="W150" s="25" t="s">
        <v>14</v>
      </c>
      <c r="X150" s="25" t="s">
        <v>14</v>
      </c>
      <c r="Y150" s="26"/>
      <c r="Z150" s="27"/>
      <c r="AA150" s="29" t="s">
        <v>14</v>
      </c>
    </row>
    <row r="151" spans="1:27" x14ac:dyDescent="0.2">
      <c r="A151" s="21">
        <f>ROW(G151)-2</f>
        <v>149</v>
      </c>
      <c r="B151" s="76">
        <v>159</v>
      </c>
      <c r="C151" s="22">
        <f>IF(B151="","",IF(B151=A151,"=",B151-A151))</f>
        <v>10</v>
      </c>
      <c r="D151" s="76">
        <f>COUNTIF($M$3:$M151,$M151)</f>
        <v>15</v>
      </c>
      <c r="E151" s="76">
        <v>16</v>
      </c>
      <c r="F151" s="22">
        <f>IF(E151="","",IF(E151=D151,"=",E151-D151))</f>
        <v>1</v>
      </c>
      <c r="G151" s="12">
        <v>20942</v>
      </c>
      <c r="H151" s="13" t="str">
        <f>IFERROR(VLOOKUP($G151,Jugadores,12,0), "")</f>
        <v>HUGO GONZALEZ D.</v>
      </c>
      <c r="I151" s="13" t="str">
        <f>IFERROR(VLOOKUP($G151,Jugadores,14,0), "")</f>
        <v>Club Monte Porreiro</v>
      </c>
      <c r="J151" s="17" t="str">
        <f>IF(ISERROR(VLOOKUP(I151,Clubes,1,0)),"-","Galicia")</f>
        <v>Galicia</v>
      </c>
      <c r="K151" s="14">
        <f>IFERROR(VLOOKUP($G151,Jugadores,15,0), "")</f>
        <v>2008</v>
      </c>
      <c r="L151" s="17" t="str">
        <f>IFERROR(VLOOKUP($G151,Jugadores,16,0), "")</f>
        <v>M</v>
      </c>
      <c r="M151" s="15" t="str">
        <f>IFERROR(VLOOKUP($G151,Jugadores,17,0), "")</f>
        <v>INFM</v>
      </c>
      <c r="N151" s="16"/>
      <c r="O151" s="24">
        <f>IF(COUNT(R151:AA151)=0,"",COUNT(R151:AA151))</f>
        <v>1</v>
      </c>
      <c r="P151" s="48">
        <f>SUM(R151:AA151)</f>
        <v>16</v>
      </c>
      <c r="Q151" s="50">
        <v>16</v>
      </c>
      <c r="R151" s="25" t="s">
        <v>14</v>
      </c>
      <c r="S151" s="25" t="s">
        <v>14</v>
      </c>
      <c r="T151" s="25" t="s">
        <v>14</v>
      </c>
      <c r="U151" s="25">
        <v>16</v>
      </c>
      <c r="V151" s="25" t="s">
        <v>14</v>
      </c>
      <c r="W151" s="25" t="s">
        <v>14</v>
      </c>
      <c r="X151" s="25" t="s">
        <v>14</v>
      </c>
      <c r="Y151" s="26"/>
      <c r="Z151" s="27"/>
      <c r="AA151" s="29" t="s">
        <v>14</v>
      </c>
    </row>
    <row r="152" spans="1:27" x14ac:dyDescent="0.2">
      <c r="A152" s="21">
        <f>ROW(G152)-2</f>
        <v>150</v>
      </c>
      <c r="B152" s="76">
        <v>160</v>
      </c>
      <c r="C152" s="22">
        <f>IF(B152="","",IF(B152=A152,"=",B152-A152))</f>
        <v>10</v>
      </c>
      <c r="D152" s="76">
        <f>COUNTIF($M$3:$M152,$M152)</f>
        <v>6</v>
      </c>
      <c r="E152" s="76">
        <v>6</v>
      </c>
      <c r="F152" s="22" t="str">
        <f>IF(E152="","",IF(E152=D152,"=",E152-D152))</f>
        <v>=</v>
      </c>
      <c r="G152" s="12">
        <v>67578</v>
      </c>
      <c r="H152" s="13" t="str">
        <f>IFERROR(VLOOKUP($G152,Jugadores,12,0), "")</f>
        <v>MAFALDA QUEIROS</v>
      </c>
      <c r="I152" s="13" t="str">
        <f>IFERROR(VLOOKUP($G152,Jugadores,14,0), "")</f>
        <v>CCR Arrabaes</v>
      </c>
      <c r="J152" s="17" t="str">
        <f>IF(ISERROR(VLOOKUP(I152,Clubes,1,0)),"-","Galicia")</f>
        <v>-</v>
      </c>
      <c r="K152" s="14">
        <f>IFERROR(VLOOKUP($G152,Jugadores,15,0), "")</f>
        <v>2002</v>
      </c>
      <c r="L152" s="17" t="str">
        <f>IFERROR(VLOOKUP($G152,Jugadores,16,0), "")</f>
        <v>F</v>
      </c>
      <c r="M152" s="15" t="str">
        <f>IFERROR(VLOOKUP($G152,Jugadores,17,0), "")</f>
        <v>S23F</v>
      </c>
      <c r="N152" s="16"/>
      <c r="O152" s="24">
        <f>IF(COUNT(R152:AA152)=0,"",COUNT(R152:AA152))</f>
        <v>1</v>
      </c>
      <c r="P152" s="48">
        <f>SUM(R152:AA152)</f>
        <v>15.8</v>
      </c>
      <c r="Q152" s="50">
        <v>15.8</v>
      </c>
      <c r="R152" s="25" t="s">
        <v>14</v>
      </c>
      <c r="S152" s="25"/>
      <c r="T152" s="25">
        <v>15.8</v>
      </c>
      <c r="U152" s="25"/>
      <c r="V152" s="25" t="s">
        <v>14</v>
      </c>
      <c r="W152" s="25" t="s">
        <v>14</v>
      </c>
      <c r="X152" s="25" t="s">
        <v>14</v>
      </c>
      <c r="Y152" s="26"/>
      <c r="Z152" s="27"/>
      <c r="AA152" s="29" t="s">
        <v>14</v>
      </c>
    </row>
    <row r="153" spans="1:27" x14ac:dyDescent="0.2">
      <c r="A153" s="21">
        <f>ROW(G153)-2</f>
        <v>151</v>
      </c>
      <c r="B153" s="76">
        <v>166</v>
      </c>
      <c r="C153" s="22">
        <f>IF(B153="","",IF(B153=A153,"=",B153-A153))</f>
        <v>15</v>
      </c>
      <c r="D153" s="76">
        <f>COUNTIF($M$3:$M153,$M153)</f>
        <v>8</v>
      </c>
      <c r="E153" s="76">
        <v>10</v>
      </c>
      <c r="F153" s="22">
        <f>IF(E153="","",IF(E153=D153,"=",E153-D153))</f>
        <v>2</v>
      </c>
      <c r="G153" s="12">
        <v>15530</v>
      </c>
      <c r="H153" s="13" t="str">
        <f>IFERROR(VLOOKUP($G153,Jugadores,12,0), "")</f>
        <v>SARA RIAL G.</v>
      </c>
      <c r="I153" s="13" t="str">
        <f>IFERROR(VLOOKUP($G153,Jugadores,14,0), "")</f>
        <v>Club Monte Porreiro</v>
      </c>
      <c r="J153" s="17" t="str">
        <f>IF(ISERROR(VLOOKUP(I153,Clubes,1,0)),"-","Galicia")</f>
        <v>Galicia</v>
      </c>
      <c r="K153" s="14">
        <f>IFERROR(VLOOKUP($G153,Jugadores,15,0), "")</f>
        <v>2000</v>
      </c>
      <c r="L153" s="17" t="str">
        <f>IFERROR(VLOOKUP($G153,Jugadores,16,0), "")</f>
        <v>F</v>
      </c>
      <c r="M153" s="15" t="str">
        <f>IFERROR(VLOOKUP($G153,Jugadores,17,0), "")</f>
        <v>SENF</v>
      </c>
      <c r="N153" s="16"/>
      <c r="O153" s="24">
        <f>IF(COUNT(R153:AA153)=0,"",COUNT(R153:AA153))</f>
        <v>1</v>
      </c>
      <c r="P153" s="48">
        <f>SUM(R153:AA153)</f>
        <v>13.5</v>
      </c>
      <c r="Q153" s="50">
        <v>13.5</v>
      </c>
      <c r="R153" s="25" t="s">
        <v>14</v>
      </c>
      <c r="S153" s="25" t="s">
        <v>14</v>
      </c>
      <c r="T153" s="25" t="s">
        <v>14</v>
      </c>
      <c r="U153" s="25">
        <v>13.5</v>
      </c>
      <c r="V153" s="25" t="s">
        <v>14</v>
      </c>
      <c r="W153" s="25" t="s">
        <v>14</v>
      </c>
      <c r="X153" s="25" t="s">
        <v>14</v>
      </c>
      <c r="Y153" s="26"/>
      <c r="Z153" s="27"/>
      <c r="AA153" s="29" t="s">
        <v>14</v>
      </c>
    </row>
    <row r="154" spans="1:27" x14ac:dyDescent="0.2">
      <c r="A154" s="21">
        <f>ROW(G154)-2</f>
        <v>152</v>
      </c>
      <c r="B154" s="76">
        <v>167</v>
      </c>
      <c r="C154" s="22">
        <f>IF(B154="","",IF(B154=A154,"=",B154-A154))</f>
        <v>15</v>
      </c>
      <c r="D154" s="76">
        <f>COUNTIF($M$3:$M154,$M154)</f>
        <v>7</v>
      </c>
      <c r="E154" s="76">
        <v>7</v>
      </c>
      <c r="F154" s="22" t="str">
        <f>IF(E154="","",IF(E154=D154,"=",E154-D154))</f>
        <v>=</v>
      </c>
      <c r="G154" s="12">
        <v>19437</v>
      </c>
      <c r="H154" s="13" t="str">
        <f>IFERROR(VLOOKUP($G154,Jugadores,12,0), "")</f>
        <v>INES QUINTANA R.</v>
      </c>
      <c r="I154" s="13" t="str">
        <f>IFERROR(VLOOKUP($G154,Jugadores,14,0), "")</f>
        <v>Club Monte Porreiro</v>
      </c>
      <c r="J154" s="17" t="str">
        <f>IF(ISERROR(VLOOKUP(I154,Clubes,1,0)),"-","Galicia")</f>
        <v>Galicia</v>
      </c>
      <c r="K154" s="14">
        <f>IFERROR(VLOOKUP($G154,Jugadores,15,0), "")</f>
        <v>2001</v>
      </c>
      <c r="L154" s="17" t="str">
        <f>IFERROR(VLOOKUP($G154,Jugadores,16,0), "")</f>
        <v>F</v>
      </c>
      <c r="M154" s="15" t="str">
        <f>IFERROR(VLOOKUP($G154,Jugadores,17,0), "")</f>
        <v>S23F</v>
      </c>
      <c r="N154" s="16"/>
      <c r="O154" s="24">
        <f>IF(COUNT(R154:AA154)=0,"",COUNT(R154:AA154))</f>
        <v>1</v>
      </c>
      <c r="P154" s="48">
        <f>SUM(R154:AA154)</f>
        <v>13.5</v>
      </c>
      <c r="Q154" s="50">
        <v>13.5</v>
      </c>
      <c r="R154" s="25" t="s">
        <v>14</v>
      </c>
      <c r="S154" s="25" t="s">
        <v>14</v>
      </c>
      <c r="T154" s="25" t="s">
        <v>14</v>
      </c>
      <c r="U154" s="25">
        <v>13.5</v>
      </c>
      <c r="V154" s="25" t="s">
        <v>14</v>
      </c>
      <c r="W154" s="25" t="s">
        <v>14</v>
      </c>
      <c r="X154" s="25" t="s">
        <v>14</v>
      </c>
      <c r="Y154" s="26"/>
      <c r="Z154" s="27"/>
      <c r="AA154" s="29" t="s">
        <v>14</v>
      </c>
    </row>
    <row r="155" spans="1:27" x14ac:dyDescent="0.2">
      <c r="A155" s="21">
        <f>ROW(G155)-2</f>
        <v>153</v>
      </c>
      <c r="B155" s="76">
        <v>168</v>
      </c>
      <c r="C155" s="22">
        <f>IF(B155="","",IF(B155=A155,"=",B155-A155))</f>
        <v>15</v>
      </c>
      <c r="D155" s="76">
        <f>COUNTIF($M$3:$M155,$M155)</f>
        <v>3</v>
      </c>
      <c r="E155" s="76">
        <v>3</v>
      </c>
      <c r="F155" s="22" t="str">
        <f>IF(E155="","",IF(E155=D155,"=",E155-D155))</f>
        <v>=</v>
      </c>
      <c r="G155" s="12">
        <v>19946</v>
      </c>
      <c r="H155" s="13" t="str">
        <f>IFERROR(VLOOKUP($G155,Jugadores,12,0), "")</f>
        <v>CLAUDIO R. GONZALEZ M.</v>
      </c>
      <c r="I155" s="13" t="str">
        <f>IFERROR(VLOOKUP($G155,Jugadores,14,0), "")</f>
        <v>Monteferreiros TM</v>
      </c>
      <c r="J155" s="17" t="str">
        <f>IF(ISERROR(VLOOKUP(I155,Clubes,1,0)),"-","Galicia")</f>
        <v>Galicia</v>
      </c>
      <c r="K155" s="14">
        <f>IFERROR(VLOOKUP($G155,Jugadores,15,0), "")</f>
        <v>1951</v>
      </c>
      <c r="L155" s="17" t="str">
        <f>IFERROR(VLOOKUP($G155,Jugadores,16,0), "")</f>
        <v>M</v>
      </c>
      <c r="M155" s="15" t="str">
        <f>IFERROR(VLOOKUP($G155,Jugadores,17,0), "")</f>
        <v>V70M</v>
      </c>
      <c r="N155" s="16"/>
      <c r="O155" s="24">
        <f>IF(COUNT(R155:AA155)=0,"",COUNT(R155:AA155))</f>
        <v>1</v>
      </c>
      <c r="P155" s="48">
        <f>SUM(R155:AA155)</f>
        <v>13.5</v>
      </c>
      <c r="Q155" s="50">
        <v>13.5</v>
      </c>
      <c r="R155" s="25" t="s">
        <v>14</v>
      </c>
      <c r="S155" s="25" t="s">
        <v>14</v>
      </c>
      <c r="T155" s="25" t="s">
        <v>14</v>
      </c>
      <c r="U155" s="25">
        <v>13.5</v>
      </c>
      <c r="V155" s="25" t="s">
        <v>14</v>
      </c>
      <c r="W155" s="25" t="s">
        <v>14</v>
      </c>
      <c r="X155" s="25" t="s">
        <v>14</v>
      </c>
      <c r="Y155" s="26"/>
      <c r="Z155" s="27"/>
      <c r="AA155" s="29" t="s">
        <v>14</v>
      </c>
    </row>
    <row r="156" spans="1:27" x14ac:dyDescent="0.2">
      <c r="A156" s="21">
        <f>ROW(G156)-2</f>
        <v>154</v>
      </c>
      <c r="B156" s="76">
        <v>169</v>
      </c>
      <c r="C156" s="22">
        <f>IF(B156="","",IF(B156=A156,"=",B156-A156))</f>
        <v>15</v>
      </c>
      <c r="D156" s="76">
        <f>COUNTIF($M$3:$M156,$M156)</f>
        <v>16</v>
      </c>
      <c r="E156" s="76">
        <v>19</v>
      </c>
      <c r="F156" s="22">
        <f>IF(E156="","",IF(E156=D156,"=",E156-D156))</f>
        <v>3</v>
      </c>
      <c r="G156" s="12">
        <v>927</v>
      </c>
      <c r="H156" s="13" t="str">
        <f>IFERROR(VLOOKUP($G156,Jugadores,12,0), "")</f>
        <v>JOSE PIÑEIRO S.</v>
      </c>
      <c r="I156" s="13" t="str">
        <f>IFERROR(VLOOKUP($G156,Jugadores,14,0), "")</f>
        <v>CTM Cidade de Narón</v>
      </c>
      <c r="J156" s="17" t="str">
        <f>IF(ISERROR(VLOOKUP(I156,Clubes,1,0)),"-","Galicia")</f>
        <v>Galicia</v>
      </c>
      <c r="K156" s="14">
        <f>IFERROR(VLOOKUP($G156,Jugadores,15,0), "")</f>
        <v>1964</v>
      </c>
      <c r="L156" s="17" t="str">
        <f>IFERROR(VLOOKUP($G156,Jugadores,16,0), "")</f>
        <v>M</v>
      </c>
      <c r="M156" s="15" t="str">
        <f>IFERROR(VLOOKUP($G156,Jugadores,17,0), "")</f>
        <v>V50M</v>
      </c>
      <c r="N156" s="16"/>
      <c r="O156" s="24">
        <f>IF(COUNT(R156:AA156)=0,"",COUNT(R156:AA156))</f>
        <v>1</v>
      </c>
      <c r="P156" s="48">
        <f>SUM(R156:AA156)</f>
        <v>12.9</v>
      </c>
      <c r="Q156" s="50">
        <v>12.9</v>
      </c>
      <c r="R156" s="25" t="s">
        <v>14</v>
      </c>
      <c r="S156" s="25" t="s">
        <v>14</v>
      </c>
      <c r="T156" s="25" t="s">
        <v>14</v>
      </c>
      <c r="U156" s="25"/>
      <c r="V156" s="25" t="s">
        <v>14</v>
      </c>
      <c r="W156" s="25">
        <v>12.9</v>
      </c>
      <c r="X156" s="25" t="s">
        <v>14</v>
      </c>
      <c r="Y156" s="26"/>
      <c r="Z156" s="27"/>
      <c r="AA156" s="29" t="s">
        <v>14</v>
      </c>
    </row>
    <row r="157" spans="1:27" x14ac:dyDescent="0.2">
      <c r="A157" s="21">
        <f>ROW(G157)-2</f>
        <v>155</v>
      </c>
      <c r="B157" s="76">
        <v>170</v>
      </c>
      <c r="C157" s="22">
        <f>IF(B157="","",IF(B157=A157,"=",B157-A157))</f>
        <v>15</v>
      </c>
      <c r="D157" s="76">
        <f>COUNTIF($M$3:$M157,$M157)</f>
        <v>36</v>
      </c>
      <c r="E157" s="76">
        <v>40</v>
      </c>
      <c r="F157" s="22">
        <f>IF(E157="","",IF(E157=D157,"=",E157-D157))</f>
        <v>4</v>
      </c>
      <c r="G157" s="12">
        <v>3243</v>
      </c>
      <c r="H157" s="13" t="str">
        <f>IFERROR(VLOOKUP($G157,Jugadores,12,0), "")</f>
        <v>ADRIAN VIDAL F.</v>
      </c>
      <c r="I157" s="13" t="str">
        <f>IFERROR(VLOOKUP($G157,Jugadores,14,0), "")</f>
        <v>CTM Cidade de Narón</v>
      </c>
      <c r="J157" s="17" t="str">
        <f>IF(ISERROR(VLOOKUP(I157,Clubes,1,0)),"-","Galicia")</f>
        <v>Galicia</v>
      </c>
      <c r="K157" s="14">
        <f>IFERROR(VLOOKUP($G157,Jugadores,15,0), "")</f>
        <v>1988</v>
      </c>
      <c r="L157" s="17" t="str">
        <f>IFERROR(VLOOKUP($G157,Jugadores,16,0), "")</f>
        <v>M</v>
      </c>
      <c r="M157" s="15" t="str">
        <f>IFERROR(VLOOKUP($G157,Jugadores,17,0), "")</f>
        <v>SENM</v>
      </c>
      <c r="N157" s="16"/>
      <c r="O157" s="24">
        <f>IF(COUNT(R157:AA157)=0,"",COUNT(R157:AA157))</f>
        <v>1</v>
      </c>
      <c r="P157" s="48">
        <f>SUM(R157:AA157)</f>
        <v>12.9</v>
      </c>
      <c r="Q157" s="50">
        <v>12.9</v>
      </c>
      <c r="R157" s="25" t="s">
        <v>14</v>
      </c>
      <c r="S157" s="25" t="s">
        <v>14</v>
      </c>
      <c r="T157" s="25" t="s">
        <v>14</v>
      </c>
      <c r="U157" s="25"/>
      <c r="V157" s="25" t="s">
        <v>14</v>
      </c>
      <c r="W157" s="25">
        <v>12.9</v>
      </c>
      <c r="X157" s="25" t="s">
        <v>14</v>
      </c>
      <c r="Y157" s="26"/>
      <c r="Z157" s="27"/>
      <c r="AA157" s="29" t="s">
        <v>14</v>
      </c>
    </row>
    <row r="158" spans="1:27" x14ac:dyDescent="0.2">
      <c r="A158" s="21">
        <f>ROW(G158)-2</f>
        <v>156</v>
      </c>
      <c r="B158" s="76">
        <v>171</v>
      </c>
      <c r="C158" s="22">
        <f>IF(B158="","",IF(B158=A158,"=",B158-A158))</f>
        <v>15</v>
      </c>
      <c r="D158" s="76">
        <f>COUNTIF($M$3:$M158,$M158)</f>
        <v>10</v>
      </c>
      <c r="E158" s="76">
        <v>11</v>
      </c>
      <c r="F158" s="22">
        <f>IF(E158="","",IF(E158=D158,"=",E158-D158))</f>
        <v>1</v>
      </c>
      <c r="G158" s="12">
        <v>18726</v>
      </c>
      <c r="H158" s="13" t="str">
        <f>IFERROR(VLOOKUP($G158,Jugadores,12,0), "")</f>
        <v>XABIER X. CARRICOBA M.</v>
      </c>
      <c r="I158" s="13" t="str">
        <f>IFERROR(VLOOKUP($G158,Jugadores,14,0), "")</f>
        <v>CD Dezportas Lugo TM</v>
      </c>
      <c r="J158" s="17" t="str">
        <f>IF(ISERROR(VLOOKUP(I158,Clubes,1,0)),"-","Galicia")</f>
        <v>Galicia</v>
      </c>
      <c r="K158" s="14">
        <f>IFERROR(VLOOKUP($G158,Jugadores,15,0), "")</f>
        <v>2003</v>
      </c>
      <c r="L158" s="17" t="str">
        <f>IFERROR(VLOOKUP($G158,Jugadores,16,0), "")</f>
        <v>M</v>
      </c>
      <c r="M158" s="15" t="str">
        <f>IFERROR(VLOOKUP($G158,Jugadores,17,0), "")</f>
        <v>S23M</v>
      </c>
      <c r="N158" s="16"/>
      <c r="O158" s="24">
        <f>IF(COUNT(R158:AA158)=0,"",COUNT(R158:AA158))</f>
        <v>1</v>
      </c>
      <c r="P158" s="48">
        <f>SUM(R158:AA158)</f>
        <v>12.9</v>
      </c>
      <c r="Q158" s="50"/>
      <c r="R158" s="25"/>
      <c r="S158" s="25" t="s">
        <v>14</v>
      </c>
      <c r="T158" s="25" t="s">
        <v>14</v>
      </c>
      <c r="U158" s="25"/>
      <c r="V158" s="25" t="s">
        <v>14</v>
      </c>
      <c r="W158" s="25" t="s">
        <v>14</v>
      </c>
      <c r="X158" s="25">
        <v>12.9</v>
      </c>
      <c r="Y158" s="26"/>
      <c r="Z158" s="27"/>
      <c r="AA158" s="29"/>
    </row>
    <row r="159" spans="1:27" x14ac:dyDescent="0.2">
      <c r="A159" s="21">
        <f>ROW(G159)-2</f>
        <v>157</v>
      </c>
      <c r="B159" s="76">
        <v>172</v>
      </c>
      <c r="C159" s="22">
        <f>IF(B159="","",IF(B159=A159,"=",B159-A159))</f>
        <v>15</v>
      </c>
      <c r="D159" s="76">
        <f>COUNTIF($M$3:$M159,$M159)</f>
        <v>14</v>
      </c>
      <c r="E159" s="76">
        <v>15</v>
      </c>
      <c r="F159" s="22">
        <f>IF(E159="","",IF(E159=D159,"=",E159-D159))</f>
        <v>1</v>
      </c>
      <c r="G159" s="12">
        <v>23024</v>
      </c>
      <c r="H159" s="13" t="str">
        <f>IFERROR(VLOOKUP($G159,Jugadores,12,0), "")</f>
        <v>ANDRES MARTIN R.</v>
      </c>
      <c r="I159" s="13" t="str">
        <f>IFERROR(VLOOKUP($G159,Jugadores,14,0), "")</f>
        <v>CD Dezportas Lugo TM</v>
      </c>
      <c r="J159" s="17" t="str">
        <f>IF(ISERROR(VLOOKUP(I159,Clubes,1,0)),"-","Galicia")</f>
        <v>Galicia</v>
      </c>
      <c r="K159" s="14">
        <f>IFERROR(VLOOKUP($G159,Jugadores,15,0), "")</f>
        <v>2005</v>
      </c>
      <c r="L159" s="17" t="str">
        <f>IFERROR(VLOOKUP($G159,Jugadores,16,0), "")</f>
        <v>M</v>
      </c>
      <c r="M159" s="15" t="str">
        <f>IFERROR(VLOOKUP($G159,Jugadores,17,0), "")</f>
        <v>JUVM</v>
      </c>
      <c r="N159" s="16"/>
      <c r="O159" s="24">
        <f>IF(COUNT(R159:AA159)=0,"",COUNT(R159:AA159))</f>
        <v>1</v>
      </c>
      <c r="P159" s="48">
        <f>SUM(R159:AA159)</f>
        <v>12.9</v>
      </c>
      <c r="Q159" s="50"/>
      <c r="R159" s="25"/>
      <c r="S159" s="25" t="s">
        <v>14</v>
      </c>
      <c r="T159" s="25" t="s">
        <v>14</v>
      </c>
      <c r="U159" s="25"/>
      <c r="V159" s="25" t="s">
        <v>14</v>
      </c>
      <c r="W159" s="25" t="s">
        <v>14</v>
      </c>
      <c r="X159" s="25">
        <v>12.9</v>
      </c>
      <c r="Y159" s="26"/>
      <c r="Z159" s="27"/>
      <c r="AA159" s="29"/>
    </row>
    <row r="160" spans="1:27" x14ac:dyDescent="0.2">
      <c r="A160" s="21">
        <f>ROW(G160)-2</f>
        <v>158</v>
      </c>
      <c r="B160" s="76">
        <v>173</v>
      </c>
      <c r="C160" s="22">
        <f>IF(B160="","",IF(B160=A160,"=",B160-A160))</f>
        <v>15</v>
      </c>
      <c r="D160" s="76">
        <f>COUNTIF($M$3:$M160,$M160)</f>
        <v>8</v>
      </c>
      <c r="E160" s="76">
        <v>9</v>
      </c>
      <c r="F160" s="22">
        <f>IF(E160="","",IF(E160=D160,"=",E160-D160))</f>
        <v>1</v>
      </c>
      <c r="G160" s="12">
        <v>20627</v>
      </c>
      <c r="H160" s="13" t="str">
        <f>IFERROR(VLOOKUP($G160,Jugadores,12,0), "")</f>
        <v>JOSE C. COUTO G.</v>
      </c>
      <c r="I160" s="13" t="str">
        <f>IFERROR(VLOOKUP($G160,Jugadores,14,0), "")</f>
        <v>CRC Porriño</v>
      </c>
      <c r="J160" s="17" t="str">
        <f>IF(ISERROR(VLOOKUP(I160,Clubes,1,0)),"-","Galicia")</f>
        <v>Galicia</v>
      </c>
      <c r="K160" s="14">
        <f>IFERROR(VLOOKUP($G160,Jugadores,15,0), "")</f>
        <v>1960</v>
      </c>
      <c r="L160" s="17" t="str">
        <f>IFERROR(VLOOKUP($G160,Jugadores,16,0), "")</f>
        <v>M</v>
      </c>
      <c r="M160" s="15" t="str">
        <f>IFERROR(VLOOKUP($G160,Jugadores,17,0), "")</f>
        <v>V60M</v>
      </c>
      <c r="N160" s="16"/>
      <c r="O160" s="24">
        <f>IF(COUNT(R160:AA160)=0,"",COUNT(R160:AA160))</f>
        <v>1</v>
      </c>
      <c r="P160" s="48">
        <f>SUM(R160:AA160)</f>
        <v>12.5</v>
      </c>
      <c r="Q160" s="50">
        <v>14</v>
      </c>
      <c r="R160" s="25">
        <v>12.5</v>
      </c>
      <c r="S160" s="25" t="s">
        <v>14</v>
      </c>
      <c r="T160" s="25" t="s">
        <v>14</v>
      </c>
      <c r="U160" s="25" t="s">
        <v>14</v>
      </c>
      <c r="V160" s="25" t="s">
        <v>14</v>
      </c>
      <c r="W160" s="25" t="s">
        <v>14</v>
      </c>
      <c r="X160" s="25" t="s">
        <v>14</v>
      </c>
      <c r="Y160" s="26"/>
      <c r="Z160" s="27"/>
      <c r="AA160" s="29" t="s">
        <v>14</v>
      </c>
    </row>
    <row r="161" spans="1:27" x14ac:dyDescent="0.2">
      <c r="A161" s="21">
        <f>ROW(G161)-2</f>
        <v>159</v>
      </c>
      <c r="B161" s="76">
        <v>174</v>
      </c>
      <c r="C161" s="22">
        <f>IF(B161="","",IF(B161=A161,"=",B161-A161))</f>
        <v>15</v>
      </c>
      <c r="D161" s="76">
        <f>COUNTIF($M$3:$M161,$M161)</f>
        <v>16</v>
      </c>
      <c r="E161" s="76">
        <v>18</v>
      </c>
      <c r="F161" s="22">
        <f>IF(E161="","",IF(E161=D161,"=",E161-D161))</f>
        <v>2</v>
      </c>
      <c r="G161" s="12">
        <v>35523</v>
      </c>
      <c r="H161" s="13" t="str">
        <f>IFERROR(VLOOKUP($G161,Jugadores,12,0), "")</f>
        <v>ANXO CASTAÑO O.</v>
      </c>
      <c r="I161" s="13" t="str">
        <f>IFERROR(VLOOKUP($G161,Jugadores,14,0), "")</f>
        <v>CTM Mos</v>
      </c>
      <c r="J161" s="17" t="str">
        <f>IF(ISERROR(VLOOKUP(I161,Clubes,1,0)),"-","Galicia")</f>
        <v>Galicia</v>
      </c>
      <c r="K161" s="14">
        <f>IFERROR(VLOOKUP($G161,Jugadores,15,0), "")</f>
        <v>2007</v>
      </c>
      <c r="L161" s="17" t="str">
        <f>IFERROR(VLOOKUP($G161,Jugadores,16,0), "")</f>
        <v>M</v>
      </c>
      <c r="M161" s="15" t="str">
        <f>IFERROR(VLOOKUP($G161,Jugadores,17,0), "")</f>
        <v>INFM</v>
      </c>
      <c r="N161" s="16"/>
      <c r="O161" s="24">
        <f>IF(COUNT(R161:AA161)=0,"",COUNT(R161:AA161))</f>
        <v>1</v>
      </c>
      <c r="P161" s="48">
        <f>SUM(R161:AA161)</f>
        <v>12.5</v>
      </c>
      <c r="Q161" s="50">
        <v>65</v>
      </c>
      <c r="R161" s="25">
        <v>12.5</v>
      </c>
      <c r="S161" s="25" t="s">
        <v>14</v>
      </c>
      <c r="T161" s="25" t="s">
        <v>14</v>
      </c>
      <c r="U161" s="25"/>
      <c r="V161" s="25" t="s">
        <v>14</v>
      </c>
      <c r="W161" s="25" t="s">
        <v>14</v>
      </c>
      <c r="X161" s="25" t="s">
        <v>14</v>
      </c>
      <c r="Y161" s="26"/>
      <c r="Z161" s="27"/>
      <c r="AA161" s="29"/>
    </row>
    <row r="162" spans="1:27" x14ac:dyDescent="0.2">
      <c r="A162" s="21">
        <f>ROW(G162)-2</f>
        <v>160</v>
      </c>
      <c r="B162" s="76"/>
      <c r="C162" s="22" t="str">
        <f>IF(B162="","",IF(B162=A162,"=",B162-A162))</f>
        <v/>
      </c>
      <c r="D162" s="76">
        <f>COUNTIF($M$3:$M162,$M162)</f>
        <v>17</v>
      </c>
      <c r="E162" s="76"/>
      <c r="F162" s="22" t="str">
        <f>IF(E162="","",IF(E162=D162,"=",E162-D162))</f>
        <v/>
      </c>
      <c r="G162" s="12">
        <v>31302</v>
      </c>
      <c r="H162" s="13" t="str">
        <f>IFERROR(VLOOKUP($G162,Jugadores,12,0), "")</f>
        <v>MANUEL GONZALEZ A.</v>
      </c>
      <c r="I162" s="13" t="str">
        <f>IFERROR(VLOOKUP($G162,Jugadores,14,0), "")</f>
        <v>Cinania TM</v>
      </c>
      <c r="J162" s="17" t="str">
        <f>IF(ISERROR(VLOOKUP(I162,Clubes,1,0)),"-","Galicia")</f>
        <v>Galicia</v>
      </c>
      <c r="K162" s="14">
        <f>IFERROR(VLOOKUP($G162,Jugadores,15,0), "")</f>
        <v>2008</v>
      </c>
      <c r="L162" s="17" t="str">
        <f>IFERROR(VLOOKUP($G162,Jugadores,16,0), "")</f>
        <v>M</v>
      </c>
      <c r="M162" s="15" t="str">
        <f>IFERROR(VLOOKUP($G162,Jugadores,17,0), "")</f>
        <v>INFM</v>
      </c>
      <c r="N162" s="16"/>
      <c r="O162" s="24">
        <f>IF(COUNT(R162:AA162)=0,"",COUNT(R162:AA162))</f>
        <v>1</v>
      </c>
      <c r="P162" s="48">
        <f>SUM(R162:AA162)</f>
        <v>12</v>
      </c>
      <c r="Q162" s="50"/>
      <c r="R162" s="25"/>
      <c r="S162" s="25" t="s">
        <v>14</v>
      </c>
      <c r="T162" s="25" t="s">
        <v>14</v>
      </c>
      <c r="U162" s="25"/>
      <c r="V162" s="25">
        <v>12</v>
      </c>
      <c r="W162" s="25" t="s">
        <v>14</v>
      </c>
      <c r="X162" s="25"/>
      <c r="Y162" s="26"/>
      <c r="Z162" s="27"/>
      <c r="AA162" s="29"/>
    </row>
    <row r="163" spans="1:27" x14ac:dyDescent="0.2">
      <c r="A163" s="21">
        <f>ROW(G163)-2</f>
        <v>161</v>
      </c>
      <c r="B163" s="76">
        <v>175</v>
      </c>
      <c r="C163" s="22">
        <f>IF(B163="","",IF(B163=A163,"=",B163-A163))</f>
        <v>14</v>
      </c>
      <c r="D163" s="76">
        <f>COUNTIF($M$3:$M163,$M163)</f>
        <v>9</v>
      </c>
      <c r="E163" s="76">
        <v>11</v>
      </c>
      <c r="F163" s="22">
        <f>IF(E163="","",IF(E163=D163,"=",E163-D163))</f>
        <v>2</v>
      </c>
      <c r="G163" s="12">
        <v>31346</v>
      </c>
      <c r="H163" s="13" t="str">
        <f>IFERROR(VLOOKUP($G163,Jugadores,12,0), "")</f>
        <v>CRISTINA ABALO M.</v>
      </c>
      <c r="I163" s="13" t="str">
        <f>IFERROR(VLOOKUP($G163,Jugadores,14,0), "")</f>
        <v>Exodus TM</v>
      </c>
      <c r="J163" s="17" t="str">
        <f>IF(ISERROR(VLOOKUP(I163,Clubes,1,0)),"-","Galicia")</f>
        <v>Galicia</v>
      </c>
      <c r="K163" s="14">
        <f>IFERROR(VLOOKUP($G163,Jugadores,15,0), "")</f>
        <v>1984</v>
      </c>
      <c r="L163" s="17" t="str">
        <f>IFERROR(VLOOKUP($G163,Jugadores,16,0), "")</f>
        <v>F</v>
      </c>
      <c r="M163" s="15" t="str">
        <f>IFERROR(VLOOKUP($G163,Jugadores,17,0), "")</f>
        <v>SENF</v>
      </c>
      <c r="N163" s="16"/>
      <c r="O163" s="24">
        <f>IF(COUNT(R163:AA163)=0,"",COUNT(R163:AA163))</f>
        <v>1</v>
      </c>
      <c r="P163" s="48">
        <f>SUM(R163:AA163)</f>
        <v>12</v>
      </c>
      <c r="Q163" s="50">
        <v>12</v>
      </c>
      <c r="R163" s="25" t="s">
        <v>14</v>
      </c>
      <c r="S163" s="25" t="s">
        <v>14</v>
      </c>
      <c r="T163" s="25" t="s">
        <v>14</v>
      </c>
      <c r="U163" s="25"/>
      <c r="V163" s="25" t="s">
        <v>14</v>
      </c>
      <c r="W163" s="25" t="s">
        <v>14</v>
      </c>
      <c r="X163" s="25" t="s">
        <v>14</v>
      </c>
      <c r="Y163" s="26"/>
      <c r="Z163" s="27"/>
      <c r="AA163" s="29">
        <v>12</v>
      </c>
    </row>
    <row r="164" spans="1:27" x14ac:dyDescent="0.2">
      <c r="A164" s="21">
        <f>ROW(G164)-2</f>
        <v>162</v>
      </c>
      <c r="B164" s="76">
        <v>177</v>
      </c>
      <c r="C164" s="22">
        <f>IF(B164="","",IF(B164=A164,"=",B164-A164))</f>
        <v>15</v>
      </c>
      <c r="D164" s="76">
        <f>COUNTIF($M$3:$M164,$M164)</f>
        <v>2</v>
      </c>
      <c r="E164" s="76">
        <v>3</v>
      </c>
      <c r="F164" s="22">
        <f>IF(E164="","",IF(E164=D164,"=",E164-D164))</f>
        <v>1</v>
      </c>
      <c r="G164" s="12">
        <v>69021</v>
      </c>
      <c r="H164" s="13" t="str">
        <f>IFERROR(VLOOKUP($G164,Jugadores,12,0), "")</f>
        <v>SILVIA SILVA</v>
      </c>
      <c r="I164" s="13" t="str">
        <f>IFERROR(VLOOKUP($G164,Jugadores,14,0), "")</f>
        <v>CCR Arrabaes</v>
      </c>
      <c r="J164" s="17" t="str">
        <f>IF(ISERROR(VLOOKUP(I164,Clubes,1,0)),"-","Galicia")</f>
        <v>-</v>
      </c>
      <c r="K164" s="14">
        <f>IFERROR(VLOOKUP($G164,Jugadores,15,0), "")</f>
        <v>2006</v>
      </c>
      <c r="L164" s="17" t="str">
        <f>IFERROR(VLOOKUP($G164,Jugadores,16,0), "")</f>
        <v>F</v>
      </c>
      <c r="M164" s="15" t="str">
        <f>IFERROR(VLOOKUP($G164,Jugadores,17,0), "")</f>
        <v>JUVF</v>
      </c>
      <c r="N164" s="16"/>
      <c r="O164" s="24">
        <f>IF(COUNT(R164:AA164)=0,"",COUNT(R164:AA164))</f>
        <v>1</v>
      </c>
      <c r="P164" s="48">
        <f>SUM(R164:AA164)</f>
        <v>11.8</v>
      </c>
      <c r="Q164" s="50">
        <v>11.8</v>
      </c>
      <c r="R164" s="25" t="s">
        <v>14</v>
      </c>
      <c r="S164" s="25"/>
      <c r="T164" s="25">
        <v>11.8</v>
      </c>
      <c r="U164" s="25"/>
      <c r="V164" s="25" t="s">
        <v>14</v>
      </c>
      <c r="W164" s="25" t="s">
        <v>14</v>
      </c>
      <c r="X164" s="25" t="s">
        <v>14</v>
      </c>
      <c r="Y164" s="26"/>
      <c r="Z164" s="27"/>
      <c r="AA164" s="29" t="s">
        <v>14</v>
      </c>
    </row>
    <row r="165" spans="1:27" x14ac:dyDescent="0.2">
      <c r="A165" s="21">
        <f>ROW(G165)-2</f>
        <v>163</v>
      </c>
      <c r="B165" s="76">
        <v>178</v>
      </c>
      <c r="C165" s="22">
        <f>IF(B165="","",IF(B165=A165,"=",B165-A165))</f>
        <v>15</v>
      </c>
      <c r="D165" s="76">
        <f>COUNTIF($M$3:$M165,$M165)</f>
        <v>37</v>
      </c>
      <c r="E165" s="76">
        <v>41</v>
      </c>
      <c r="F165" s="22">
        <f>IF(E165="","",IF(E165=D165,"=",E165-D165))</f>
        <v>4</v>
      </c>
      <c r="G165" s="12">
        <v>77536</v>
      </c>
      <c r="H165" s="13" t="str">
        <f>IFERROR(VLOOKUP($G165,Jugadores,12,0), "")</f>
        <v>RODRIGO GOMES</v>
      </c>
      <c r="I165" s="13" t="str">
        <f>IFERROR(VLOOKUP($G165,Jugadores,14,0), "")</f>
        <v>Club Cerveira Futsal</v>
      </c>
      <c r="J165" s="17" t="str">
        <f>IF(ISERROR(VLOOKUP(I165,Clubes,1,0)),"-","Galicia")</f>
        <v>-</v>
      </c>
      <c r="K165" s="14">
        <f>IFERROR(VLOOKUP($G165,Jugadores,15,0), "")</f>
        <v>1996</v>
      </c>
      <c r="L165" s="17" t="str">
        <f>IFERROR(VLOOKUP($G165,Jugadores,16,0), "")</f>
        <v>M</v>
      </c>
      <c r="M165" s="15" t="str">
        <f>IFERROR(VLOOKUP($G165,Jugadores,17,0), "")</f>
        <v>SENM</v>
      </c>
      <c r="N165" s="16"/>
      <c r="O165" s="24">
        <f>IF(COUNT(R165:AA165)=0,"",COUNT(R165:AA165))</f>
        <v>2</v>
      </c>
      <c r="P165" s="48">
        <f>SUM(R165:AA165)</f>
        <v>11.5</v>
      </c>
      <c r="Q165" s="50">
        <v>16.5</v>
      </c>
      <c r="R165" s="25" t="s">
        <v>14</v>
      </c>
      <c r="S165" s="25">
        <v>3.5</v>
      </c>
      <c r="T165" s="25">
        <v>8</v>
      </c>
      <c r="U165" s="25" t="s">
        <v>14</v>
      </c>
      <c r="V165" s="25" t="s">
        <v>14</v>
      </c>
      <c r="W165" s="25" t="s">
        <v>14</v>
      </c>
      <c r="X165" s="25" t="s">
        <v>14</v>
      </c>
      <c r="Y165" s="26"/>
      <c r="Z165" s="27"/>
      <c r="AA165" s="29" t="s">
        <v>14</v>
      </c>
    </row>
    <row r="166" spans="1:27" x14ac:dyDescent="0.2">
      <c r="A166" s="21">
        <f>ROW(G166)-2</f>
        <v>164</v>
      </c>
      <c r="B166" s="76">
        <v>179</v>
      </c>
      <c r="C166" s="22">
        <f>IF(B166="","",IF(B166=A166,"=",B166-A166))</f>
        <v>15</v>
      </c>
      <c r="D166" s="76">
        <f>COUNTIF($M$3:$M166,$M166)</f>
        <v>15</v>
      </c>
      <c r="E166" s="76">
        <v>16</v>
      </c>
      <c r="F166" s="22">
        <f>IF(E166="","",IF(E166=D166,"=",E166-D166))</f>
        <v>1</v>
      </c>
      <c r="G166" s="12">
        <v>20943</v>
      </c>
      <c r="H166" s="13" t="str">
        <f>IFERROR(VLOOKUP($G166,Jugadores,12,0), "")</f>
        <v>CARLOS RODRIGUEZ C.</v>
      </c>
      <c r="I166" s="13" t="str">
        <f>IFERROR(VLOOKUP($G166,Jugadores,14,0), "")</f>
        <v>Club Monte Porreiro</v>
      </c>
      <c r="J166" s="17" t="str">
        <f>IF(ISERROR(VLOOKUP(I166,Clubes,1,0)),"-","Galicia")</f>
        <v>Galicia</v>
      </c>
      <c r="K166" s="14">
        <f>IFERROR(VLOOKUP($G166,Jugadores,15,0), "")</f>
        <v>2004</v>
      </c>
      <c r="L166" s="17" t="str">
        <f>IFERROR(VLOOKUP($G166,Jugadores,16,0), "")</f>
        <v>M</v>
      </c>
      <c r="M166" s="15" t="str">
        <f>IFERROR(VLOOKUP($G166,Jugadores,17,0), "")</f>
        <v>JUVM</v>
      </c>
      <c r="N166" s="16"/>
      <c r="O166" s="24">
        <f>IF(COUNT(R166:AA166)=0,"",COUNT(R166:AA166))</f>
        <v>1</v>
      </c>
      <c r="P166" s="48">
        <f>SUM(R166:AA166)</f>
        <v>11.5</v>
      </c>
      <c r="Q166" s="50">
        <v>11.5</v>
      </c>
      <c r="R166" s="25" t="s">
        <v>14</v>
      </c>
      <c r="S166" s="25" t="s">
        <v>14</v>
      </c>
      <c r="T166" s="25" t="s">
        <v>14</v>
      </c>
      <c r="U166" s="25">
        <v>11.5</v>
      </c>
      <c r="V166" s="25" t="s">
        <v>14</v>
      </c>
      <c r="W166" s="25" t="s">
        <v>14</v>
      </c>
      <c r="X166" s="25" t="s">
        <v>14</v>
      </c>
      <c r="Y166" s="26"/>
      <c r="Z166" s="27"/>
      <c r="AA166" s="29" t="s">
        <v>14</v>
      </c>
    </row>
    <row r="167" spans="1:27" x14ac:dyDescent="0.2">
      <c r="A167" s="21">
        <f>ROW(G167)-2</f>
        <v>165</v>
      </c>
      <c r="B167" s="76">
        <v>180</v>
      </c>
      <c r="C167" s="22">
        <f>IF(B167="","",IF(B167=A167,"=",B167-A167))</f>
        <v>15</v>
      </c>
      <c r="D167" s="76">
        <f>COUNTIF($M$3:$M167,$M167)</f>
        <v>16</v>
      </c>
      <c r="E167" s="76">
        <v>17</v>
      </c>
      <c r="F167" s="22">
        <f>IF(E167="","",IF(E167=D167,"=",E167-D167))</f>
        <v>1</v>
      </c>
      <c r="G167" s="12">
        <v>23306</v>
      </c>
      <c r="H167" s="13" t="str">
        <f>IFERROR(VLOOKUP($G167,Jugadores,12,0), "")</f>
        <v>ALEJANDRO ANSEDE M.</v>
      </c>
      <c r="I167" s="13" t="str">
        <f>IFERROR(VLOOKUP($G167,Jugadores,14,0), "")</f>
        <v>ADX Milagrosa</v>
      </c>
      <c r="J167" s="17" t="str">
        <f>IF(ISERROR(VLOOKUP(I167,Clubes,1,0)),"-","Galicia")</f>
        <v>Galicia</v>
      </c>
      <c r="K167" s="14">
        <f>IFERROR(VLOOKUP($G167,Jugadores,15,0), "")</f>
        <v>2004</v>
      </c>
      <c r="L167" s="17" t="str">
        <f>IFERROR(VLOOKUP($G167,Jugadores,16,0), "")</f>
        <v>M</v>
      </c>
      <c r="M167" s="15" t="str">
        <f>IFERROR(VLOOKUP($G167,Jugadores,17,0), "")</f>
        <v>JUVM</v>
      </c>
      <c r="N167" s="16"/>
      <c r="O167" s="24">
        <f>IF(COUNT(R167:AA167)=0,"",COUNT(R167:AA167))</f>
        <v>1</v>
      </c>
      <c r="P167" s="48">
        <f>SUM(R167:AA167)</f>
        <v>11.5</v>
      </c>
      <c r="Q167" s="50">
        <v>11.5</v>
      </c>
      <c r="R167" s="25" t="s">
        <v>14</v>
      </c>
      <c r="S167" s="25">
        <v>11.5</v>
      </c>
      <c r="T167" s="25" t="s">
        <v>14</v>
      </c>
      <c r="U167" s="25"/>
      <c r="V167" s="25" t="s">
        <v>14</v>
      </c>
      <c r="W167" s="25" t="s">
        <v>14</v>
      </c>
      <c r="X167" s="25" t="s">
        <v>14</v>
      </c>
      <c r="Y167" s="26"/>
      <c r="Z167" s="27"/>
      <c r="AA167" s="29" t="s">
        <v>14</v>
      </c>
    </row>
    <row r="168" spans="1:27" x14ac:dyDescent="0.2">
      <c r="A168" s="21">
        <f>ROW(G168)-2</f>
        <v>166</v>
      </c>
      <c r="B168" s="76">
        <v>181</v>
      </c>
      <c r="C168" s="22">
        <f>IF(B168="","",IF(B168=A168,"=",B168-A168))</f>
        <v>15</v>
      </c>
      <c r="D168" s="76">
        <f>COUNTIF($M$3:$M168,$M168)</f>
        <v>17</v>
      </c>
      <c r="E168" s="76">
        <v>18</v>
      </c>
      <c r="F168" s="22">
        <f>IF(E168="","",IF(E168=D168,"=",E168-D168))</f>
        <v>1</v>
      </c>
      <c r="G168" s="12">
        <v>26877</v>
      </c>
      <c r="H168" s="13" t="str">
        <f>IFERROR(VLOOKUP($G168,Jugadores,12,0), "")</f>
        <v>MARTIN HERNANDEZ G.</v>
      </c>
      <c r="I168" s="13" t="str">
        <f>IFERROR(VLOOKUP($G168,Jugadores,14,0), "")</f>
        <v>Club Monte Porreiro</v>
      </c>
      <c r="J168" s="17" t="str">
        <f>IF(ISERROR(VLOOKUP(I168,Clubes,1,0)),"-","Galicia")</f>
        <v>Galicia</v>
      </c>
      <c r="K168" s="14">
        <f>IFERROR(VLOOKUP($G168,Jugadores,15,0), "")</f>
        <v>2005</v>
      </c>
      <c r="L168" s="17" t="str">
        <f>IFERROR(VLOOKUP($G168,Jugadores,16,0), "")</f>
        <v>M</v>
      </c>
      <c r="M168" s="15" t="str">
        <f>IFERROR(VLOOKUP($G168,Jugadores,17,0), "")</f>
        <v>JUVM</v>
      </c>
      <c r="N168" s="16"/>
      <c r="O168" s="24">
        <f>IF(COUNT(R168:AA168)=0,"",COUNT(R168:AA168))</f>
        <v>1</v>
      </c>
      <c r="P168" s="48">
        <f>SUM(R168:AA168)</f>
        <v>11.5</v>
      </c>
      <c r="Q168" s="50">
        <v>42</v>
      </c>
      <c r="R168" s="25" t="s">
        <v>14</v>
      </c>
      <c r="S168" s="25" t="s">
        <v>14</v>
      </c>
      <c r="T168" s="25" t="s">
        <v>14</v>
      </c>
      <c r="U168" s="25">
        <v>11.5</v>
      </c>
      <c r="V168" s="25" t="s">
        <v>14</v>
      </c>
      <c r="W168" s="25" t="s">
        <v>14</v>
      </c>
      <c r="X168" s="25" t="s">
        <v>14</v>
      </c>
      <c r="Y168" s="26"/>
      <c r="Z168" s="27"/>
      <c r="AA168" s="29" t="s">
        <v>14</v>
      </c>
    </row>
    <row r="169" spans="1:27" x14ac:dyDescent="0.2">
      <c r="A169" s="21">
        <f>ROW(G169)-2</f>
        <v>167</v>
      </c>
      <c r="B169" s="76">
        <v>182</v>
      </c>
      <c r="C169" s="22">
        <f>IF(B169="","",IF(B169=A169,"=",B169-A169))</f>
        <v>15</v>
      </c>
      <c r="D169" s="76">
        <f>COUNTIF($M$3:$M169,$M169)</f>
        <v>4</v>
      </c>
      <c r="E169" s="76">
        <v>4</v>
      </c>
      <c r="F169" s="22" t="str">
        <f>IF(E169="","",IF(E169=D169,"=",E169-D169))</f>
        <v>=</v>
      </c>
      <c r="G169" s="12">
        <v>35952</v>
      </c>
      <c r="H169" s="13" t="str">
        <f>IFERROR(VLOOKUP($G169,Jugadores,12,0), "")</f>
        <v>MANUEL PENALONGA P.</v>
      </c>
      <c r="I169" s="13" t="str">
        <f>IFERROR(VLOOKUP($G169,Jugadores,14,0), "")</f>
        <v>ADX Milagrosa</v>
      </c>
      <c r="J169" s="17" t="str">
        <f>IF(ISERROR(VLOOKUP(I169,Clubes,1,0)),"-","Galicia")</f>
        <v>Galicia</v>
      </c>
      <c r="K169" s="14">
        <f>IFERROR(VLOOKUP($G169,Jugadores,15,0), "")</f>
        <v>2010</v>
      </c>
      <c r="L169" s="17" t="str">
        <f>IFERROR(VLOOKUP($G169,Jugadores,16,0), "")</f>
        <v>M</v>
      </c>
      <c r="M169" s="15" t="str">
        <f>IFERROR(VLOOKUP($G169,Jugadores,17,0), "")</f>
        <v>ALEM</v>
      </c>
      <c r="N169" s="16"/>
      <c r="O169" s="24">
        <f>IF(COUNT(R169:AA169)=0,"",COUNT(R169:AA169))</f>
        <v>1</v>
      </c>
      <c r="P169" s="48">
        <f>SUM(R169:AA169)</f>
        <v>11.5</v>
      </c>
      <c r="Q169" s="50">
        <v>11.5</v>
      </c>
      <c r="R169" s="25" t="s">
        <v>14</v>
      </c>
      <c r="S169" s="25">
        <v>11.5</v>
      </c>
      <c r="T169" s="25" t="s">
        <v>14</v>
      </c>
      <c r="U169" s="25"/>
      <c r="V169" s="25" t="s">
        <v>14</v>
      </c>
      <c r="W169" s="25" t="s">
        <v>14</v>
      </c>
      <c r="X169" s="25" t="s">
        <v>14</v>
      </c>
      <c r="Y169" s="26"/>
      <c r="Z169" s="27"/>
      <c r="AA169" s="29" t="s">
        <v>14</v>
      </c>
    </row>
    <row r="170" spans="1:27" x14ac:dyDescent="0.2">
      <c r="A170" s="21">
        <f>ROW(G170)-2</f>
        <v>168</v>
      </c>
      <c r="B170" s="76"/>
      <c r="C170" s="22" t="str">
        <f>IF(B170="","",IF(B170=A170,"=",B170-A170))</f>
        <v/>
      </c>
      <c r="D170" s="76">
        <f>COUNTIF($M$3:$M170,$M170)</f>
        <v>2</v>
      </c>
      <c r="E170" s="76"/>
      <c r="F170" s="22" t="str">
        <f>IF(E170="","",IF(E170=D170,"=",E170-D170))</f>
        <v/>
      </c>
      <c r="G170" s="12">
        <v>6815</v>
      </c>
      <c r="H170" s="13" t="str">
        <f>IFERROR(VLOOKUP($G170,Jugadores,12,0), "")</f>
        <v>ANTONIO COSTAS H.</v>
      </c>
      <c r="I170" s="13" t="str">
        <f>IFERROR(VLOOKUP($G170,Jugadores,14,0), "")</f>
        <v>Cinania TM</v>
      </c>
      <c r="J170" s="17" t="str">
        <f>IF(ISERROR(VLOOKUP(I170,Clubes,1,0)),"-","Galicia")</f>
        <v>Galicia</v>
      </c>
      <c r="K170" s="14">
        <f>IFERROR(VLOOKUP($G170,Jugadores,15,0), "")</f>
        <v>1954</v>
      </c>
      <c r="L170" s="17" t="str">
        <f>IFERROR(VLOOKUP($G170,Jugadores,16,0), "")</f>
        <v>M</v>
      </c>
      <c r="M170" s="15" t="str">
        <f>IFERROR(VLOOKUP($G170,Jugadores,17,0), "")</f>
        <v>V65M</v>
      </c>
      <c r="N170" s="16"/>
      <c r="O170" s="24">
        <f>IF(COUNT(R170:AA170)=0,"",COUNT(R170:AA170))</f>
        <v>1</v>
      </c>
      <c r="P170" s="48">
        <f>SUM(R170:AA170)</f>
        <v>11</v>
      </c>
      <c r="Q170" s="50"/>
      <c r="R170" s="25"/>
      <c r="S170" s="25" t="s">
        <v>14</v>
      </c>
      <c r="T170" s="25" t="s">
        <v>14</v>
      </c>
      <c r="U170" s="25"/>
      <c r="V170" s="25">
        <v>11</v>
      </c>
      <c r="W170" s="25" t="s">
        <v>14</v>
      </c>
      <c r="X170" s="25"/>
      <c r="Y170" s="26"/>
      <c r="Z170" s="27"/>
      <c r="AA170" s="29"/>
    </row>
    <row r="171" spans="1:27" x14ac:dyDescent="0.2">
      <c r="A171" s="21">
        <f>ROW(G171)-2</f>
        <v>169</v>
      </c>
      <c r="B171" s="76">
        <v>184</v>
      </c>
      <c r="C171" s="22">
        <f>IF(B171="","",IF(B171=A171,"=",B171-A171))</f>
        <v>15</v>
      </c>
      <c r="D171" s="76">
        <f>COUNTIF($M$3:$M171,$M171)</f>
        <v>10</v>
      </c>
      <c r="E171" s="76">
        <v>12</v>
      </c>
      <c r="F171" s="22">
        <f>IF(E171="","",IF(E171=D171,"=",E171-D171))</f>
        <v>2</v>
      </c>
      <c r="G171" s="12">
        <v>8943</v>
      </c>
      <c r="H171" s="13" t="str">
        <f>IFERROR(VLOOKUP($G171,Jugadores,12,0), "")</f>
        <v>ALICIA CASAL F.</v>
      </c>
      <c r="I171" s="13" t="str">
        <f>IFERROR(VLOOKUP($G171,Jugadores,14,0), "")</f>
        <v>Club Monte Porreiro</v>
      </c>
      <c r="J171" s="17" t="str">
        <f>IF(ISERROR(VLOOKUP(I171,Clubes,1,0)),"-","Galicia")</f>
        <v>Galicia</v>
      </c>
      <c r="K171" s="14">
        <f>IFERROR(VLOOKUP($G171,Jugadores,15,0), "")</f>
        <v>1999</v>
      </c>
      <c r="L171" s="17" t="str">
        <f>IFERROR(VLOOKUP($G171,Jugadores,16,0), "")</f>
        <v>F</v>
      </c>
      <c r="M171" s="15" t="str">
        <f>IFERROR(VLOOKUP($G171,Jugadores,17,0), "")</f>
        <v>SENF</v>
      </c>
      <c r="N171" s="16"/>
      <c r="O171" s="24">
        <f>IF(COUNT(R171:AA171)=0,"",COUNT(R171:AA171))</f>
        <v>1</v>
      </c>
      <c r="P171" s="48">
        <f>SUM(R171:AA171)</f>
        <v>10.5</v>
      </c>
      <c r="Q171" s="50">
        <v>10.5</v>
      </c>
      <c r="R171" s="25" t="s">
        <v>14</v>
      </c>
      <c r="S171" s="25" t="s">
        <v>14</v>
      </c>
      <c r="T171" s="25" t="s">
        <v>14</v>
      </c>
      <c r="U171" s="25">
        <v>10.5</v>
      </c>
      <c r="V171" s="25" t="s">
        <v>14</v>
      </c>
      <c r="W171" s="25" t="s">
        <v>14</v>
      </c>
      <c r="X171" s="25" t="s">
        <v>14</v>
      </c>
      <c r="Y171" s="26"/>
      <c r="Z171" s="27"/>
      <c r="AA171" s="29" t="s">
        <v>14</v>
      </c>
    </row>
    <row r="172" spans="1:27" x14ac:dyDescent="0.2">
      <c r="A172" s="21">
        <f>ROW(G172)-2</f>
        <v>170</v>
      </c>
      <c r="B172" s="76">
        <v>164</v>
      </c>
      <c r="C172" s="22">
        <f>IF(B172="","",IF(B172=A172,"=",B172-A172))</f>
        <v>-6</v>
      </c>
      <c r="D172" s="76">
        <f>COUNTIF($M$3:$M172,$M172)</f>
        <v>1</v>
      </c>
      <c r="E172" s="76">
        <v>1</v>
      </c>
      <c r="F172" s="22" t="str">
        <f>IF(E172="","",IF(E172=D172,"=",E172-D172))</f>
        <v>=</v>
      </c>
      <c r="G172" s="12">
        <v>34747</v>
      </c>
      <c r="H172" s="13" t="str">
        <f>IFERROR(VLOOKUP($G172,Jugadores,12,0), "")</f>
        <v>MONTSERRAT BARRERAS G.</v>
      </c>
      <c r="I172" s="13" t="str">
        <f>IFERROR(VLOOKUP($G172,Jugadores,14,0), "")</f>
        <v>Redondela Sport Club</v>
      </c>
      <c r="J172" s="17" t="str">
        <f>IF(ISERROR(VLOOKUP(I172,Clubes,1,0)),"-","Galicia")</f>
        <v>Galicia</v>
      </c>
      <c r="K172" s="14">
        <f>IFERROR(VLOOKUP($G172,Jugadores,15,0), "")</f>
        <v>1961</v>
      </c>
      <c r="L172" s="17" t="str">
        <f>IFERROR(VLOOKUP($G172,Jugadores,16,0), "")</f>
        <v>F</v>
      </c>
      <c r="M172" s="15" t="str">
        <f>IFERROR(VLOOKUP($G172,Jugadores,17,0), "")</f>
        <v>V60F</v>
      </c>
      <c r="N172" s="16"/>
      <c r="O172" s="24">
        <f>IF(COUNT(R172:AA172)=0,"",COUNT(R172:AA172))</f>
        <v>1</v>
      </c>
      <c r="P172" s="48">
        <f>SUM(R172:AA172)</f>
        <v>10.5</v>
      </c>
      <c r="Q172" s="50">
        <v>11</v>
      </c>
      <c r="R172" s="25">
        <v>10.5</v>
      </c>
      <c r="S172" s="25" t="s">
        <v>14</v>
      </c>
      <c r="T172" s="25" t="s">
        <v>14</v>
      </c>
      <c r="U172" s="25" t="s">
        <v>14</v>
      </c>
      <c r="V172" s="25" t="s">
        <v>14</v>
      </c>
      <c r="W172" s="25" t="s">
        <v>14</v>
      </c>
      <c r="X172" s="25" t="s">
        <v>14</v>
      </c>
      <c r="Y172" s="26"/>
      <c r="Z172" s="27"/>
      <c r="AA172" s="29" t="s">
        <v>14</v>
      </c>
    </row>
    <row r="173" spans="1:27" x14ac:dyDescent="0.2">
      <c r="A173" s="21">
        <f>ROW(G173)-2</f>
        <v>171</v>
      </c>
      <c r="B173" s="76"/>
      <c r="C173" s="22" t="str">
        <f>IF(B173="","",IF(B173=A173,"=",B173-A173))</f>
        <v/>
      </c>
      <c r="D173" s="76">
        <f>COUNTIF($M$3:$M173,$M173)</f>
        <v>11</v>
      </c>
      <c r="E173" s="76"/>
      <c r="F173" s="22" t="str">
        <f>IF(E173="","",IF(E173=D173,"=",E173-D173))</f>
        <v/>
      </c>
      <c r="G173" s="12">
        <v>19658</v>
      </c>
      <c r="H173" s="13" t="str">
        <f>IFERROR(VLOOKUP($G173,Jugadores,12,0), "")</f>
        <v>CARMELA SANMARTIN P.</v>
      </c>
      <c r="I173" s="13" t="str">
        <f>IFERROR(VLOOKUP($G173,Jugadores,14,0), "")</f>
        <v>CTM Mos</v>
      </c>
      <c r="J173" s="17" t="str">
        <f>IF(ISERROR(VLOOKUP(I173,Clubes,1,0)),"-","Galicia")</f>
        <v>Galicia</v>
      </c>
      <c r="K173" s="14">
        <f>IFERROR(VLOOKUP($G173,Jugadores,15,0), "")</f>
        <v>2008</v>
      </c>
      <c r="L173" s="17" t="str">
        <f>IFERROR(VLOOKUP($G173,Jugadores,16,0), "")</f>
        <v>F</v>
      </c>
      <c r="M173" s="15" t="str">
        <f>IFERROR(VLOOKUP($G173,Jugadores,17,0), "")</f>
        <v>INFF</v>
      </c>
      <c r="N173" s="16"/>
      <c r="O173" s="24">
        <f>IF(COUNT(R173:AA173)=0,"",COUNT(R173:AA173))</f>
        <v>1</v>
      </c>
      <c r="P173" s="48">
        <f>SUM(R173:AA173)</f>
        <v>9.6999999999999993</v>
      </c>
      <c r="Q173" s="50"/>
      <c r="R173" s="25"/>
      <c r="S173" s="25" t="s">
        <v>14</v>
      </c>
      <c r="T173" s="25" t="s">
        <v>14</v>
      </c>
      <c r="U173" s="25"/>
      <c r="V173" s="25">
        <v>9.6999999999999993</v>
      </c>
      <c r="W173" s="25" t="s">
        <v>14</v>
      </c>
      <c r="X173" s="25"/>
      <c r="Y173" s="26"/>
      <c r="Z173" s="27"/>
      <c r="AA173" s="29"/>
    </row>
    <row r="174" spans="1:27" x14ac:dyDescent="0.2">
      <c r="A174" s="21">
        <f>ROW(G174)-2</f>
        <v>172</v>
      </c>
      <c r="B174" s="76">
        <v>185</v>
      </c>
      <c r="C174" s="22">
        <f>IF(B174="","",IF(B174=A174,"=",B174-A174))</f>
        <v>13</v>
      </c>
      <c r="D174" s="76">
        <f>COUNTIF($M$3:$M174,$M174)</f>
        <v>38</v>
      </c>
      <c r="E174" s="76">
        <v>42</v>
      </c>
      <c r="F174" s="22">
        <f>IF(E174="","",IF(E174=D174,"=",E174-D174))</f>
        <v>4</v>
      </c>
      <c r="G174" s="12">
        <v>14591</v>
      </c>
      <c r="H174" s="13" t="str">
        <f>IFERROR(VLOOKUP($G174,Jugadores,12,0), "")</f>
        <v>ELIO LOPEZ G.</v>
      </c>
      <c r="I174" s="13" t="str">
        <f>IFERROR(VLOOKUP($G174,Jugadores,14,0), "")</f>
        <v>CD Terras da Chaira</v>
      </c>
      <c r="J174" s="17" t="str">
        <f>IF(ISERROR(VLOOKUP(I174,Clubes,1,0)),"-","Galicia")</f>
        <v>Galicia</v>
      </c>
      <c r="K174" s="14">
        <f>IFERROR(VLOOKUP($G174,Jugadores,15,0), "")</f>
        <v>1995</v>
      </c>
      <c r="L174" s="17" t="str">
        <f>IFERROR(VLOOKUP($G174,Jugadores,16,0), "")</f>
        <v>M</v>
      </c>
      <c r="M174" s="15" t="str">
        <f>IFERROR(VLOOKUP($G174,Jugadores,17,0), "")</f>
        <v>SENM</v>
      </c>
      <c r="N174" s="16"/>
      <c r="O174" s="24">
        <f>IF(COUNT(R174:AA174)=0,"",COUNT(R174:AA174))</f>
        <v>1</v>
      </c>
      <c r="P174" s="48">
        <f>SUM(R174:AA174)</f>
        <v>9.5</v>
      </c>
      <c r="Q174" s="50"/>
      <c r="R174" s="25"/>
      <c r="S174" s="25" t="s">
        <v>14</v>
      </c>
      <c r="T174" s="25" t="s">
        <v>14</v>
      </c>
      <c r="U174" s="25"/>
      <c r="V174" s="25" t="s">
        <v>14</v>
      </c>
      <c r="W174" s="25" t="s">
        <v>14</v>
      </c>
      <c r="X174" s="25">
        <v>9.5</v>
      </c>
      <c r="Y174" s="26"/>
      <c r="Z174" s="27"/>
      <c r="AA174" s="29"/>
    </row>
    <row r="175" spans="1:27" x14ac:dyDescent="0.2">
      <c r="A175" s="21">
        <f>ROW(G175)-2</f>
        <v>173</v>
      </c>
      <c r="B175" s="76">
        <v>186</v>
      </c>
      <c r="C175" s="22">
        <f>IF(B175="","",IF(B175=A175,"=",B175-A175))</f>
        <v>13</v>
      </c>
      <c r="D175" s="76">
        <f>COUNTIF($M$3:$M175,$M175)</f>
        <v>12</v>
      </c>
      <c r="E175" s="76">
        <v>11</v>
      </c>
      <c r="F175" s="22">
        <f>IF(E175="","",IF(E175=D175,"=",E175-D175))</f>
        <v>-1</v>
      </c>
      <c r="G175" s="12">
        <v>27808</v>
      </c>
      <c r="H175" s="13" t="str">
        <f>IFERROR(VLOOKUP($G175,Jugadores,12,0), "")</f>
        <v>LUCIA SAURA G.</v>
      </c>
      <c r="I175" s="13" t="str">
        <f>IFERROR(VLOOKUP($G175,Jugadores,14,0), "")</f>
        <v>CTM Cidade de Narón</v>
      </c>
      <c r="J175" s="17" t="str">
        <f>IF(ISERROR(VLOOKUP(I175,Clubes,1,0)),"-","Galicia")</f>
        <v>Galicia</v>
      </c>
      <c r="K175" s="14">
        <f>IFERROR(VLOOKUP($G175,Jugadores,15,0), "")</f>
        <v>2009</v>
      </c>
      <c r="L175" s="17" t="str">
        <f>IFERROR(VLOOKUP($G175,Jugadores,16,0), "")</f>
        <v>F</v>
      </c>
      <c r="M175" s="15" t="str">
        <f>IFERROR(VLOOKUP($G175,Jugadores,17,0), "")</f>
        <v>INFF</v>
      </c>
      <c r="N175" s="16"/>
      <c r="O175" s="24">
        <f>IF(COUNT(R175:AA175)=0,"",COUNT(R175:AA175))</f>
        <v>1</v>
      </c>
      <c r="P175" s="48">
        <f>SUM(R175:AA175)</f>
        <v>9.5</v>
      </c>
      <c r="Q175" s="50"/>
      <c r="R175" s="25"/>
      <c r="S175" s="25" t="s">
        <v>14</v>
      </c>
      <c r="T175" s="25" t="s">
        <v>14</v>
      </c>
      <c r="U175" s="25"/>
      <c r="V175" s="25" t="s">
        <v>14</v>
      </c>
      <c r="W175" s="25" t="s">
        <v>14</v>
      </c>
      <c r="X175" s="25">
        <v>9.5</v>
      </c>
      <c r="Y175" s="26"/>
      <c r="Z175" s="27"/>
      <c r="AA175" s="29"/>
    </row>
    <row r="176" spans="1:27" x14ac:dyDescent="0.2">
      <c r="A176" s="21">
        <f>ROW(G176)-2</f>
        <v>174</v>
      </c>
      <c r="B176" s="76">
        <v>187</v>
      </c>
      <c r="C176" s="22">
        <f>IF(B176="","",IF(B176=A176,"=",B176-A176))</f>
        <v>13</v>
      </c>
      <c r="D176" s="76">
        <f>COUNTIF($M$3:$M176,$M176)</f>
        <v>3</v>
      </c>
      <c r="E176" s="76">
        <v>4</v>
      </c>
      <c r="F176" s="22">
        <f>IF(E176="","",IF(E176=D176,"=",E176-D176))</f>
        <v>1</v>
      </c>
      <c r="G176" s="12">
        <v>20945</v>
      </c>
      <c r="H176" s="13" t="str">
        <f>IFERROR(VLOOKUP($G176,Jugadores,12,0), "")</f>
        <v>NEREA SANTIAGO B.</v>
      </c>
      <c r="I176" s="13" t="str">
        <f>IFERROR(VLOOKUP($G176,Jugadores,14,0), "")</f>
        <v>Club Monte Porreiro</v>
      </c>
      <c r="J176" s="17" t="str">
        <f>IF(ISERROR(VLOOKUP(I176,Clubes,1,0)),"-","Galicia")</f>
        <v>Galicia</v>
      </c>
      <c r="K176" s="14">
        <f>IFERROR(VLOOKUP($G176,Jugadores,15,0), "")</f>
        <v>2004</v>
      </c>
      <c r="L176" s="17" t="str">
        <f>IFERROR(VLOOKUP($G176,Jugadores,16,0), "")</f>
        <v>F</v>
      </c>
      <c r="M176" s="15" t="str">
        <f>IFERROR(VLOOKUP($G176,Jugadores,17,0), "")</f>
        <v>JUVF</v>
      </c>
      <c r="N176" s="16"/>
      <c r="O176" s="24">
        <f>IF(COUNT(R176:AA176)=0,"",COUNT(R176:AA176))</f>
        <v>1</v>
      </c>
      <c r="P176" s="48">
        <f>SUM(R176:AA176)</f>
        <v>9</v>
      </c>
      <c r="Q176" s="50">
        <v>9</v>
      </c>
      <c r="R176" s="25" t="s">
        <v>14</v>
      </c>
      <c r="S176" s="25" t="s">
        <v>14</v>
      </c>
      <c r="T176" s="25" t="s">
        <v>14</v>
      </c>
      <c r="U176" s="25">
        <v>9</v>
      </c>
      <c r="V176" s="25" t="s">
        <v>14</v>
      </c>
      <c r="W176" s="25" t="s">
        <v>14</v>
      </c>
      <c r="X176" s="25" t="s">
        <v>14</v>
      </c>
      <c r="Y176" s="26"/>
      <c r="Z176" s="27"/>
      <c r="AA176" s="29" t="s">
        <v>14</v>
      </c>
    </row>
    <row r="177" spans="1:27" x14ac:dyDescent="0.2">
      <c r="A177" s="21">
        <f>ROW(G177)-2</f>
        <v>175</v>
      </c>
      <c r="B177" s="76">
        <v>188</v>
      </c>
      <c r="C177" s="22">
        <f>IF(B177="","",IF(B177=A177,"=",B177-A177))</f>
        <v>13</v>
      </c>
      <c r="D177" s="76">
        <f>COUNTIF($M$3:$M177,$M177)</f>
        <v>18</v>
      </c>
      <c r="E177" s="76">
        <v>19</v>
      </c>
      <c r="F177" s="22">
        <f>IF(E177="","",IF(E177=D177,"=",E177-D177))</f>
        <v>1</v>
      </c>
      <c r="G177" s="12">
        <v>33703</v>
      </c>
      <c r="H177" s="13" t="str">
        <f>IFERROR(VLOOKUP($G177,Jugadores,12,0), "")</f>
        <v>MIGUEL CARBALLO R.</v>
      </c>
      <c r="I177" s="13" t="str">
        <f>IFERROR(VLOOKUP($G177,Jugadores,14,0), "")</f>
        <v>CTM GAM</v>
      </c>
      <c r="J177" s="17" t="str">
        <f>IF(ISERROR(VLOOKUP(I177,Clubes,1,0)),"-","Galicia")</f>
        <v>Galicia</v>
      </c>
      <c r="K177" s="14">
        <f>IFERROR(VLOOKUP($G177,Jugadores,15,0), "")</f>
        <v>2009</v>
      </c>
      <c r="L177" s="17" t="str">
        <f>IFERROR(VLOOKUP($G177,Jugadores,16,0), "")</f>
        <v>M</v>
      </c>
      <c r="M177" s="15" t="str">
        <f>IFERROR(VLOOKUP($G177,Jugadores,17,0), "")</f>
        <v>INFM</v>
      </c>
      <c r="N177" s="16"/>
      <c r="O177" s="24">
        <f>IF(COUNT(R177:AA177)=0,"",COUNT(R177:AA177))</f>
        <v>1</v>
      </c>
      <c r="P177" s="48">
        <f>SUM(R177:AA177)</f>
        <v>9</v>
      </c>
      <c r="Q177" s="50">
        <v>9</v>
      </c>
      <c r="R177" s="25" t="s">
        <v>14</v>
      </c>
      <c r="S177" s="25" t="s">
        <v>14</v>
      </c>
      <c r="T177" s="25" t="s">
        <v>14</v>
      </c>
      <c r="U177" s="25">
        <v>9</v>
      </c>
      <c r="V177" s="25" t="s">
        <v>14</v>
      </c>
      <c r="W177" s="25" t="s">
        <v>14</v>
      </c>
      <c r="X177" s="25" t="s">
        <v>14</v>
      </c>
      <c r="Y177" s="26"/>
      <c r="Z177" s="27"/>
      <c r="AA177" s="29" t="s">
        <v>14</v>
      </c>
    </row>
    <row r="178" spans="1:27" x14ac:dyDescent="0.2">
      <c r="A178" s="21">
        <f>ROW(G178)-2</f>
        <v>176</v>
      </c>
      <c r="B178" s="76">
        <v>189</v>
      </c>
      <c r="C178" s="22">
        <f>IF(B178="","",IF(B178=A178,"=",B178-A178))</f>
        <v>13</v>
      </c>
      <c r="D178" s="76">
        <f>COUNTIF($M$3:$M178,$M178)</f>
        <v>17</v>
      </c>
      <c r="E178" s="76">
        <v>20</v>
      </c>
      <c r="F178" s="22">
        <f>IF(E178="","",IF(E178=D178,"=",E178-D178))</f>
        <v>3</v>
      </c>
      <c r="G178" s="12">
        <v>6468</v>
      </c>
      <c r="H178" s="13" t="str">
        <f>IFERROR(VLOOKUP($G178,Jugadores,12,0), "")</f>
        <v>JAIME R. MARTINEZ P.</v>
      </c>
      <c r="I178" s="13" t="str">
        <f>IFERROR(VLOOKUP($G178,Jugadores,14,0), "")</f>
        <v>CTM Cidade de Narón</v>
      </c>
      <c r="J178" s="17" t="str">
        <f>IF(ISERROR(VLOOKUP(I178,Clubes,1,0)),"-","Galicia")</f>
        <v>Galicia</v>
      </c>
      <c r="K178" s="14">
        <f>IFERROR(VLOOKUP($G178,Jugadores,15,0), "")</f>
        <v>1966</v>
      </c>
      <c r="L178" s="17" t="str">
        <f>IFERROR(VLOOKUP($G178,Jugadores,16,0), "")</f>
        <v>M</v>
      </c>
      <c r="M178" s="15" t="str">
        <f>IFERROR(VLOOKUP($G178,Jugadores,17,0), "")</f>
        <v>V50M</v>
      </c>
      <c r="N178" s="16"/>
      <c r="O178" s="24">
        <f>IF(COUNT(R178:AA178)=0,"",COUNT(R178:AA178))</f>
        <v>1</v>
      </c>
      <c r="P178" s="48">
        <f>SUM(R178:AA178)</f>
        <v>8.5</v>
      </c>
      <c r="Q178" s="50">
        <v>8.5</v>
      </c>
      <c r="R178" s="25" t="s">
        <v>14</v>
      </c>
      <c r="S178" s="25" t="s">
        <v>14</v>
      </c>
      <c r="T178" s="25" t="s">
        <v>14</v>
      </c>
      <c r="U178" s="25"/>
      <c r="V178" s="25" t="s">
        <v>14</v>
      </c>
      <c r="W178" s="25">
        <v>8.5</v>
      </c>
      <c r="X178" s="25" t="s">
        <v>14</v>
      </c>
      <c r="Y178" s="26"/>
      <c r="Z178" s="27"/>
      <c r="AA178" s="29" t="s">
        <v>14</v>
      </c>
    </row>
    <row r="179" spans="1:27" x14ac:dyDescent="0.2">
      <c r="A179" s="21">
        <f>ROW(G179)-2</f>
        <v>177</v>
      </c>
      <c r="B179" s="76">
        <v>190</v>
      </c>
      <c r="C179" s="22">
        <f>IF(B179="","",IF(B179=A179,"=",B179-A179))</f>
        <v>13</v>
      </c>
      <c r="D179" s="76">
        <f>COUNTIF($M$3:$M179,$M179)</f>
        <v>21</v>
      </c>
      <c r="E179" s="76">
        <v>22</v>
      </c>
      <c r="F179" s="22">
        <f>IF(E179="","",IF(E179=D179,"=",E179-D179))</f>
        <v>1</v>
      </c>
      <c r="G179" s="12">
        <v>29363</v>
      </c>
      <c r="H179" s="13" t="str">
        <f>IFERROR(VLOOKUP($G179,Jugadores,12,0), "")</f>
        <v>ALFREDO VARELA G.</v>
      </c>
      <c r="I179" s="13" t="str">
        <f>IFERROR(VLOOKUP($G179,Jugadores,14,0), "")</f>
        <v>Arteal TM</v>
      </c>
      <c r="J179" s="17" t="str">
        <f>IF(ISERROR(VLOOKUP(I179,Clubes,1,0)),"-","Galicia")</f>
        <v>Galicia</v>
      </c>
      <c r="K179" s="14">
        <f>IFERROR(VLOOKUP($G179,Jugadores,15,0), "")</f>
        <v>1980</v>
      </c>
      <c r="L179" s="17" t="str">
        <f>IFERROR(VLOOKUP($G179,Jugadores,16,0), "")</f>
        <v>M</v>
      </c>
      <c r="M179" s="15" t="str">
        <f>IFERROR(VLOOKUP($G179,Jugadores,17,0), "")</f>
        <v>V40M</v>
      </c>
      <c r="N179" s="16"/>
      <c r="O179" s="24">
        <f>IF(COUNT(R179:AA179)=0,"",COUNT(R179:AA179))</f>
        <v>1</v>
      </c>
      <c r="P179" s="48">
        <f>SUM(R179:AA179)</f>
        <v>8.5</v>
      </c>
      <c r="Q179" s="50">
        <v>8.5</v>
      </c>
      <c r="R179" s="25" t="s">
        <v>14</v>
      </c>
      <c r="S179" s="25" t="s">
        <v>14</v>
      </c>
      <c r="T179" s="25" t="s">
        <v>14</v>
      </c>
      <c r="U179" s="25"/>
      <c r="V179" s="25" t="s">
        <v>14</v>
      </c>
      <c r="W179" s="25">
        <v>8.5</v>
      </c>
      <c r="X179" s="25" t="s">
        <v>14</v>
      </c>
      <c r="Y179" s="26"/>
      <c r="Z179" s="27"/>
      <c r="AA179" s="29" t="s">
        <v>14</v>
      </c>
    </row>
    <row r="180" spans="1:27" x14ac:dyDescent="0.2">
      <c r="A180" s="21">
        <f>ROW(G180)-2</f>
        <v>178</v>
      </c>
      <c r="B180" s="76">
        <v>191</v>
      </c>
      <c r="C180" s="22">
        <f>IF(B180="","",IF(B180=A180,"=",B180-A180))</f>
        <v>13</v>
      </c>
      <c r="D180" s="76">
        <f>COUNTIF($M$3:$M180,$M180)</f>
        <v>3</v>
      </c>
      <c r="E180" s="76">
        <v>2</v>
      </c>
      <c r="F180" s="22">
        <f>IF(E180="","",IF(E180=D180,"=",E180-D180))</f>
        <v>-1</v>
      </c>
      <c r="G180" s="12">
        <v>9968</v>
      </c>
      <c r="H180" s="13" t="str">
        <f>IFERROR(VLOOKUP($G180,Jugadores,12,0), "")</f>
        <v>SANTIAGO BRANDARIZ G.</v>
      </c>
      <c r="I180" s="13" t="str">
        <f>IFERROR(VLOOKUP($G180,Jugadores,14,0), "")</f>
        <v>Finisterre TM</v>
      </c>
      <c r="J180" s="17" t="str">
        <f>IF(ISERROR(VLOOKUP(I180,Clubes,1,0)),"-","Galicia")</f>
        <v>Galicia</v>
      </c>
      <c r="K180" s="14">
        <f>IFERROR(VLOOKUP($G180,Jugadores,15,0), "")</f>
        <v>1954</v>
      </c>
      <c r="L180" s="17" t="str">
        <f>IFERROR(VLOOKUP($G180,Jugadores,16,0), "")</f>
        <v>M</v>
      </c>
      <c r="M180" s="15" t="str">
        <f>IFERROR(VLOOKUP($G180,Jugadores,17,0), "")</f>
        <v>V65M</v>
      </c>
      <c r="N180" s="16">
        <v>1</v>
      </c>
      <c r="O180" s="24">
        <f>IF(COUNT(R180:AA180)=0,"",COUNT(R180:AA180))</f>
        <v>2</v>
      </c>
      <c r="P180" s="48">
        <f>SUM(R180:AA180)</f>
        <v>8</v>
      </c>
      <c r="Q180" s="50">
        <v>27.5</v>
      </c>
      <c r="R180" s="25" t="s">
        <v>14</v>
      </c>
      <c r="S180" s="25" t="s">
        <v>14</v>
      </c>
      <c r="T180" s="25">
        <v>8</v>
      </c>
      <c r="U180" s="25" t="s">
        <v>14</v>
      </c>
      <c r="V180" s="25">
        <v>0</v>
      </c>
      <c r="W180" s="25" t="s">
        <v>14</v>
      </c>
      <c r="X180" s="25" t="s">
        <v>14</v>
      </c>
      <c r="Y180" s="26"/>
      <c r="Z180" s="27"/>
      <c r="AA180" s="29" t="s">
        <v>14</v>
      </c>
    </row>
    <row r="181" spans="1:27" x14ac:dyDescent="0.2">
      <c r="A181" s="21">
        <f>ROW(G181)-2</f>
        <v>179</v>
      </c>
      <c r="B181" s="76">
        <v>140</v>
      </c>
      <c r="C181" s="22">
        <f>IF(B181="","",IF(B181=A181,"=",B181-A181))</f>
        <v>-39</v>
      </c>
      <c r="D181" s="76">
        <f>COUNTIF($M$3:$M181,$M181)</f>
        <v>18</v>
      </c>
      <c r="E181" s="76">
        <v>12</v>
      </c>
      <c r="F181" s="22">
        <f>IF(E181="","",IF(E181=D181,"=",E181-D181))</f>
        <v>-6</v>
      </c>
      <c r="G181" s="12">
        <v>22665</v>
      </c>
      <c r="H181" s="13" t="str">
        <f>IFERROR(VLOOKUP($G181,Jugadores,12,0), "")</f>
        <v>CARLOS VAZQUEZ C.</v>
      </c>
      <c r="I181" s="13" t="str">
        <f>IFERROR(VLOOKUP($G181,Jugadores,14,0), "")</f>
        <v>Cinania TM</v>
      </c>
      <c r="J181" s="17" t="str">
        <f>IF(ISERROR(VLOOKUP(I181,Clubes,1,0)),"-","Galicia")</f>
        <v>Galicia</v>
      </c>
      <c r="K181" s="14">
        <f>IFERROR(VLOOKUP($G181,Jugadores,15,0), "")</f>
        <v>2005</v>
      </c>
      <c r="L181" s="17" t="str">
        <f>IFERROR(VLOOKUP($G181,Jugadores,16,0), "")</f>
        <v>M</v>
      </c>
      <c r="M181" s="15" t="str">
        <f>IFERROR(VLOOKUP($G181,Jugadores,17,0), "")</f>
        <v>JUVM</v>
      </c>
      <c r="N181" s="16"/>
      <c r="O181" s="24">
        <f>IF(COUNT(R181:AA181)=0,"",COUNT(R181:AA181))</f>
        <v>2</v>
      </c>
      <c r="P181" s="48">
        <f>SUM(R181:AA181)</f>
        <v>8</v>
      </c>
      <c r="Q181" s="50">
        <v>65</v>
      </c>
      <c r="R181" s="25">
        <v>0</v>
      </c>
      <c r="S181" s="25" t="s">
        <v>14</v>
      </c>
      <c r="T181" s="25" t="s">
        <v>14</v>
      </c>
      <c r="U181" s="25" t="s">
        <v>14</v>
      </c>
      <c r="V181" s="25">
        <v>8</v>
      </c>
      <c r="W181" s="25" t="s">
        <v>14</v>
      </c>
      <c r="X181" s="25" t="s">
        <v>14</v>
      </c>
      <c r="Y181" s="26"/>
      <c r="Z181" s="27"/>
      <c r="AA181" s="29" t="s">
        <v>14</v>
      </c>
    </row>
    <row r="182" spans="1:27" x14ac:dyDescent="0.2">
      <c r="A182" s="21">
        <f>ROW(G182)-2</f>
        <v>180</v>
      </c>
      <c r="B182" s="76">
        <v>165</v>
      </c>
      <c r="C182" s="22">
        <f>IF(B182="","",IF(B182=A182,"=",B182-A182))</f>
        <v>-15</v>
      </c>
      <c r="D182" s="76">
        <f>COUNTIF($M$3:$M182,$M182)</f>
        <v>19</v>
      </c>
      <c r="E182" s="76">
        <v>17</v>
      </c>
      <c r="F182" s="22">
        <f>IF(E182="","",IF(E182=D182,"=",E182-D182))</f>
        <v>-2</v>
      </c>
      <c r="G182" s="12">
        <v>77537</v>
      </c>
      <c r="H182" s="13" t="str">
        <f>IFERROR(VLOOKUP($G182,Jugadores,12,0), "")</f>
        <v>LUCAS AFONSO</v>
      </c>
      <c r="I182" s="13" t="str">
        <f>IFERROR(VLOOKUP($G182,Jugadores,14,0), "")</f>
        <v>Club Cerveira Futsal</v>
      </c>
      <c r="J182" s="17" t="str">
        <f>IF(ISERROR(VLOOKUP(I182,Clubes,1,0)),"-","Galicia")</f>
        <v>-</v>
      </c>
      <c r="K182" s="14">
        <f>IFERROR(VLOOKUP($G182,Jugadores,15,0), "")</f>
        <v>2007</v>
      </c>
      <c r="L182" s="17" t="str">
        <f>IFERROR(VLOOKUP($G182,Jugadores,16,0), "")</f>
        <v>M</v>
      </c>
      <c r="M182" s="15" t="str">
        <f>IFERROR(VLOOKUP($G182,Jugadores,17,0), "")</f>
        <v>INFM</v>
      </c>
      <c r="N182" s="16">
        <v>1</v>
      </c>
      <c r="O182" s="24">
        <f>IF(COUNT(R182:AA182)=0,"",COUNT(R182:AA182))</f>
        <v>2</v>
      </c>
      <c r="P182" s="48">
        <f>SUM(R182:AA182)</f>
        <v>8</v>
      </c>
      <c r="Q182" s="50">
        <v>18.5</v>
      </c>
      <c r="R182" s="25" t="s">
        <v>14</v>
      </c>
      <c r="S182" s="25">
        <v>0</v>
      </c>
      <c r="T182" s="25">
        <v>8</v>
      </c>
      <c r="U182" s="25" t="s">
        <v>14</v>
      </c>
      <c r="V182" s="25" t="s">
        <v>14</v>
      </c>
      <c r="W182" s="25" t="s">
        <v>14</v>
      </c>
      <c r="X182" s="25" t="s">
        <v>14</v>
      </c>
      <c r="Y182" s="26"/>
      <c r="Z182" s="27"/>
      <c r="AA182" s="29" t="s">
        <v>14</v>
      </c>
    </row>
    <row r="183" spans="1:27" x14ac:dyDescent="0.2">
      <c r="A183" s="21">
        <f>ROW(G183)-2</f>
        <v>181</v>
      </c>
      <c r="B183" s="76">
        <v>192</v>
      </c>
      <c r="C183" s="22">
        <f>IF(B183="","",IF(B183=A183,"=",B183-A183))</f>
        <v>11</v>
      </c>
      <c r="D183" s="76">
        <f>COUNTIF($M$3:$M183,$M183)</f>
        <v>22</v>
      </c>
      <c r="E183" s="76">
        <v>23</v>
      </c>
      <c r="F183" s="22">
        <f>IF(E183="","",IF(E183=D183,"=",E183-D183))</f>
        <v>1</v>
      </c>
      <c r="G183" s="12">
        <v>29707</v>
      </c>
      <c r="H183" s="13" t="str">
        <f>IFERROR(VLOOKUP($G183,Jugadores,12,0), "")</f>
        <v>MANUEL CARRASCO L.</v>
      </c>
      <c r="I183" s="13" t="str">
        <f>IFERROR(VLOOKUP($G183,Jugadores,14,0), "")</f>
        <v>Club del Mar de San Amaro</v>
      </c>
      <c r="J183" s="17" t="str">
        <f>IF(ISERROR(VLOOKUP(I183,Clubes,1,0)),"-","Galicia")</f>
        <v>Galicia</v>
      </c>
      <c r="K183" s="14">
        <f>IFERROR(VLOOKUP($G183,Jugadores,15,0), "")</f>
        <v>1975</v>
      </c>
      <c r="L183" s="17" t="str">
        <f>IFERROR(VLOOKUP($G183,Jugadores,16,0), "")</f>
        <v>M</v>
      </c>
      <c r="M183" s="15" t="str">
        <f>IFERROR(VLOOKUP($G183,Jugadores,17,0), "")</f>
        <v>V40M</v>
      </c>
      <c r="N183" s="16"/>
      <c r="O183" s="24">
        <f>IF(COUNT(R183:AA183)=0,"",COUNT(R183:AA183))</f>
        <v>1</v>
      </c>
      <c r="P183" s="48">
        <f>SUM(R183:AA183)</f>
        <v>8</v>
      </c>
      <c r="Q183" s="50">
        <v>8</v>
      </c>
      <c r="R183" s="25" t="s">
        <v>14</v>
      </c>
      <c r="S183" s="25"/>
      <c r="T183" s="25">
        <v>8</v>
      </c>
      <c r="U183" s="25"/>
      <c r="V183" s="25" t="s">
        <v>14</v>
      </c>
      <c r="W183" s="25" t="s">
        <v>14</v>
      </c>
      <c r="X183" s="25" t="s">
        <v>14</v>
      </c>
      <c r="Y183" s="26"/>
      <c r="Z183" s="27"/>
      <c r="AA183" s="29" t="s">
        <v>14</v>
      </c>
    </row>
    <row r="184" spans="1:27" x14ac:dyDescent="0.2">
      <c r="A184" s="21">
        <f>ROW(G184)-2</f>
        <v>182</v>
      </c>
      <c r="B184" s="76">
        <v>193</v>
      </c>
      <c r="C184" s="22">
        <f>IF(B184="","",IF(B184=A184,"=",B184-A184))</f>
        <v>11</v>
      </c>
      <c r="D184" s="76">
        <f>COUNTIF($M$3:$M184,$M184)</f>
        <v>2</v>
      </c>
      <c r="E184" s="76">
        <v>2</v>
      </c>
      <c r="F184" s="22" t="str">
        <f>IF(E184="","",IF(E184=D184,"=",E184-D184))</f>
        <v>=</v>
      </c>
      <c r="G184" s="12">
        <v>30873</v>
      </c>
      <c r="H184" s="13" t="str">
        <f>IFERROR(VLOOKUP($G184,Jugadores,12,0), "")</f>
        <v>NICOLAS OTERO C.</v>
      </c>
      <c r="I184" s="13" t="str">
        <f>IFERROR(VLOOKUP($G184,Jugadores,14,0), "")</f>
        <v>Club Oroso TM</v>
      </c>
      <c r="J184" s="17" t="str">
        <f>IF(ISERROR(VLOOKUP(I184,Clubes,1,0)),"-","Galicia")</f>
        <v>Galicia</v>
      </c>
      <c r="K184" s="14">
        <f>IFERROR(VLOOKUP($G184,Jugadores,15,0), "")</f>
        <v>2012</v>
      </c>
      <c r="L184" s="17" t="str">
        <f>IFERROR(VLOOKUP($G184,Jugadores,16,0), "")</f>
        <v>M</v>
      </c>
      <c r="M184" s="15" t="str">
        <f>IFERROR(VLOOKUP($G184,Jugadores,17,0), "")</f>
        <v>BENM</v>
      </c>
      <c r="N184" s="16"/>
      <c r="O184" s="24">
        <f>IF(COUNT(R184:AA184)=0,"",COUNT(R184:AA184))</f>
        <v>1</v>
      </c>
      <c r="P184" s="48">
        <f>SUM(R184:AA184)</f>
        <v>8</v>
      </c>
      <c r="Q184" s="50">
        <v>8</v>
      </c>
      <c r="R184" s="25" t="s">
        <v>14</v>
      </c>
      <c r="S184" s="25"/>
      <c r="T184" s="25">
        <v>8</v>
      </c>
      <c r="U184" s="25"/>
      <c r="V184" s="25" t="s">
        <v>14</v>
      </c>
      <c r="W184" s="25" t="s">
        <v>14</v>
      </c>
      <c r="X184" s="25" t="s">
        <v>14</v>
      </c>
      <c r="Y184" s="26"/>
      <c r="Z184" s="27"/>
      <c r="AA184" s="29" t="s">
        <v>14</v>
      </c>
    </row>
    <row r="185" spans="1:27" x14ac:dyDescent="0.2">
      <c r="A185" s="21">
        <f>ROW(G185)-2</f>
        <v>183</v>
      </c>
      <c r="B185" s="76">
        <v>194</v>
      </c>
      <c r="C185" s="22">
        <f>IF(B185="","",IF(B185=A185,"=",B185-A185))</f>
        <v>11</v>
      </c>
      <c r="D185" s="76">
        <f>COUNTIF($M$3:$M185,$M185)</f>
        <v>5</v>
      </c>
      <c r="E185" s="76">
        <v>5</v>
      </c>
      <c r="F185" s="22" t="str">
        <f>IF(E185="","",IF(E185=D185,"=",E185-D185))</f>
        <v>=</v>
      </c>
      <c r="G185" s="12">
        <v>35300</v>
      </c>
      <c r="H185" s="13" t="str">
        <f>IFERROR(VLOOKUP($G185,Jugadores,12,0), "")</f>
        <v>BRUNO MONTALDO M.</v>
      </c>
      <c r="I185" s="13" t="str">
        <f>IFERROR(VLOOKUP($G185,Jugadores,14,0), "")</f>
        <v>Club Oroso TM</v>
      </c>
      <c r="J185" s="17" t="str">
        <f>IF(ISERROR(VLOOKUP(I185,Clubes,1,0)),"-","Galicia")</f>
        <v>Galicia</v>
      </c>
      <c r="K185" s="14">
        <f>IFERROR(VLOOKUP($G185,Jugadores,15,0), "")</f>
        <v>2011</v>
      </c>
      <c r="L185" s="17" t="str">
        <f>IFERROR(VLOOKUP($G185,Jugadores,16,0), "")</f>
        <v>M</v>
      </c>
      <c r="M185" s="15" t="str">
        <f>IFERROR(VLOOKUP($G185,Jugadores,17,0), "")</f>
        <v>ALEM</v>
      </c>
      <c r="N185" s="16"/>
      <c r="O185" s="24">
        <f>IF(COUNT(R185:AA185)=0,"",COUNT(R185:AA185))</f>
        <v>1</v>
      </c>
      <c r="P185" s="48">
        <f>SUM(R185:AA185)</f>
        <v>8</v>
      </c>
      <c r="Q185" s="50">
        <v>8</v>
      </c>
      <c r="R185" s="25" t="s">
        <v>14</v>
      </c>
      <c r="S185" s="25"/>
      <c r="T185" s="25">
        <v>8</v>
      </c>
      <c r="U185" s="25"/>
      <c r="V185" s="25" t="s">
        <v>14</v>
      </c>
      <c r="W185" s="25" t="s">
        <v>14</v>
      </c>
      <c r="X185" s="25" t="s">
        <v>14</v>
      </c>
      <c r="Y185" s="26"/>
      <c r="Z185" s="27"/>
      <c r="AA185" s="29" t="s">
        <v>14</v>
      </c>
    </row>
    <row r="186" spans="1:27" x14ac:dyDescent="0.2">
      <c r="A186" s="21">
        <f>ROW(G186)-2</f>
        <v>184</v>
      </c>
      <c r="B186" s="76">
        <v>150</v>
      </c>
      <c r="C186" s="22">
        <f>IF(B186="","",IF(B186=A186,"=",B186-A186))</f>
        <v>-34</v>
      </c>
      <c r="D186" s="76">
        <f>COUNTIF($M$3:$M186,$M186)</f>
        <v>11</v>
      </c>
      <c r="E186" s="76">
        <v>8</v>
      </c>
      <c r="F186" s="22">
        <f>IF(E186="","",IF(E186=D186,"=",E186-D186))</f>
        <v>-3</v>
      </c>
      <c r="G186" s="12">
        <v>3523</v>
      </c>
      <c r="H186" s="13" t="str">
        <f>IFERROR(VLOOKUP($G186,Jugadores,12,0), "")</f>
        <v>SARA FERNANDEZ P.</v>
      </c>
      <c r="I186" s="13" t="str">
        <f>IFERROR(VLOOKUP($G186,Jugadores,14,0), "")</f>
        <v>Cinania TM</v>
      </c>
      <c r="J186" s="17" t="str">
        <f>IF(ISERROR(VLOOKUP(I186,Clubes,1,0)),"-","Galicia")</f>
        <v>Galicia</v>
      </c>
      <c r="K186" s="14">
        <f>IFERROR(VLOOKUP($G186,Jugadores,15,0), "")</f>
        <v>1990</v>
      </c>
      <c r="L186" s="17" t="str">
        <f>IFERROR(VLOOKUP($G186,Jugadores,16,0), "")</f>
        <v>F</v>
      </c>
      <c r="M186" s="15" t="str">
        <f>IFERROR(VLOOKUP($G186,Jugadores,17,0), "")</f>
        <v>SENF</v>
      </c>
      <c r="N186" s="16"/>
      <c r="O186" s="24">
        <f>IF(COUNT(R186:AA186)=0,"",COUNT(R186:AA186))</f>
        <v>1</v>
      </c>
      <c r="P186" s="48">
        <f>SUM(R186:AA186)</f>
        <v>7.9</v>
      </c>
      <c r="Q186" s="50">
        <v>31.9</v>
      </c>
      <c r="R186" s="25" t="s">
        <v>14</v>
      </c>
      <c r="S186" s="25">
        <v>7.9</v>
      </c>
      <c r="T186" s="25" t="s">
        <v>14</v>
      </c>
      <c r="U186" s="25" t="s">
        <v>14</v>
      </c>
      <c r="V186" s="25" t="s">
        <v>14</v>
      </c>
      <c r="W186" s="25" t="s">
        <v>14</v>
      </c>
      <c r="X186" s="25" t="s">
        <v>14</v>
      </c>
      <c r="Y186" s="26"/>
      <c r="Z186" s="27"/>
      <c r="AA186" s="29" t="s">
        <v>14</v>
      </c>
    </row>
    <row r="187" spans="1:27" x14ac:dyDescent="0.2">
      <c r="A187" s="21">
        <f>ROW(G187)-2</f>
        <v>185</v>
      </c>
      <c r="B187" s="76">
        <v>195</v>
      </c>
      <c r="C187" s="22">
        <f>IF(B187="","",IF(B187=A187,"=",B187-A187))</f>
        <v>10</v>
      </c>
      <c r="D187" s="76">
        <f>COUNTIF($M$3:$M187,$M187)</f>
        <v>13</v>
      </c>
      <c r="E187" s="76">
        <v>12</v>
      </c>
      <c r="F187" s="22">
        <f>IF(E187="","",IF(E187=D187,"=",E187-D187))</f>
        <v>-1</v>
      </c>
      <c r="G187" s="12">
        <v>22331</v>
      </c>
      <c r="H187" s="13" t="str">
        <f>IFERROR(VLOOKUP($G187,Jugadores,12,0), "")</f>
        <v>LAURA GARCIA M.</v>
      </c>
      <c r="I187" s="13" t="str">
        <f>IFERROR(VLOOKUP($G187,Jugadores,14,0), "")</f>
        <v>Club del Mar de San Amaro</v>
      </c>
      <c r="J187" s="17" t="str">
        <f>IF(ISERROR(VLOOKUP(I187,Clubes,1,0)),"-","Galicia")</f>
        <v>Galicia</v>
      </c>
      <c r="K187" s="14">
        <f>IFERROR(VLOOKUP($G187,Jugadores,15,0), "")</f>
        <v>2007</v>
      </c>
      <c r="L187" s="17" t="str">
        <f>IFERROR(VLOOKUP($G187,Jugadores,16,0), "")</f>
        <v>F</v>
      </c>
      <c r="M187" s="15" t="str">
        <f>IFERROR(VLOOKUP($G187,Jugadores,17,0), "")</f>
        <v>INFF</v>
      </c>
      <c r="N187" s="16"/>
      <c r="O187" s="24">
        <f>IF(COUNT(R187:AA187)=0,"",COUNT(R187:AA187))</f>
        <v>2</v>
      </c>
      <c r="P187" s="48">
        <f>SUM(R187:AA187)</f>
        <v>7.5</v>
      </c>
      <c r="Q187" s="50">
        <v>3</v>
      </c>
      <c r="R187" s="25" t="s">
        <v>14</v>
      </c>
      <c r="S187" s="25">
        <v>3</v>
      </c>
      <c r="T187" s="25" t="s">
        <v>14</v>
      </c>
      <c r="U187" s="25"/>
      <c r="V187" s="25" t="s">
        <v>14</v>
      </c>
      <c r="W187" s="25" t="s">
        <v>14</v>
      </c>
      <c r="X187" s="25">
        <v>4.5</v>
      </c>
      <c r="Y187" s="26"/>
      <c r="Z187" s="27"/>
      <c r="AA187" s="29" t="s">
        <v>14</v>
      </c>
    </row>
    <row r="188" spans="1:27" x14ac:dyDescent="0.2">
      <c r="A188" s="21">
        <f>ROW(G188)-2</f>
        <v>186</v>
      </c>
      <c r="B188" s="76">
        <v>161</v>
      </c>
      <c r="C188" s="22">
        <f>IF(B188="","",IF(B188=A188,"=",B188-A188))</f>
        <v>-25</v>
      </c>
      <c r="D188" s="76">
        <f>COUNTIF($M$3:$M188,$M188)</f>
        <v>4</v>
      </c>
      <c r="E188" s="76">
        <v>2</v>
      </c>
      <c r="F188" s="22">
        <f>IF(E188="","",IF(E188=D188,"=",E188-D188))</f>
        <v>-2</v>
      </c>
      <c r="G188" s="12">
        <v>20548</v>
      </c>
      <c r="H188" s="13" t="str">
        <f>IFERROR(VLOOKUP($G188,Jugadores,12,0), "")</f>
        <v>ANA RAMOS S.</v>
      </c>
      <c r="I188" s="13" t="str">
        <f>IFERROR(VLOOKUP($G188,Jugadores,14,0), "")</f>
        <v>Finisterre TM</v>
      </c>
      <c r="J188" s="17" t="str">
        <f>IF(ISERROR(VLOOKUP(I188,Clubes,1,0)),"-","Galicia")</f>
        <v>Galicia</v>
      </c>
      <c r="K188" s="14">
        <f>IFERROR(VLOOKUP($G188,Jugadores,15,0), "")</f>
        <v>2004</v>
      </c>
      <c r="L188" s="17" t="str">
        <f>IFERROR(VLOOKUP($G188,Jugadores,16,0), "")</f>
        <v>F</v>
      </c>
      <c r="M188" s="15" t="str">
        <f>IFERROR(VLOOKUP($G188,Jugadores,17,0), "")</f>
        <v>JUVF</v>
      </c>
      <c r="N188" s="16"/>
      <c r="O188" s="24">
        <f>IF(COUNT(R188:AA188)=0,"",COUNT(R188:AA188))</f>
        <v>1</v>
      </c>
      <c r="P188" s="48">
        <f>SUM(R188:AA188)</f>
        <v>7.5</v>
      </c>
      <c r="Q188" s="50">
        <v>15</v>
      </c>
      <c r="R188" s="25" t="s">
        <v>14</v>
      </c>
      <c r="S188" s="25" t="s">
        <v>14</v>
      </c>
      <c r="T188" s="25">
        <v>7.5</v>
      </c>
      <c r="U188" s="25" t="s">
        <v>14</v>
      </c>
      <c r="V188" s="25" t="s">
        <v>14</v>
      </c>
      <c r="W188" s="25" t="s">
        <v>14</v>
      </c>
      <c r="X188" s="25" t="s">
        <v>14</v>
      </c>
      <c r="Y188" s="26"/>
      <c r="Z188" s="27"/>
      <c r="AA188" s="29" t="s">
        <v>14</v>
      </c>
    </row>
    <row r="189" spans="1:27" x14ac:dyDescent="0.2">
      <c r="A189" s="21">
        <f>ROW(G189)-2</f>
        <v>187</v>
      </c>
      <c r="B189" s="76">
        <v>196</v>
      </c>
      <c r="C189" s="22">
        <f>IF(B189="","",IF(B189=A189,"=",B189-A189))</f>
        <v>9</v>
      </c>
      <c r="D189" s="76">
        <f>COUNTIF($M$3:$M189,$M189)</f>
        <v>39</v>
      </c>
      <c r="E189" s="76">
        <v>43</v>
      </c>
      <c r="F189" s="22">
        <f>IF(E189="","",IF(E189=D189,"=",E189-D189))</f>
        <v>4</v>
      </c>
      <c r="G189" s="12">
        <v>77538</v>
      </c>
      <c r="H189" s="13" t="str">
        <f>IFERROR(VLOOKUP($G189,Jugadores,12,0), "")</f>
        <v>LEANDRO LOURENÇO</v>
      </c>
      <c r="I189" s="13" t="str">
        <f>IFERROR(VLOOKUP($G189,Jugadores,14,0), "")</f>
        <v>Club Cerveira Futsal</v>
      </c>
      <c r="J189" s="17" t="str">
        <f>IF(ISERROR(VLOOKUP(I189,Clubes,1,0)),"-","Galicia")</f>
        <v>-</v>
      </c>
      <c r="K189" s="14">
        <f>IFERROR(VLOOKUP($G189,Jugadores,15,0), "")</f>
        <v>1999</v>
      </c>
      <c r="L189" s="17" t="str">
        <f>IFERROR(VLOOKUP($G189,Jugadores,16,0), "")</f>
        <v>M</v>
      </c>
      <c r="M189" s="15" t="str">
        <f>IFERROR(VLOOKUP($G189,Jugadores,17,0), "")</f>
        <v>SENM</v>
      </c>
      <c r="N189" s="16"/>
      <c r="O189" s="24">
        <f>IF(COUNT(R189:AA189)=0,"",COUNT(R189:AA189))</f>
        <v>1</v>
      </c>
      <c r="P189" s="48">
        <f>SUM(R189:AA189)</f>
        <v>7.5</v>
      </c>
      <c r="Q189" s="50">
        <v>7.5</v>
      </c>
      <c r="R189" s="25" t="s">
        <v>14</v>
      </c>
      <c r="S189" s="25">
        <v>7.5</v>
      </c>
      <c r="T189" s="25" t="s">
        <v>14</v>
      </c>
      <c r="U189" s="25"/>
      <c r="V189" s="25" t="s">
        <v>14</v>
      </c>
      <c r="W189" s="25" t="s">
        <v>14</v>
      </c>
      <c r="X189" s="25" t="s">
        <v>14</v>
      </c>
      <c r="Y189" s="26"/>
      <c r="Z189" s="27"/>
      <c r="AA189" s="29" t="s">
        <v>14</v>
      </c>
    </row>
    <row r="190" spans="1:27" x14ac:dyDescent="0.2">
      <c r="A190" s="21">
        <f>ROW(G190)-2</f>
        <v>188</v>
      </c>
      <c r="B190" s="76"/>
      <c r="C190" s="22" t="str">
        <f>IF(B190="","",IF(B190=A190,"=",B190-A190))</f>
        <v/>
      </c>
      <c r="D190" s="76">
        <f>COUNTIF($M$3:$M190,$M190)</f>
        <v>12</v>
      </c>
      <c r="E190" s="76"/>
      <c r="F190" s="22" t="str">
        <f>IF(E190="","",IF(E190=D190,"=",E190-D190))</f>
        <v/>
      </c>
      <c r="G190" s="12">
        <v>9986</v>
      </c>
      <c r="H190" s="13" t="str">
        <f>IFERROR(VLOOKUP($G190,Jugadores,12,0), "")</f>
        <v>LUCIA GRAÑA M.</v>
      </c>
      <c r="I190" s="13" t="str">
        <f>IFERROR(VLOOKUP($G190,Jugadores,14,0), "")</f>
        <v>Cinania TM</v>
      </c>
      <c r="J190" s="17" t="str">
        <f>IF(ISERROR(VLOOKUP(I190,Clubes,1,0)),"-","Galicia")</f>
        <v>Galicia</v>
      </c>
      <c r="K190" s="14">
        <f>IFERROR(VLOOKUP($G190,Jugadores,15,0), "")</f>
        <v>1999</v>
      </c>
      <c r="L190" s="17" t="str">
        <f>IFERROR(VLOOKUP($G190,Jugadores,16,0), "")</f>
        <v>F</v>
      </c>
      <c r="M190" s="15" t="str">
        <f>IFERROR(VLOOKUP($G190,Jugadores,17,0), "")</f>
        <v>SENF</v>
      </c>
      <c r="N190" s="16"/>
      <c r="O190" s="24">
        <f>IF(COUNT(R190:AA190)=0,"",COUNT(R190:AA190))</f>
        <v>1</v>
      </c>
      <c r="P190" s="48">
        <f>SUM(R190:AA190)</f>
        <v>7</v>
      </c>
      <c r="Q190" s="50"/>
      <c r="R190" s="25"/>
      <c r="S190" s="25" t="s">
        <v>14</v>
      </c>
      <c r="T190" s="25" t="s">
        <v>14</v>
      </c>
      <c r="U190" s="25"/>
      <c r="V190" s="25">
        <v>7</v>
      </c>
      <c r="W190" s="25" t="s">
        <v>14</v>
      </c>
      <c r="X190" s="25"/>
      <c r="Y190" s="26"/>
      <c r="Z190" s="27"/>
      <c r="AA190" s="29"/>
    </row>
    <row r="191" spans="1:27" x14ac:dyDescent="0.2">
      <c r="A191" s="21">
        <f>ROW(G191)-2</f>
        <v>189</v>
      </c>
      <c r="B191" s="76">
        <v>197</v>
      </c>
      <c r="C191" s="22">
        <f>IF(B191="","",IF(B191=A191,"=",B191-A191))</f>
        <v>8</v>
      </c>
      <c r="D191" s="76">
        <f>COUNTIF($M$3:$M191,$M191)</f>
        <v>40</v>
      </c>
      <c r="E191" s="76">
        <v>44</v>
      </c>
      <c r="F191" s="22">
        <f>IF(E191="","",IF(E191=D191,"=",E191-D191))</f>
        <v>4</v>
      </c>
      <c r="G191" s="12">
        <v>23471</v>
      </c>
      <c r="H191" s="13" t="str">
        <f>IFERROR(VLOOKUP($G191,Jugadores,12,0), "")</f>
        <v>SAMUEL GARCIA P.</v>
      </c>
      <c r="I191" s="13" t="str">
        <f>IFERROR(VLOOKUP($G191,Jugadores,14,0), "")</f>
        <v>CD Dezportas Lugo TM</v>
      </c>
      <c r="J191" s="17" t="str">
        <f>IF(ISERROR(VLOOKUP(I191,Clubes,1,0)),"-","Galicia")</f>
        <v>Galicia</v>
      </c>
      <c r="K191" s="14">
        <f>IFERROR(VLOOKUP($G191,Jugadores,15,0), "")</f>
        <v>1999</v>
      </c>
      <c r="L191" s="17" t="str">
        <f>IFERROR(VLOOKUP($G191,Jugadores,16,0), "")</f>
        <v>M</v>
      </c>
      <c r="M191" s="15" t="str">
        <f>IFERROR(VLOOKUP($G191,Jugadores,17,0), "")</f>
        <v>SENM</v>
      </c>
      <c r="N191" s="16"/>
      <c r="O191" s="24">
        <f>IF(COUNT(R191:AA191)=0,"",COUNT(R191:AA191))</f>
        <v>1</v>
      </c>
      <c r="P191" s="48">
        <f>SUM(R191:AA191)</f>
        <v>7</v>
      </c>
      <c r="Q191" s="50"/>
      <c r="R191" s="25"/>
      <c r="S191" s="25" t="s">
        <v>14</v>
      </c>
      <c r="T191" s="25" t="s">
        <v>14</v>
      </c>
      <c r="U191" s="25"/>
      <c r="V191" s="25" t="s">
        <v>14</v>
      </c>
      <c r="W191" s="25" t="s">
        <v>14</v>
      </c>
      <c r="X191" s="25">
        <v>7</v>
      </c>
      <c r="Y191" s="26"/>
      <c r="Z191" s="27"/>
      <c r="AA191" s="29"/>
    </row>
    <row r="192" spans="1:27" x14ac:dyDescent="0.2">
      <c r="A192" s="21">
        <f>ROW(G192)-2</f>
        <v>190</v>
      </c>
      <c r="B192" s="76">
        <v>198</v>
      </c>
      <c r="C192" s="22">
        <f>IF(B192="","",IF(B192=A192,"=",B192-A192))</f>
        <v>8</v>
      </c>
      <c r="D192" s="76">
        <f>COUNTIF($M$3:$M192,$M192)</f>
        <v>1</v>
      </c>
      <c r="E192" s="76">
        <v>1</v>
      </c>
      <c r="F192" s="22" t="str">
        <f>IF(E192="","",IF(E192=D192,"=",E192-D192))</f>
        <v>=</v>
      </c>
      <c r="G192" s="12">
        <v>31551</v>
      </c>
      <c r="H192" s="13" t="str">
        <f>IFERROR(VLOOKUP($G192,Jugadores,12,0), "")</f>
        <v>MARIA S. CONCEPCION E.</v>
      </c>
      <c r="I192" s="13" t="str">
        <f>IFERROR(VLOOKUP($G192,Jugadores,14,0), "")</f>
        <v>CTM GAM</v>
      </c>
      <c r="J192" s="17" t="str">
        <f>IF(ISERROR(VLOOKUP(I192,Clubes,1,0)),"-","Galicia")</f>
        <v>Galicia</v>
      </c>
      <c r="K192" s="14">
        <f>IFERROR(VLOOKUP($G192,Jugadores,15,0), "")</f>
        <v>1978</v>
      </c>
      <c r="L192" s="17" t="str">
        <f>IFERROR(VLOOKUP($G192,Jugadores,16,0), "")</f>
        <v>F</v>
      </c>
      <c r="M192" s="15" t="str">
        <f>IFERROR(VLOOKUP($G192,Jugadores,17,0), "")</f>
        <v>V40F</v>
      </c>
      <c r="N192" s="16"/>
      <c r="O192" s="24">
        <f>IF(COUNT(R192:AA192)=0,"",COUNT(R192:AA192))</f>
        <v>1</v>
      </c>
      <c r="P192" s="48">
        <f>SUM(R192:AA192)</f>
        <v>7</v>
      </c>
      <c r="Q192" s="50">
        <v>7</v>
      </c>
      <c r="R192" s="25" t="s">
        <v>14</v>
      </c>
      <c r="S192" s="25" t="s">
        <v>14</v>
      </c>
      <c r="T192" s="25" t="s">
        <v>14</v>
      </c>
      <c r="U192" s="25">
        <v>7</v>
      </c>
      <c r="V192" s="25" t="s">
        <v>14</v>
      </c>
      <c r="W192" s="25" t="s">
        <v>14</v>
      </c>
      <c r="X192" s="25" t="s">
        <v>14</v>
      </c>
      <c r="Y192" s="26"/>
      <c r="Z192" s="27"/>
      <c r="AA192" s="29" t="s">
        <v>14</v>
      </c>
    </row>
    <row r="193" spans="1:27" x14ac:dyDescent="0.2">
      <c r="A193" s="21">
        <f>ROW(G193)-2</f>
        <v>191</v>
      </c>
      <c r="B193" s="76"/>
      <c r="C193" s="22" t="str">
        <f>IF(B193="","",IF(B193=A193,"=",B193-A193))</f>
        <v/>
      </c>
      <c r="D193" s="76">
        <f>COUNTIF($M$3:$M193,$M193)</f>
        <v>41</v>
      </c>
      <c r="E193" s="76"/>
      <c r="F193" s="22" t="str">
        <f>IF(E193="","",IF(E193=D193,"=",E193-D193))</f>
        <v/>
      </c>
      <c r="G193" s="12">
        <v>39355</v>
      </c>
      <c r="H193" s="13" t="str">
        <f>IFERROR(VLOOKUP($G193,Jugadores,12,0), "")</f>
        <v>ISAAC DOMíNGUEZ L.</v>
      </c>
      <c r="I193" s="13" t="str">
        <f>IFERROR(VLOOKUP($G193,Jugadores,14,0), "")</f>
        <v>CTM Mos</v>
      </c>
      <c r="J193" s="17" t="str">
        <f>IF(ISERROR(VLOOKUP(I193,Clubes,1,0)),"-","Galicia")</f>
        <v>Galicia</v>
      </c>
      <c r="K193" s="14">
        <f>IFERROR(VLOOKUP($G193,Jugadores,15,0), "")</f>
        <v>1997</v>
      </c>
      <c r="L193" s="17" t="str">
        <f>IFERROR(VLOOKUP($G193,Jugadores,16,0), "")</f>
        <v>M</v>
      </c>
      <c r="M193" s="15" t="str">
        <f>IFERROR(VLOOKUP($G193,Jugadores,17,0), "")</f>
        <v>SENM</v>
      </c>
      <c r="N193" s="16"/>
      <c r="O193" s="24">
        <f>IF(COUNT(R193:AA193)=0,"",COUNT(R193:AA193))</f>
        <v>1</v>
      </c>
      <c r="P193" s="48">
        <f>SUM(R193:AA193)</f>
        <v>7</v>
      </c>
      <c r="Q193" s="50"/>
      <c r="R193" s="25"/>
      <c r="S193" s="25" t="s">
        <v>14</v>
      </c>
      <c r="T193" s="25" t="s">
        <v>14</v>
      </c>
      <c r="U193" s="25"/>
      <c r="V193" s="25">
        <v>7</v>
      </c>
      <c r="W193" s="25" t="s">
        <v>14</v>
      </c>
      <c r="X193" s="25"/>
      <c r="Y193" s="26"/>
      <c r="Z193" s="27"/>
      <c r="AA193" s="29"/>
    </row>
    <row r="194" spans="1:27" x14ac:dyDescent="0.2">
      <c r="A194" s="21">
        <f>ROW(G194)-2</f>
        <v>192</v>
      </c>
      <c r="B194" s="76">
        <v>213</v>
      </c>
      <c r="C194" s="22">
        <f>IF(B194="","",IF(B194=A194,"=",B194-A194))</f>
        <v>21</v>
      </c>
      <c r="D194" s="76">
        <f>COUNTIF($M$3:$M194,$M194)</f>
        <v>18</v>
      </c>
      <c r="E194" s="76">
        <v>22</v>
      </c>
      <c r="F194" s="22">
        <f>IF(E194="","",IF(E194=D194,"=",E194-D194))</f>
        <v>4</v>
      </c>
      <c r="G194" s="12">
        <v>37543</v>
      </c>
      <c r="H194" s="13" t="str">
        <f>IFERROR(VLOOKUP($G194,Jugadores,12,0), "")</f>
        <v>FRANCISCO J. VAZQUEZ G.</v>
      </c>
      <c r="I194" s="13" t="str">
        <f>IFERROR(VLOOKUP($G194,Jugadores,14,0), "")</f>
        <v>CTM Mos</v>
      </c>
      <c r="J194" s="17" t="str">
        <f>IF(ISERROR(VLOOKUP(I194,Clubes,1,0)),"-","Galicia")</f>
        <v>Galicia</v>
      </c>
      <c r="K194" s="14">
        <f>IFERROR(VLOOKUP($G194,Jugadores,15,0), "")</f>
        <v>1969</v>
      </c>
      <c r="L194" s="17" t="str">
        <f>IFERROR(VLOOKUP($G194,Jugadores,16,0), "")</f>
        <v>M</v>
      </c>
      <c r="M194" s="15" t="str">
        <f>IFERROR(VLOOKUP($G194,Jugadores,17,0), "")</f>
        <v>V50M</v>
      </c>
      <c r="N194" s="16"/>
      <c r="O194" s="24">
        <f>IF(COUNT(R194:AA194)=0,"",COUNT(R194:AA194))</f>
        <v>2</v>
      </c>
      <c r="P194" s="48">
        <f>SUM(R194:AA194)</f>
        <v>6.5</v>
      </c>
      <c r="Q194" s="50">
        <v>69</v>
      </c>
      <c r="R194" s="25">
        <v>3.5</v>
      </c>
      <c r="S194" s="25" t="s">
        <v>14</v>
      </c>
      <c r="T194" s="25" t="s">
        <v>14</v>
      </c>
      <c r="U194" s="25"/>
      <c r="V194" s="25">
        <v>3</v>
      </c>
      <c r="W194" s="25" t="s">
        <v>14</v>
      </c>
      <c r="X194" s="25" t="s">
        <v>14</v>
      </c>
      <c r="Y194" s="26"/>
      <c r="Z194" s="27"/>
      <c r="AA194" s="29"/>
    </row>
    <row r="195" spans="1:27" x14ac:dyDescent="0.2">
      <c r="A195" s="21">
        <f>ROW(G195)-2</f>
        <v>193</v>
      </c>
      <c r="B195" s="76">
        <v>199</v>
      </c>
      <c r="C195" s="22">
        <f>IF(B195="","",IF(B195=A195,"=",B195-A195))</f>
        <v>6</v>
      </c>
      <c r="D195" s="76">
        <f>COUNTIF($M$3:$M195,$M195)</f>
        <v>5</v>
      </c>
      <c r="E195" s="76">
        <v>5</v>
      </c>
      <c r="F195" s="22" t="str">
        <f>IF(E195="","",IF(E195=D195,"=",E195-D195))</f>
        <v>=</v>
      </c>
      <c r="G195" s="12">
        <v>20530</v>
      </c>
      <c r="H195" s="13" t="str">
        <f>IFERROR(VLOOKUP($G195,Jugadores,12,0), "")</f>
        <v>JULIA GUERRA F.</v>
      </c>
      <c r="I195" s="13" t="str">
        <f>IFERROR(VLOOKUP($G195,Jugadores,14,0), "")</f>
        <v>CTM Cidade de Narón</v>
      </c>
      <c r="J195" s="17" t="str">
        <f>IF(ISERROR(VLOOKUP(I195,Clubes,1,0)),"-","Galicia")</f>
        <v>Galicia</v>
      </c>
      <c r="K195" s="14">
        <f>IFERROR(VLOOKUP($G195,Jugadores,15,0), "")</f>
        <v>2006</v>
      </c>
      <c r="L195" s="17" t="str">
        <f>IFERROR(VLOOKUP($G195,Jugadores,16,0), "")</f>
        <v>F</v>
      </c>
      <c r="M195" s="15" t="str">
        <f>IFERROR(VLOOKUP($G195,Jugadores,17,0), "")</f>
        <v>JUVF</v>
      </c>
      <c r="N195" s="16"/>
      <c r="O195" s="24">
        <f>IF(COUNT(R195:AA195)=0,"",COUNT(R195:AA195))</f>
        <v>1</v>
      </c>
      <c r="P195" s="48">
        <f>SUM(R195:AA195)</f>
        <v>6.5</v>
      </c>
      <c r="Q195" s="50"/>
      <c r="R195" s="25"/>
      <c r="S195" s="25" t="s">
        <v>14</v>
      </c>
      <c r="T195" s="25" t="s">
        <v>14</v>
      </c>
      <c r="U195" s="25"/>
      <c r="V195" s="25" t="s">
        <v>14</v>
      </c>
      <c r="W195" s="25" t="s">
        <v>14</v>
      </c>
      <c r="X195" s="25">
        <v>6.5</v>
      </c>
      <c r="Y195" s="26"/>
      <c r="Z195" s="27"/>
      <c r="AA195" s="29"/>
    </row>
    <row r="196" spans="1:27" x14ac:dyDescent="0.2">
      <c r="A196" s="21">
        <f>ROW(G196)-2</f>
        <v>194</v>
      </c>
      <c r="B196" s="76">
        <v>200</v>
      </c>
      <c r="C196" s="22">
        <f>IF(B196="","",IF(B196=A196,"=",B196-A196))</f>
        <v>6</v>
      </c>
      <c r="D196" s="76">
        <f>COUNTIF($M$3:$M196,$M196)</f>
        <v>1</v>
      </c>
      <c r="E196" s="76">
        <v>1</v>
      </c>
      <c r="F196" s="22" t="str">
        <f>IF(E196="","",IF(E196=D196,"=",E196-D196))</f>
        <v>=</v>
      </c>
      <c r="G196" s="12">
        <v>18674</v>
      </c>
      <c r="H196" s="13" t="str">
        <f>IFERROR(VLOOKUP($G196,Jugadores,12,0), "")</f>
        <v>MARIA I. TRELLES P.</v>
      </c>
      <c r="I196" s="13" t="str">
        <f>IFERROR(VLOOKUP($G196,Jugadores,14,0), "")</f>
        <v>CTM GAM</v>
      </c>
      <c r="J196" s="17" t="str">
        <f>IF(ISERROR(VLOOKUP(I196,Clubes,1,0)),"-","Galicia")</f>
        <v>Galicia</v>
      </c>
      <c r="K196" s="14">
        <f>IFERROR(VLOOKUP($G196,Jugadores,15,0), "")</f>
        <v>1971</v>
      </c>
      <c r="L196" s="17" t="str">
        <f>IFERROR(VLOOKUP($G196,Jugadores,16,0), "")</f>
        <v>F</v>
      </c>
      <c r="M196" s="15" t="str">
        <f>IFERROR(VLOOKUP($G196,Jugadores,17,0), "")</f>
        <v>V50F</v>
      </c>
      <c r="N196" s="16"/>
      <c r="O196" s="24">
        <f>IF(COUNT(R196:AA196)=0,"",COUNT(R196:AA196))</f>
        <v>1</v>
      </c>
      <c r="P196" s="48">
        <f>SUM(R196:AA196)</f>
        <v>6</v>
      </c>
      <c r="Q196" s="50">
        <v>6</v>
      </c>
      <c r="R196" s="25" t="s">
        <v>14</v>
      </c>
      <c r="S196" s="25" t="s">
        <v>14</v>
      </c>
      <c r="T196" s="25" t="s">
        <v>14</v>
      </c>
      <c r="U196" s="25">
        <v>6</v>
      </c>
      <c r="V196" s="25" t="s">
        <v>14</v>
      </c>
      <c r="W196" s="25" t="s">
        <v>14</v>
      </c>
      <c r="X196" s="25" t="s">
        <v>14</v>
      </c>
      <c r="Y196" s="26"/>
      <c r="Z196" s="27"/>
      <c r="AA196" s="29" t="s">
        <v>14</v>
      </c>
    </row>
    <row r="197" spans="1:27" x14ac:dyDescent="0.2">
      <c r="A197" s="21">
        <f>ROW(G197)-2</f>
        <v>195</v>
      </c>
      <c r="B197" s="76"/>
      <c r="C197" s="22" t="str">
        <f>IF(B197="","",IF(B197=A197,"=",B197-A197))</f>
        <v/>
      </c>
      <c r="D197" s="76">
        <f>COUNTIF($M$3:$M197,$M197)</f>
        <v>42</v>
      </c>
      <c r="E197" s="76"/>
      <c r="F197" s="22" t="str">
        <f>IF(E197="","",IF(E197=D197,"=",E197-D197))</f>
        <v/>
      </c>
      <c r="G197" s="12">
        <v>35431</v>
      </c>
      <c r="H197" s="13" t="str">
        <f>IFERROR(VLOOKUP($G197,Jugadores,12,0), "")</f>
        <v>MIGUEL JUNCAL P.</v>
      </c>
      <c r="I197" s="13" t="str">
        <f>IFERROR(VLOOKUP($G197,Jugadores,14,0), "")</f>
        <v>Cinania TM</v>
      </c>
      <c r="J197" s="17" t="str">
        <f>IF(ISERROR(VLOOKUP(I197,Clubes,1,0)),"-","Galicia")</f>
        <v>Galicia</v>
      </c>
      <c r="K197" s="14">
        <f>IFERROR(VLOOKUP($G197,Jugadores,15,0), "")</f>
        <v>1988</v>
      </c>
      <c r="L197" s="17" t="str">
        <f>IFERROR(VLOOKUP($G197,Jugadores,16,0), "")</f>
        <v>M</v>
      </c>
      <c r="M197" s="15" t="str">
        <f>IFERROR(VLOOKUP($G197,Jugadores,17,0), "")</f>
        <v>SENM</v>
      </c>
      <c r="N197" s="16"/>
      <c r="O197" s="24">
        <f>IF(COUNT(R197:AA197)=0,"",COUNT(R197:AA197))</f>
        <v>1</v>
      </c>
      <c r="P197" s="48">
        <f>SUM(R197:AA197)</f>
        <v>6</v>
      </c>
      <c r="Q197" s="50"/>
      <c r="R197" s="25"/>
      <c r="S197" s="25" t="s">
        <v>14</v>
      </c>
      <c r="T197" s="25" t="s">
        <v>14</v>
      </c>
      <c r="U197" s="25"/>
      <c r="V197" s="25">
        <v>6</v>
      </c>
      <c r="W197" s="25" t="s">
        <v>14</v>
      </c>
      <c r="X197" s="25"/>
      <c r="Y197" s="26"/>
      <c r="Z197" s="27"/>
      <c r="AA197" s="29"/>
    </row>
    <row r="198" spans="1:27" x14ac:dyDescent="0.2">
      <c r="A198" s="21">
        <f>ROW(G198)-2</f>
        <v>196</v>
      </c>
      <c r="B198" s="76">
        <v>203</v>
      </c>
      <c r="C198" s="22">
        <f>IF(B198="","",IF(B198=A198,"=",B198-A198))</f>
        <v>7</v>
      </c>
      <c r="D198" s="76">
        <f>COUNTIF($M$3:$M198,$M198)</f>
        <v>20</v>
      </c>
      <c r="E198" s="76">
        <v>20</v>
      </c>
      <c r="F198" s="22" t="str">
        <f>IF(E198="","",IF(E198=D198,"=",E198-D198))</f>
        <v>=</v>
      </c>
      <c r="G198" s="12">
        <v>35556</v>
      </c>
      <c r="H198" s="13" t="str">
        <f>IFERROR(VLOOKUP($G198,Jugadores,12,0), "")</f>
        <v>ANDRE ORDIALES S.</v>
      </c>
      <c r="I198" s="13" t="str">
        <f>IFERROR(VLOOKUP($G198,Jugadores,14,0), "")</f>
        <v>CTM Cidade de Narón</v>
      </c>
      <c r="J198" s="17" t="str">
        <f>IF(ISERROR(VLOOKUP(I198,Clubes,1,0)),"-","Galicia")</f>
        <v>Galicia</v>
      </c>
      <c r="K198" s="14">
        <f>IFERROR(VLOOKUP($G198,Jugadores,15,0), "")</f>
        <v>2008</v>
      </c>
      <c r="L198" s="17" t="str">
        <f>IFERROR(VLOOKUP($G198,Jugadores,16,0), "")</f>
        <v>M</v>
      </c>
      <c r="M198" s="15" t="str">
        <f>IFERROR(VLOOKUP($G198,Jugadores,17,0), "")</f>
        <v>INFM</v>
      </c>
      <c r="N198" s="16"/>
      <c r="O198" s="24">
        <f>IF(COUNT(R198:AA198)=0,"",COUNT(R198:AA198))</f>
        <v>1</v>
      </c>
      <c r="P198" s="48">
        <f>SUM(R198:AA198)</f>
        <v>5.5</v>
      </c>
      <c r="Q198" s="50">
        <v>5.5</v>
      </c>
      <c r="R198" s="25" t="s">
        <v>14</v>
      </c>
      <c r="S198" s="25" t="s">
        <v>14</v>
      </c>
      <c r="T198" s="25" t="s">
        <v>14</v>
      </c>
      <c r="U198" s="25"/>
      <c r="V198" s="25" t="s">
        <v>14</v>
      </c>
      <c r="W198" s="25">
        <v>5.5</v>
      </c>
      <c r="X198" s="25" t="s">
        <v>14</v>
      </c>
      <c r="Y198" s="26"/>
      <c r="Z198" s="27"/>
      <c r="AA198" s="29" t="s">
        <v>14</v>
      </c>
    </row>
    <row r="199" spans="1:27" x14ac:dyDescent="0.2">
      <c r="A199" s="21">
        <f>ROW(G199)-2</f>
        <v>197</v>
      </c>
      <c r="B199" s="76">
        <v>205</v>
      </c>
      <c r="C199" s="22">
        <f>IF(B199="","",IF(B199=A199,"=",B199-A199))</f>
        <v>8</v>
      </c>
      <c r="D199" s="76">
        <f>COUNTIF($M$3:$M199,$M199)</f>
        <v>14</v>
      </c>
      <c r="E199" s="76">
        <v>13</v>
      </c>
      <c r="F199" s="22">
        <f>IF(E199="","",IF(E199=D199,"=",E199-D199))</f>
        <v>-1</v>
      </c>
      <c r="G199" s="12">
        <v>35410</v>
      </c>
      <c r="H199" s="13" t="str">
        <f>IFERROR(VLOOKUP($G199,Jugadores,12,0), "")</f>
        <v>ALBA PRADO C.</v>
      </c>
      <c r="I199" s="13" t="str">
        <f>IFERROR(VLOOKUP($G199,Jugadores,14,0), "")</f>
        <v>CTM GAM</v>
      </c>
      <c r="J199" s="17" t="str">
        <f>IF(ISERROR(VLOOKUP(I199,Clubes,1,0)),"-","Galicia")</f>
        <v>Galicia</v>
      </c>
      <c r="K199" s="14">
        <f>IFERROR(VLOOKUP($G199,Jugadores,15,0), "")</f>
        <v>2009</v>
      </c>
      <c r="L199" s="17" t="str">
        <f>IFERROR(VLOOKUP($G199,Jugadores,16,0), "")</f>
        <v>F</v>
      </c>
      <c r="M199" s="15" t="str">
        <f>IFERROR(VLOOKUP($G199,Jugadores,17,0), "")</f>
        <v>INFF</v>
      </c>
      <c r="N199" s="16">
        <v>1</v>
      </c>
      <c r="O199" s="24">
        <f>IF(COUNT(R199:AA199)=0,"",COUNT(R199:AA199))</f>
        <v>2</v>
      </c>
      <c r="P199" s="48">
        <f>SUM(R199:AA199)</f>
        <v>4.5</v>
      </c>
      <c r="Q199" s="50"/>
      <c r="R199" s="25"/>
      <c r="S199" s="25" t="s">
        <v>14</v>
      </c>
      <c r="T199" s="25" t="s">
        <v>14</v>
      </c>
      <c r="U199" s="25"/>
      <c r="V199" s="25">
        <v>0</v>
      </c>
      <c r="W199" s="25" t="s">
        <v>14</v>
      </c>
      <c r="X199" s="25">
        <v>4.5</v>
      </c>
      <c r="Y199" s="26"/>
      <c r="Z199" s="27"/>
      <c r="AA199" s="29"/>
    </row>
    <row r="200" spans="1:27" x14ac:dyDescent="0.2">
      <c r="A200" s="21">
        <f>ROW(G200)-2</f>
        <v>198</v>
      </c>
      <c r="B200" s="76">
        <v>204</v>
      </c>
      <c r="C200" s="22">
        <f>IF(B200="","",IF(B200=A200,"=",B200-A200))</f>
        <v>6</v>
      </c>
      <c r="D200" s="76">
        <f>COUNTIF($M$3:$M200,$M200)</f>
        <v>2</v>
      </c>
      <c r="E200" s="76">
        <v>2</v>
      </c>
      <c r="F200" s="22" t="str">
        <f>IF(E200="","",IF(E200=D200,"=",E200-D200))</f>
        <v>=</v>
      </c>
      <c r="G200" s="12">
        <v>31552</v>
      </c>
      <c r="H200" s="13" t="str">
        <f>IFERROR(VLOOKUP($G200,Jugadores,12,0), "")</f>
        <v>MONICA GARCIA L.</v>
      </c>
      <c r="I200" s="13" t="str">
        <f>IFERROR(VLOOKUP($G200,Jugadores,14,0), "")</f>
        <v>CTM GAM</v>
      </c>
      <c r="J200" s="17" t="str">
        <f>IF(ISERROR(VLOOKUP(I200,Clubes,1,0)),"-","Galicia")</f>
        <v>Galicia</v>
      </c>
      <c r="K200" s="14">
        <f>IFERROR(VLOOKUP($G200,Jugadores,15,0), "")</f>
        <v>1974</v>
      </c>
      <c r="L200" s="17" t="str">
        <f>IFERROR(VLOOKUP($G200,Jugadores,16,0), "")</f>
        <v>F</v>
      </c>
      <c r="M200" s="15" t="str">
        <f>IFERROR(VLOOKUP($G200,Jugadores,17,0), "")</f>
        <v>V40F</v>
      </c>
      <c r="N200" s="16"/>
      <c r="O200" s="24">
        <f>IF(COUNT(R200:AA200)=0,"",COUNT(R200:AA200))</f>
        <v>1</v>
      </c>
      <c r="P200" s="48">
        <f>SUM(R200:AA200)</f>
        <v>4.5</v>
      </c>
      <c r="Q200" s="50">
        <v>4.5</v>
      </c>
      <c r="R200" s="25" t="s">
        <v>14</v>
      </c>
      <c r="S200" s="25" t="s">
        <v>14</v>
      </c>
      <c r="T200" s="25" t="s">
        <v>14</v>
      </c>
      <c r="U200" s="25"/>
      <c r="V200" s="25" t="s">
        <v>14</v>
      </c>
      <c r="W200" s="25">
        <v>4.5</v>
      </c>
      <c r="X200" s="25" t="s">
        <v>14</v>
      </c>
      <c r="Y200" s="26"/>
      <c r="Z200" s="27"/>
      <c r="AA200" s="29" t="s">
        <v>14</v>
      </c>
    </row>
    <row r="201" spans="1:27" x14ac:dyDescent="0.2">
      <c r="A201" s="21">
        <f>ROW(G201)-2</f>
        <v>199</v>
      </c>
      <c r="B201" s="76">
        <v>206</v>
      </c>
      <c r="C201" s="22">
        <f>IF(B201="","",IF(B201=A201,"=",B201-A201))</f>
        <v>7</v>
      </c>
      <c r="D201" s="76">
        <f>COUNTIF($M$3:$M201,$M201)</f>
        <v>43</v>
      </c>
      <c r="E201" s="76">
        <v>45</v>
      </c>
      <c r="F201" s="22">
        <f>IF(E201="","",IF(E201=D201,"=",E201-D201))</f>
        <v>2</v>
      </c>
      <c r="G201" s="12">
        <v>22963</v>
      </c>
      <c r="H201" s="13" t="str">
        <f>IFERROR(VLOOKUP($G201,Jugadores,12,0), "")</f>
        <v>DANIEL ZAS M.</v>
      </c>
      <c r="I201" s="13" t="str">
        <f>IFERROR(VLOOKUP($G201,Jugadores,14,0), "")</f>
        <v>Cambre TM</v>
      </c>
      <c r="J201" s="17" t="str">
        <f>IF(ISERROR(VLOOKUP(I201,Clubes,1,0)),"-","Galicia")</f>
        <v>Galicia</v>
      </c>
      <c r="K201" s="14">
        <f>IFERROR(VLOOKUP($G201,Jugadores,15,0), "")</f>
        <v>1998</v>
      </c>
      <c r="L201" s="17" t="str">
        <f>IFERROR(VLOOKUP($G201,Jugadores,16,0), "")</f>
        <v>M</v>
      </c>
      <c r="M201" s="15" t="str">
        <f>IFERROR(VLOOKUP($G201,Jugadores,17,0), "")</f>
        <v>SENM</v>
      </c>
      <c r="N201" s="16"/>
      <c r="O201" s="24">
        <f>IF(COUNT(R201:AA201)=0,"",COUNT(R201:AA201))</f>
        <v>1</v>
      </c>
      <c r="P201" s="48">
        <f>SUM(R201:AA201)</f>
        <v>4</v>
      </c>
      <c r="Q201" s="50"/>
      <c r="R201" s="25"/>
      <c r="S201" s="25" t="s">
        <v>14</v>
      </c>
      <c r="T201" s="25" t="s">
        <v>14</v>
      </c>
      <c r="U201" s="25"/>
      <c r="V201" s="25" t="s">
        <v>14</v>
      </c>
      <c r="W201" s="25" t="s">
        <v>14</v>
      </c>
      <c r="X201" s="25">
        <v>4</v>
      </c>
      <c r="Y201" s="26"/>
      <c r="Z201" s="27"/>
      <c r="AA201" s="29"/>
    </row>
    <row r="202" spans="1:27" x14ac:dyDescent="0.2">
      <c r="A202" s="21">
        <f>ROW(G202)-2</f>
        <v>200</v>
      </c>
      <c r="B202" s="76">
        <v>207</v>
      </c>
      <c r="C202" s="22">
        <f>IF(B202="","",IF(B202=A202,"=",B202-A202))</f>
        <v>7</v>
      </c>
      <c r="D202" s="76">
        <f>COUNTIF($M$3:$M202,$M202)</f>
        <v>9</v>
      </c>
      <c r="E202" s="76">
        <v>10</v>
      </c>
      <c r="F202" s="22">
        <f>IF(E202="","",IF(E202=D202,"=",E202-D202))</f>
        <v>1</v>
      </c>
      <c r="G202" s="12">
        <v>9964</v>
      </c>
      <c r="H202" s="13" t="str">
        <f>IFERROR(VLOOKUP($G202,Jugadores,12,0), "")</f>
        <v>JUAN L. MONZON C.</v>
      </c>
      <c r="I202" s="13" t="str">
        <f>IFERROR(VLOOKUP($G202,Jugadores,14,0), "")</f>
        <v>CTM Cidade de Narón</v>
      </c>
      <c r="J202" s="17" t="str">
        <f>IF(ISERROR(VLOOKUP(I202,Clubes,1,0)),"-","Galicia")</f>
        <v>Galicia</v>
      </c>
      <c r="K202" s="14">
        <f>IFERROR(VLOOKUP($G202,Jugadores,15,0), "")</f>
        <v>1962</v>
      </c>
      <c r="L202" s="17" t="str">
        <f>IFERROR(VLOOKUP($G202,Jugadores,16,0), "")</f>
        <v>M</v>
      </c>
      <c r="M202" s="15" t="str">
        <f>IFERROR(VLOOKUP($G202,Jugadores,17,0), "")</f>
        <v>V60M</v>
      </c>
      <c r="N202" s="16"/>
      <c r="O202" s="24">
        <f>IF(COUNT(R202:AA202)=0,"",COUNT(R202:AA202))</f>
        <v>1</v>
      </c>
      <c r="P202" s="48">
        <f>SUM(R202:AA202)</f>
        <v>3.5</v>
      </c>
      <c r="Q202" s="50">
        <v>3.5</v>
      </c>
      <c r="R202" s="25" t="s">
        <v>14</v>
      </c>
      <c r="S202" s="25" t="s">
        <v>14</v>
      </c>
      <c r="T202" s="25" t="s">
        <v>14</v>
      </c>
      <c r="U202" s="25"/>
      <c r="V202" s="25" t="s">
        <v>14</v>
      </c>
      <c r="W202" s="25">
        <v>3.5</v>
      </c>
      <c r="X202" s="25" t="s">
        <v>14</v>
      </c>
      <c r="Y202" s="26"/>
      <c r="Z202" s="27"/>
      <c r="AA202" s="29" t="s">
        <v>14</v>
      </c>
    </row>
    <row r="203" spans="1:27" x14ac:dyDescent="0.2">
      <c r="A203" s="21">
        <f>ROW(G203)-2</f>
        <v>201</v>
      </c>
      <c r="B203" s="76">
        <v>208</v>
      </c>
      <c r="C203" s="22">
        <f>IF(B203="","",IF(B203=A203,"=",B203-A203))</f>
        <v>7</v>
      </c>
      <c r="D203" s="76">
        <f>COUNTIF($M$3:$M203,$M203)</f>
        <v>21</v>
      </c>
      <c r="E203" s="76">
        <v>21</v>
      </c>
      <c r="F203" s="22" t="str">
        <f>IF(E203="","",IF(E203=D203,"=",E203-D203))</f>
        <v>=</v>
      </c>
      <c r="G203" s="12">
        <v>29126</v>
      </c>
      <c r="H203" s="13" t="str">
        <f>IFERROR(VLOOKUP($G203,Jugadores,12,0), "")</f>
        <v>ROI LOPEZ L.</v>
      </c>
      <c r="I203" s="13" t="str">
        <f>IFERROR(VLOOKUP($G203,Jugadores,14,0), "")</f>
        <v>CTM Cidade de Narón</v>
      </c>
      <c r="J203" s="17" t="str">
        <f>IF(ISERROR(VLOOKUP(I203,Clubes,1,0)),"-","Galicia")</f>
        <v>Galicia</v>
      </c>
      <c r="K203" s="14">
        <f>IFERROR(VLOOKUP($G203,Jugadores,15,0), "")</f>
        <v>2007</v>
      </c>
      <c r="L203" s="17" t="str">
        <f>IFERROR(VLOOKUP($G203,Jugadores,16,0), "")</f>
        <v>M</v>
      </c>
      <c r="M203" s="15" t="str">
        <f>IFERROR(VLOOKUP($G203,Jugadores,17,0), "")</f>
        <v>INFM</v>
      </c>
      <c r="N203" s="16"/>
      <c r="O203" s="24">
        <f>IF(COUNT(R203:AA203)=0,"",COUNT(R203:AA203))</f>
        <v>1</v>
      </c>
      <c r="P203" s="48">
        <f>SUM(R203:AA203)</f>
        <v>3.5</v>
      </c>
      <c r="Q203" s="50">
        <v>3.5</v>
      </c>
      <c r="R203" s="25" t="s">
        <v>14</v>
      </c>
      <c r="S203" s="25" t="s">
        <v>14</v>
      </c>
      <c r="T203" s="25" t="s">
        <v>14</v>
      </c>
      <c r="U203" s="25"/>
      <c r="V203" s="25" t="s">
        <v>14</v>
      </c>
      <c r="W203" s="25">
        <v>3.5</v>
      </c>
      <c r="X203" s="25" t="s">
        <v>14</v>
      </c>
      <c r="Y203" s="26"/>
      <c r="Z203" s="27"/>
      <c r="AA203" s="29" t="s">
        <v>14</v>
      </c>
    </row>
    <row r="204" spans="1:27" x14ac:dyDescent="0.2">
      <c r="A204" s="21">
        <f>ROW(G204)-2</f>
        <v>202</v>
      </c>
      <c r="B204" s="76">
        <v>155</v>
      </c>
      <c r="C204" s="22">
        <f>IF(B204="","",IF(B204=A204,"=",B204-A204))</f>
        <v>-47</v>
      </c>
      <c r="D204" s="76">
        <f>COUNTIF($M$3:$M204,$M204)</f>
        <v>22</v>
      </c>
      <c r="E204" s="76">
        <v>15</v>
      </c>
      <c r="F204" s="22">
        <f>IF(E204="","",IF(E204=D204,"=",E204-D204))</f>
        <v>-7</v>
      </c>
      <c r="G204" s="12">
        <v>29497</v>
      </c>
      <c r="H204" s="13" t="str">
        <f>IFERROR(VLOOKUP($G204,Jugadores,12,0), "")</f>
        <v>ROBER CAMIÑA T.</v>
      </c>
      <c r="I204" s="13" t="str">
        <f>IFERROR(VLOOKUP($G204,Jugadores,14,0), "")</f>
        <v>Cinania TM</v>
      </c>
      <c r="J204" s="17" t="str">
        <f>IF(ISERROR(VLOOKUP(I204,Clubes,1,0)),"-","Galicia")</f>
        <v>Galicia</v>
      </c>
      <c r="K204" s="14">
        <f>IFERROR(VLOOKUP($G204,Jugadores,15,0), "")</f>
        <v>2009</v>
      </c>
      <c r="L204" s="17" t="str">
        <f>IFERROR(VLOOKUP($G204,Jugadores,16,0), "")</f>
        <v>M</v>
      </c>
      <c r="M204" s="15" t="str">
        <f>IFERROR(VLOOKUP($G204,Jugadores,17,0), "")</f>
        <v>INFM</v>
      </c>
      <c r="N204" s="16"/>
      <c r="O204" s="24">
        <f>IF(COUNT(R204:AA204)=0,"",COUNT(R204:AA204))</f>
        <v>1</v>
      </c>
      <c r="P204" s="48">
        <f>SUM(R204:AA204)</f>
        <v>3.5</v>
      </c>
      <c r="Q204" s="50">
        <v>18</v>
      </c>
      <c r="R204" s="25" t="s">
        <v>14</v>
      </c>
      <c r="S204" s="25">
        <v>3.5</v>
      </c>
      <c r="T204" s="25" t="s">
        <v>14</v>
      </c>
      <c r="U204" s="25"/>
      <c r="V204" s="25" t="s">
        <v>14</v>
      </c>
      <c r="W204" s="25" t="s">
        <v>14</v>
      </c>
      <c r="X204" s="25" t="s">
        <v>14</v>
      </c>
      <c r="Y204" s="26"/>
      <c r="Z204" s="27"/>
      <c r="AA204" s="29" t="s">
        <v>14</v>
      </c>
    </row>
    <row r="205" spans="1:27" x14ac:dyDescent="0.2">
      <c r="A205" s="21">
        <f>ROW(G205)-2</f>
        <v>203</v>
      </c>
      <c r="B205" s="76">
        <v>209</v>
      </c>
      <c r="C205" s="22">
        <f>IF(B205="","",IF(B205=A205,"=",B205-A205))</f>
        <v>6</v>
      </c>
      <c r="D205" s="76">
        <f>COUNTIF($M$3:$M205,$M205)</f>
        <v>4</v>
      </c>
      <c r="E205" s="76">
        <v>4</v>
      </c>
      <c r="F205" s="22" t="str">
        <f>IF(E205="","",IF(E205=D205,"=",E205-D205))</f>
        <v>=</v>
      </c>
      <c r="G205" s="12">
        <v>34289</v>
      </c>
      <c r="H205" s="13" t="str">
        <f>IFERROR(VLOOKUP($G205,Jugadores,12,0), "")</f>
        <v>TERESA CARRASCO V.</v>
      </c>
      <c r="I205" s="13" t="str">
        <f>IFERROR(VLOOKUP($G205,Jugadores,14,0), "")</f>
        <v>Club del Mar de San Amaro</v>
      </c>
      <c r="J205" s="17" t="str">
        <f>IF(ISERROR(VLOOKUP(I205,Clubes,1,0)),"-","Galicia")</f>
        <v>Galicia</v>
      </c>
      <c r="K205" s="14">
        <f>IFERROR(VLOOKUP($G205,Jugadores,15,0), "")</f>
        <v>2011</v>
      </c>
      <c r="L205" s="17" t="str">
        <f>IFERROR(VLOOKUP($G205,Jugadores,16,0), "")</f>
        <v>F</v>
      </c>
      <c r="M205" s="15" t="str">
        <f>IFERROR(VLOOKUP($G205,Jugadores,17,0), "")</f>
        <v>ALEF</v>
      </c>
      <c r="N205" s="16"/>
      <c r="O205" s="24">
        <f>IF(COUNT(R205:AA205)=0,"",COUNT(R205:AA205))</f>
        <v>1</v>
      </c>
      <c r="P205" s="48">
        <f>SUM(R205:AA205)</f>
        <v>3.5</v>
      </c>
      <c r="Q205" s="50">
        <v>3.5</v>
      </c>
      <c r="R205" s="25" t="s">
        <v>14</v>
      </c>
      <c r="S205" s="25"/>
      <c r="T205" s="25">
        <v>3.5</v>
      </c>
      <c r="U205" s="25"/>
      <c r="V205" s="25" t="s">
        <v>14</v>
      </c>
      <c r="W205" s="25" t="s">
        <v>14</v>
      </c>
      <c r="X205" s="25" t="s">
        <v>14</v>
      </c>
      <c r="Y205" s="26"/>
      <c r="Z205" s="27"/>
      <c r="AA205" s="29" t="s">
        <v>14</v>
      </c>
    </row>
    <row r="206" spans="1:27" x14ac:dyDescent="0.2">
      <c r="A206" s="21">
        <f>ROW(G206)-2</f>
        <v>204</v>
      </c>
      <c r="B206" s="76"/>
      <c r="C206" s="22" t="str">
        <f>IF(B206="","",IF(B206=A206,"=",B206-A206))</f>
        <v/>
      </c>
      <c r="D206" s="76">
        <f>COUNTIF($M$3:$M206,$M206)</f>
        <v>15</v>
      </c>
      <c r="E206" s="76"/>
      <c r="F206" s="22" t="str">
        <f>IF(E206="","",IF(E206=D206,"=",E206-D206))</f>
        <v/>
      </c>
      <c r="G206" s="12">
        <v>35036</v>
      </c>
      <c r="H206" s="13" t="str">
        <f>IFERROR(VLOOKUP($G206,Jugadores,12,0), "")</f>
        <v>ESTRELA CARBALLO R.</v>
      </c>
      <c r="I206" s="13" t="str">
        <f>IFERROR(VLOOKUP($G206,Jugadores,14,0), "")</f>
        <v>CTM GAM</v>
      </c>
      <c r="J206" s="17" t="str">
        <f>IF(ISERROR(VLOOKUP(I206,Clubes,1,0)),"-","Galicia")</f>
        <v>Galicia</v>
      </c>
      <c r="K206" s="14">
        <f>IFERROR(VLOOKUP($G206,Jugadores,15,0), "")</f>
        <v>2007</v>
      </c>
      <c r="L206" s="17" t="str">
        <f>IFERROR(VLOOKUP($G206,Jugadores,16,0), "")</f>
        <v>F</v>
      </c>
      <c r="M206" s="15" t="str">
        <f>IFERROR(VLOOKUP($G206,Jugadores,17,0), "")</f>
        <v>INFF</v>
      </c>
      <c r="N206" s="16"/>
      <c r="O206" s="24">
        <f>IF(COUNT(R206:AA206)=0,"",COUNT(R206:AA206))</f>
        <v>1</v>
      </c>
      <c r="P206" s="48">
        <f>SUM(R206:AA206)</f>
        <v>3.5</v>
      </c>
      <c r="Q206" s="50"/>
      <c r="R206" s="25"/>
      <c r="S206" s="25" t="s">
        <v>14</v>
      </c>
      <c r="T206" s="25" t="s">
        <v>14</v>
      </c>
      <c r="U206" s="25"/>
      <c r="V206" s="25">
        <v>3.5</v>
      </c>
      <c r="W206" s="25" t="s">
        <v>14</v>
      </c>
      <c r="X206" s="25"/>
      <c r="Y206" s="26"/>
      <c r="Z206" s="27"/>
      <c r="AA206" s="29"/>
    </row>
    <row r="207" spans="1:27" x14ac:dyDescent="0.2">
      <c r="A207" s="21">
        <f>ROW(G207)-2</f>
        <v>205</v>
      </c>
      <c r="B207" s="76">
        <v>210</v>
      </c>
      <c r="C207" s="22">
        <f>IF(B207="","",IF(B207=A207,"=",B207-A207))</f>
        <v>5</v>
      </c>
      <c r="D207" s="76">
        <f>COUNTIF($M$3:$M207,$M207)</f>
        <v>4</v>
      </c>
      <c r="E207" s="76">
        <v>3</v>
      </c>
      <c r="F207" s="22">
        <f>IF(E207="","",IF(E207=D207,"=",E207-D207))</f>
        <v>-1</v>
      </c>
      <c r="G207" s="12">
        <v>35052</v>
      </c>
      <c r="H207" s="13" t="str">
        <f>IFERROR(VLOOKUP($G207,Jugadores,12,0), "")</f>
        <v>JOSE M. SOÑORA D.</v>
      </c>
      <c r="I207" s="13" t="str">
        <f>IFERROR(VLOOKUP($G207,Jugadores,14,0), "")</f>
        <v>CTM GAM</v>
      </c>
      <c r="J207" s="17" t="str">
        <f>IF(ISERROR(VLOOKUP(I207,Clubes,1,0)),"-","Galicia")</f>
        <v>Galicia</v>
      </c>
      <c r="K207" s="14">
        <f>IFERROR(VLOOKUP($G207,Jugadores,15,0), "")</f>
        <v>1958</v>
      </c>
      <c r="L207" s="17" t="str">
        <f>IFERROR(VLOOKUP($G207,Jugadores,16,0), "")</f>
        <v>M</v>
      </c>
      <c r="M207" s="15" t="str">
        <f>IFERROR(VLOOKUP($G207,Jugadores,17,0), "")</f>
        <v>V65M</v>
      </c>
      <c r="N207" s="16"/>
      <c r="O207" s="24">
        <f>IF(COUNT(R207:AA207)=0,"",COUNT(R207:AA207))</f>
        <v>1</v>
      </c>
      <c r="P207" s="48">
        <f>SUM(R207:AA207)</f>
        <v>3.5</v>
      </c>
      <c r="Q207" s="50">
        <v>64</v>
      </c>
      <c r="R207" s="25">
        <v>3.5</v>
      </c>
      <c r="S207" s="25" t="s">
        <v>14</v>
      </c>
      <c r="T207" s="25" t="s">
        <v>14</v>
      </c>
      <c r="U207" s="25"/>
      <c r="V207" s="25" t="s">
        <v>14</v>
      </c>
      <c r="W207" s="25" t="s">
        <v>14</v>
      </c>
      <c r="X207" s="25" t="s">
        <v>14</v>
      </c>
      <c r="Y207" s="26"/>
      <c r="Z207" s="27"/>
      <c r="AA207" s="29"/>
    </row>
    <row r="208" spans="1:27" x14ac:dyDescent="0.2">
      <c r="A208" s="21">
        <f>ROW(G208)-2</f>
        <v>206</v>
      </c>
      <c r="B208" s="76">
        <v>211</v>
      </c>
      <c r="C208" s="22">
        <f>IF(B208="","",IF(B208=A208,"=",B208-A208))</f>
        <v>5</v>
      </c>
      <c r="D208" s="76">
        <f>COUNTIF($M$3:$M208,$M208)</f>
        <v>19</v>
      </c>
      <c r="E208" s="76">
        <v>21</v>
      </c>
      <c r="F208" s="22">
        <f>IF(E208="","",IF(E208=D208,"=",E208-D208))</f>
        <v>2</v>
      </c>
      <c r="G208" s="12">
        <v>35559</v>
      </c>
      <c r="H208" s="13" t="str">
        <f>IFERROR(VLOOKUP($G208,Jugadores,12,0), "")</f>
        <v>AMANDO VAZQUEZ G.</v>
      </c>
      <c r="I208" s="13" t="str">
        <f>IFERROR(VLOOKUP($G208,Jugadores,14,0), "")</f>
        <v>CTM Mos</v>
      </c>
      <c r="J208" s="17" t="str">
        <f>IF(ISERROR(VLOOKUP(I208,Clubes,1,0)),"-","Galicia")</f>
        <v>Galicia</v>
      </c>
      <c r="K208" s="14">
        <f>IFERROR(VLOOKUP($G208,Jugadores,15,0), "")</f>
        <v>1966</v>
      </c>
      <c r="L208" s="17" t="str">
        <f>IFERROR(VLOOKUP($G208,Jugadores,16,0), "")</f>
        <v>M</v>
      </c>
      <c r="M208" s="15" t="str">
        <f>IFERROR(VLOOKUP($G208,Jugadores,17,0), "")</f>
        <v>V50M</v>
      </c>
      <c r="N208" s="16"/>
      <c r="O208" s="24">
        <f>IF(COUNT(R208:AA208)=0,"",COUNT(R208:AA208))</f>
        <v>1</v>
      </c>
      <c r="P208" s="48">
        <f>SUM(R208:AA208)</f>
        <v>3.5</v>
      </c>
      <c r="Q208" s="50">
        <v>66</v>
      </c>
      <c r="R208" s="25">
        <v>3.5</v>
      </c>
      <c r="S208" s="25" t="s">
        <v>14</v>
      </c>
      <c r="T208" s="25" t="s">
        <v>14</v>
      </c>
      <c r="U208" s="25"/>
      <c r="V208" s="25" t="s">
        <v>14</v>
      </c>
      <c r="W208" s="25" t="s">
        <v>14</v>
      </c>
      <c r="X208" s="25" t="s">
        <v>14</v>
      </c>
      <c r="Y208" s="26"/>
      <c r="Z208" s="27"/>
      <c r="AA208" s="29"/>
    </row>
    <row r="209" spans="1:27" x14ac:dyDescent="0.2">
      <c r="A209" s="21">
        <f>ROW(G209)-2</f>
        <v>207</v>
      </c>
      <c r="B209" s="76">
        <v>212</v>
      </c>
      <c r="C209" s="22">
        <f>IF(B209="","",IF(B209=A209,"=",B209-A209))</f>
        <v>5</v>
      </c>
      <c r="D209" s="76">
        <f>COUNTIF($M$3:$M209,$M209)</f>
        <v>16</v>
      </c>
      <c r="E209" s="76">
        <v>14</v>
      </c>
      <c r="F209" s="22">
        <f>IF(E209="","",IF(E209=D209,"=",E209-D209))</f>
        <v>-2</v>
      </c>
      <c r="G209" s="12">
        <v>35692</v>
      </c>
      <c r="H209" s="13" t="str">
        <f>IFERROR(VLOOKUP($G209,Jugadores,12,0), "")</f>
        <v>NAIARA OTERO C.</v>
      </c>
      <c r="I209" s="13" t="str">
        <f>IFERROR(VLOOKUP($G209,Jugadores,14,0), "")</f>
        <v>Club del Mar de San Amaro</v>
      </c>
      <c r="J209" s="17" t="str">
        <f>IF(ISERROR(VLOOKUP(I209,Clubes,1,0)),"-","Galicia")</f>
        <v>Galicia</v>
      </c>
      <c r="K209" s="14">
        <f>IFERROR(VLOOKUP($G209,Jugadores,15,0), "")</f>
        <v>2009</v>
      </c>
      <c r="L209" s="17" t="str">
        <f>IFERROR(VLOOKUP($G209,Jugadores,16,0), "")</f>
        <v>F</v>
      </c>
      <c r="M209" s="15" t="str">
        <f>IFERROR(VLOOKUP($G209,Jugadores,17,0), "")</f>
        <v>INFF</v>
      </c>
      <c r="N209" s="16"/>
      <c r="O209" s="24">
        <f>IF(COUNT(R209:AA209)=0,"",COUNT(R209:AA209))</f>
        <v>1</v>
      </c>
      <c r="P209" s="48">
        <f>SUM(R209:AA209)</f>
        <v>3.5</v>
      </c>
      <c r="Q209" s="50">
        <v>3.5</v>
      </c>
      <c r="R209" s="25" t="s">
        <v>14</v>
      </c>
      <c r="S209" s="25"/>
      <c r="T209" s="25">
        <v>3.5</v>
      </c>
      <c r="U209" s="25"/>
      <c r="V209" s="25" t="s">
        <v>14</v>
      </c>
      <c r="W209" s="25" t="s">
        <v>14</v>
      </c>
      <c r="X209" s="25" t="s">
        <v>14</v>
      </c>
      <c r="Y209" s="26"/>
      <c r="Z209" s="27"/>
      <c r="AA209" s="29" t="s">
        <v>14</v>
      </c>
    </row>
    <row r="210" spans="1:27" x14ac:dyDescent="0.2">
      <c r="A210" s="21">
        <f>ROW(G210)-2</f>
        <v>208</v>
      </c>
      <c r="B210" s="76">
        <v>214</v>
      </c>
      <c r="C210" s="22">
        <f>IF(B210="","",IF(B210=A210,"=",B210-A210))</f>
        <v>6</v>
      </c>
      <c r="D210" s="76">
        <f>COUNTIF($M$3:$M210,$M210)</f>
        <v>13</v>
      </c>
      <c r="E210" s="76">
        <v>13</v>
      </c>
      <c r="F210" s="22" t="str">
        <f>IF(E210="","",IF(E210=D210,"=",E210-D210))</f>
        <v>=</v>
      </c>
      <c r="G210" s="12">
        <v>17017</v>
      </c>
      <c r="H210" s="13" t="str">
        <f>IFERROR(VLOOKUP($G210,Jugadores,12,0), "")</f>
        <v>MARTA PEREZ F.</v>
      </c>
      <c r="I210" s="13" t="str">
        <f>IFERROR(VLOOKUP($G210,Jugadores,14,0), "")</f>
        <v>Cambre TM</v>
      </c>
      <c r="J210" s="17" t="str">
        <f>IF(ISERROR(VLOOKUP(I210,Clubes,1,0)),"-","Galicia")</f>
        <v>Galicia</v>
      </c>
      <c r="K210" s="14">
        <f>IFERROR(VLOOKUP($G210,Jugadores,15,0), "")</f>
        <v>1998</v>
      </c>
      <c r="L210" s="17" t="str">
        <f>IFERROR(VLOOKUP($G210,Jugadores,16,0), "")</f>
        <v>F</v>
      </c>
      <c r="M210" s="15" t="str">
        <f>IFERROR(VLOOKUP($G210,Jugadores,17,0), "")</f>
        <v>SENF</v>
      </c>
      <c r="N210" s="16"/>
      <c r="O210" s="24">
        <f>IF(COUNT(R210:AA210)=0,"",COUNT(R210:AA210))</f>
        <v>1</v>
      </c>
      <c r="P210" s="48">
        <f>SUM(R210:AA210)</f>
        <v>2.5</v>
      </c>
      <c r="Q210" s="50"/>
      <c r="R210" s="25"/>
      <c r="S210" s="25" t="s">
        <v>14</v>
      </c>
      <c r="T210" s="25" t="s">
        <v>14</v>
      </c>
      <c r="U210" s="25"/>
      <c r="V210" s="25" t="s">
        <v>14</v>
      </c>
      <c r="W210" s="25" t="s">
        <v>14</v>
      </c>
      <c r="X210" s="25">
        <v>2.5</v>
      </c>
      <c r="Y210" s="26"/>
      <c r="Z210" s="27"/>
      <c r="AA210" s="29"/>
    </row>
    <row r="211" spans="1:27" x14ac:dyDescent="0.2">
      <c r="A211" s="21">
        <f>ROW(G211)-2</f>
        <v>209</v>
      </c>
      <c r="B211" s="76">
        <v>215</v>
      </c>
      <c r="C211" s="22">
        <f>IF(B211="","",IF(B211=A211,"=",B211-A211))</f>
        <v>6</v>
      </c>
      <c r="D211" s="76">
        <f>COUNTIF($M$3:$M211,$M211)</f>
        <v>19</v>
      </c>
      <c r="E211" s="76">
        <v>21</v>
      </c>
      <c r="F211" s="22">
        <f>IF(E211="","",IF(E211=D211,"=",E211-D211))</f>
        <v>2</v>
      </c>
      <c r="G211" s="12">
        <v>29130</v>
      </c>
      <c r="H211" s="13" t="str">
        <f>IFERROR(VLOOKUP($G211,Jugadores,12,0), "")</f>
        <v>ANTON NOVO R.</v>
      </c>
      <c r="I211" s="13" t="str">
        <f>IFERROR(VLOOKUP($G211,Jugadores,14,0), "")</f>
        <v>CTM Cidade de Narón</v>
      </c>
      <c r="J211" s="17" t="str">
        <f>IF(ISERROR(VLOOKUP(I211,Clubes,1,0)),"-","Galicia")</f>
        <v>Galicia</v>
      </c>
      <c r="K211" s="14">
        <f>IFERROR(VLOOKUP($G211,Jugadores,15,0), "")</f>
        <v>2006</v>
      </c>
      <c r="L211" s="17" t="str">
        <f>IFERROR(VLOOKUP($G211,Jugadores,16,0), "")</f>
        <v>M</v>
      </c>
      <c r="M211" s="15" t="str">
        <f>IFERROR(VLOOKUP($G211,Jugadores,17,0), "")</f>
        <v>JUVM</v>
      </c>
      <c r="N211" s="16"/>
      <c r="O211" s="24">
        <f>IF(COUNT(R211:AA211)=0,"",COUNT(R211:AA211))</f>
        <v>1</v>
      </c>
      <c r="P211" s="48">
        <f>SUM(R211:AA211)</f>
        <v>1.5</v>
      </c>
      <c r="Q211" s="50">
        <v>1.5</v>
      </c>
      <c r="R211" s="25" t="s">
        <v>14</v>
      </c>
      <c r="S211" s="25" t="s">
        <v>14</v>
      </c>
      <c r="T211" s="25" t="s">
        <v>14</v>
      </c>
      <c r="U211" s="25"/>
      <c r="V211" s="25" t="s">
        <v>14</v>
      </c>
      <c r="W211" s="25">
        <v>1.5</v>
      </c>
      <c r="X211" s="25" t="s">
        <v>14</v>
      </c>
      <c r="Y211" s="26"/>
      <c r="Z211" s="27"/>
      <c r="AA211" s="29" t="s">
        <v>14</v>
      </c>
    </row>
    <row r="212" spans="1:27" x14ac:dyDescent="0.2">
      <c r="A212" s="21">
        <f>ROW(G212)-2</f>
        <v>210</v>
      </c>
      <c r="B212" s="76">
        <v>216</v>
      </c>
      <c r="C212" s="22">
        <f>IF(B212="","",IF(B212=A212,"=",B212-A212))</f>
        <v>6</v>
      </c>
      <c r="D212" s="76">
        <f>COUNTIF($M$3:$M212,$M212)</f>
        <v>2</v>
      </c>
      <c r="E212" s="76">
        <v>2</v>
      </c>
      <c r="F212" s="22" t="str">
        <f>IF(E212="","",IF(E212=D212,"=",E212-D212))</f>
        <v>=</v>
      </c>
      <c r="G212" s="12">
        <v>30401</v>
      </c>
      <c r="H212" s="13" t="str">
        <f>IFERROR(VLOOKUP($G212,Jugadores,12,0), "")</f>
        <v>PAULA GARCIA P.</v>
      </c>
      <c r="I212" s="13" t="str">
        <f>IFERROR(VLOOKUP($G212,Jugadores,14,0), "")</f>
        <v>CTM Cidade de Narón</v>
      </c>
      <c r="J212" s="17" t="str">
        <f>IF(ISERROR(VLOOKUP(I212,Clubes,1,0)),"-","Galicia")</f>
        <v>Galicia</v>
      </c>
      <c r="K212" s="14">
        <f>IFERROR(VLOOKUP($G212,Jugadores,15,0), "")</f>
        <v>1973</v>
      </c>
      <c r="L212" s="17" t="str">
        <f>IFERROR(VLOOKUP($G212,Jugadores,16,0), "")</f>
        <v>F</v>
      </c>
      <c r="M212" s="15" t="str">
        <f>IFERROR(VLOOKUP($G212,Jugadores,17,0), "")</f>
        <v>V50F</v>
      </c>
      <c r="N212" s="16"/>
      <c r="O212" s="24">
        <f>IF(COUNT(R212:AA212)=0,"",COUNT(R212:AA212))</f>
        <v>1</v>
      </c>
      <c r="P212" s="48">
        <f>SUM(R212:AA212)</f>
        <v>1.5</v>
      </c>
      <c r="Q212" s="50">
        <v>1.5</v>
      </c>
      <c r="R212" s="25" t="s">
        <v>14</v>
      </c>
      <c r="S212" s="25" t="s">
        <v>14</v>
      </c>
      <c r="T212" s="25" t="s">
        <v>14</v>
      </c>
      <c r="U212" s="25"/>
      <c r="V212" s="25" t="s">
        <v>14</v>
      </c>
      <c r="W212" s="25">
        <v>1.5</v>
      </c>
      <c r="X212" s="25" t="s">
        <v>14</v>
      </c>
      <c r="Y212" s="26"/>
      <c r="Z212" s="27"/>
      <c r="AA212" s="29" t="s">
        <v>14</v>
      </c>
    </row>
    <row r="213" spans="1:27" x14ac:dyDescent="0.2">
      <c r="A213" s="21">
        <f>ROW(G213)-2</f>
        <v>211</v>
      </c>
      <c r="B213" s="76"/>
      <c r="C213" s="22" t="str">
        <f>IF(B213="","",IF(B213=A213,"=",B213-A213))</f>
        <v/>
      </c>
      <c r="D213" s="76">
        <f>COUNTIF($M$3:$M213,$M213)</f>
        <v>17</v>
      </c>
      <c r="E213" s="76"/>
      <c r="F213" s="22" t="str">
        <f>IF(E213="","",IF(E213=D213,"=",E213-D213))</f>
        <v/>
      </c>
      <c r="G213" s="12">
        <v>33693</v>
      </c>
      <c r="H213" s="13" t="str">
        <f>IFERROR(VLOOKUP($G213,Jugadores,12,0), "")</f>
        <v>LARA CASTRO G.</v>
      </c>
      <c r="I213" s="13" t="str">
        <f>IFERROR(VLOOKUP($G213,Jugadores,14,0), "")</f>
        <v>CTM GAM</v>
      </c>
      <c r="J213" s="17" t="str">
        <f>IF(ISERROR(VLOOKUP(I213,Clubes,1,0)),"-","Galicia")</f>
        <v>Galicia</v>
      </c>
      <c r="K213" s="14">
        <f>IFERROR(VLOOKUP($G213,Jugadores,15,0), "")</f>
        <v>2007</v>
      </c>
      <c r="L213" s="17" t="str">
        <f>IFERROR(VLOOKUP($G213,Jugadores,16,0), "")</f>
        <v>F</v>
      </c>
      <c r="M213" s="15" t="str">
        <f>IFERROR(VLOOKUP($G213,Jugadores,17,0), "")</f>
        <v>INFF</v>
      </c>
      <c r="N213" s="16"/>
      <c r="O213" s="24">
        <f>IF(COUNT(R213:AA213)=0,"",COUNT(R213:AA213))</f>
        <v>1</v>
      </c>
      <c r="P213" s="48">
        <f>SUM(R213:AA213)</f>
        <v>1.5</v>
      </c>
      <c r="Q213" s="50"/>
      <c r="R213" s="25"/>
      <c r="S213" s="25" t="s">
        <v>14</v>
      </c>
      <c r="T213" s="25" t="s">
        <v>14</v>
      </c>
      <c r="U213" s="25"/>
      <c r="V213" s="25">
        <v>1.5</v>
      </c>
      <c r="W213" s="25" t="s">
        <v>14</v>
      </c>
      <c r="X213" s="25"/>
      <c r="Y213" s="26"/>
      <c r="Z213" s="27"/>
      <c r="AA213" s="29"/>
    </row>
    <row r="214" spans="1:27" x14ac:dyDescent="0.2">
      <c r="A214" s="21">
        <f>ROW(G214)-2</f>
        <v>212</v>
      </c>
      <c r="B214" s="76">
        <v>217</v>
      </c>
      <c r="C214" s="22">
        <f>IF(B214="","",IF(B214=A214,"=",B214-A214))</f>
        <v>5</v>
      </c>
      <c r="D214" s="76">
        <f>COUNTIF($M$3:$M214,$M214)</f>
        <v>44</v>
      </c>
      <c r="E214" s="76">
        <v>46</v>
      </c>
      <c r="F214" s="22">
        <f>IF(E214="","",IF(E214=D214,"=",E214-D214))</f>
        <v>2</v>
      </c>
      <c r="G214" s="12">
        <v>37556</v>
      </c>
      <c r="H214" s="13" t="str">
        <f>IFERROR(VLOOKUP($G214,Jugadores,12,0), "")</f>
        <v>JORGE SOUTO P.</v>
      </c>
      <c r="I214" s="13" t="str">
        <f>IFERROR(VLOOKUP($G214,Jugadores,14,0), "")</f>
        <v>CTM Cidade de Narón</v>
      </c>
      <c r="J214" s="17" t="str">
        <f>IF(ISERROR(VLOOKUP(I214,Clubes,1,0)),"-","Galicia")</f>
        <v>Galicia</v>
      </c>
      <c r="K214" s="14">
        <f>IFERROR(VLOOKUP($G214,Jugadores,15,0), "")</f>
        <v>1998</v>
      </c>
      <c r="L214" s="17" t="str">
        <f>IFERROR(VLOOKUP($G214,Jugadores,16,0), "")</f>
        <v>M</v>
      </c>
      <c r="M214" s="15" t="str">
        <f>IFERROR(VLOOKUP($G214,Jugadores,17,0), "")</f>
        <v>SENM</v>
      </c>
      <c r="N214" s="16"/>
      <c r="O214" s="24">
        <f>IF(COUNT(R214:AA214)=0,"",COUNT(R214:AA214))</f>
        <v>1</v>
      </c>
      <c r="P214" s="48">
        <f>SUM(R214:AA214)</f>
        <v>1.5</v>
      </c>
      <c r="Q214" s="50">
        <v>1.5</v>
      </c>
      <c r="R214" s="25" t="s">
        <v>14</v>
      </c>
      <c r="S214" s="25" t="s">
        <v>14</v>
      </c>
      <c r="T214" s="25" t="s">
        <v>14</v>
      </c>
      <c r="U214" s="25"/>
      <c r="V214" s="25" t="s">
        <v>14</v>
      </c>
      <c r="W214" s="25">
        <v>1.5</v>
      </c>
      <c r="X214" s="25" t="s">
        <v>14</v>
      </c>
      <c r="Y214" s="26"/>
      <c r="Z214" s="27"/>
      <c r="AA214" s="29" t="s">
        <v>14</v>
      </c>
    </row>
    <row r="215" spans="1:27" x14ac:dyDescent="0.2">
      <c r="A215" s="21">
        <f>ROW(G215)-2</f>
        <v>213</v>
      </c>
      <c r="B215" s="76">
        <v>218</v>
      </c>
      <c r="C215" s="22">
        <f>IF(B215="","",IF(B215=A215,"=",B215-A215))</f>
        <v>5</v>
      </c>
      <c r="D215" s="76">
        <f>COUNTIF($M$3:$M215,$M215)</f>
        <v>3</v>
      </c>
      <c r="E215" s="76">
        <v>3</v>
      </c>
      <c r="F215" s="22" t="str">
        <f>IF(E215="","",IF(E215=D215,"=",E215-D215))</f>
        <v>=</v>
      </c>
      <c r="G215" s="12">
        <v>31549</v>
      </c>
      <c r="H215" s="13" t="str">
        <f>IFERROR(VLOOKUP($G215,Jugadores,12,0), "")</f>
        <v>BEATRIZ CURRAS B.</v>
      </c>
      <c r="I215" s="13" t="str">
        <f>IFERROR(VLOOKUP($G215,Jugadores,14,0), "")</f>
        <v>CTM GAM</v>
      </c>
      <c r="J215" s="17" t="str">
        <f>IF(ISERROR(VLOOKUP(I215,Clubes,1,0)),"-","Galicia")</f>
        <v>Galicia</v>
      </c>
      <c r="K215" s="14">
        <f>IFERROR(VLOOKUP($G215,Jugadores,15,0), "")</f>
        <v>1981</v>
      </c>
      <c r="L215" s="17" t="str">
        <f>IFERROR(VLOOKUP($G215,Jugadores,16,0), "")</f>
        <v>F</v>
      </c>
      <c r="M215" s="15" t="str">
        <f>IFERROR(VLOOKUP($G215,Jugadores,17,0), "")</f>
        <v>V40F</v>
      </c>
      <c r="N215" s="16"/>
      <c r="O215" s="24">
        <f>IF(COUNT(R215:AA215)=0,"",COUNT(R215:AA215))</f>
        <v>1</v>
      </c>
      <c r="P215" s="48">
        <f>SUM(R215:AA215)</f>
        <v>1</v>
      </c>
      <c r="Q215" s="50">
        <v>1</v>
      </c>
      <c r="R215" s="25" t="s">
        <v>14</v>
      </c>
      <c r="S215" s="25" t="s">
        <v>14</v>
      </c>
      <c r="T215" s="25" t="s">
        <v>14</v>
      </c>
      <c r="U215" s="25">
        <v>1</v>
      </c>
      <c r="V215" s="25" t="s">
        <v>14</v>
      </c>
      <c r="W215" s="25" t="s">
        <v>14</v>
      </c>
      <c r="X215" s="25" t="s">
        <v>14</v>
      </c>
      <c r="Y215" s="26"/>
      <c r="Z215" s="27"/>
      <c r="AA215" s="29" t="s">
        <v>14</v>
      </c>
    </row>
  </sheetData>
  <autoFilter ref="I2:M136" xr:uid="{00000000-0009-0000-0000-000002000000}"/>
  <sortState xmlns:xlrd2="http://schemas.microsoft.com/office/spreadsheetml/2017/richdata2" ref="A3:AA215">
    <sortCondition descending="1" ref="P3:P215"/>
    <sortCondition descending="1" ref="O3:O215"/>
    <sortCondition ref="G3:G215"/>
  </sortState>
  <mergeCells count="5">
    <mergeCell ref="A1:F1"/>
    <mergeCell ref="G1:M1"/>
    <mergeCell ref="N1:P1"/>
    <mergeCell ref="Q1:Y1"/>
    <mergeCell ref="Z1:AA1"/>
  </mergeCells>
  <conditionalFormatting sqref="A216:A1048576">
    <cfRule type="colorScale" priority="67">
      <colorScale>
        <cfvo type="min"/>
        <cfvo type="percentile" val="50"/>
        <cfvo type="max"/>
        <color rgb="FF009900"/>
        <color rgb="FFCCCCFF"/>
        <color rgb="FFE03232"/>
      </colorScale>
    </cfRule>
  </conditionalFormatting>
  <conditionalFormatting sqref="P216:P1048576">
    <cfRule type="colorScale" priority="66">
      <colorScale>
        <cfvo type="min"/>
        <cfvo type="percentile" val="50"/>
        <cfvo type="max"/>
        <color rgb="FFE03232"/>
        <color theme="0" tint="-0.14999847407452621"/>
        <color rgb="FF009900"/>
      </colorScale>
    </cfRule>
  </conditionalFormatting>
  <conditionalFormatting sqref="G216:H1048576">
    <cfRule type="duplicateValues" dxfId="115" priority="68"/>
  </conditionalFormatting>
  <conditionalFormatting sqref="Z216:AA1048576">
    <cfRule type="colorScale" priority="69">
      <colorScale>
        <cfvo type="min"/>
        <cfvo type="max"/>
        <color theme="4" tint="0.59999389629810485"/>
        <color rgb="FF009900"/>
      </colorScale>
    </cfRule>
  </conditionalFormatting>
  <conditionalFormatting sqref="D216:D1048576">
    <cfRule type="colorScale" priority="37">
      <colorScale>
        <cfvo type="min"/>
        <cfvo type="num" val="10"/>
        <color rgb="FF009900"/>
        <color theme="4" tint="0.79998168889431442"/>
      </colorScale>
    </cfRule>
  </conditionalFormatting>
  <conditionalFormatting sqref="M216:M1048576">
    <cfRule type="cellIs" dxfId="114" priority="38" operator="equal">
      <formula>"DISM"</formula>
    </cfRule>
    <cfRule type="cellIs" dxfId="113" priority="39" operator="equal">
      <formula>"V65F"</formula>
    </cfRule>
    <cfRule type="cellIs" dxfId="112" priority="40" operator="equal">
      <formula>"V60F"</formula>
    </cfRule>
    <cfRule type="cellIs" dxfId="111" priority="41" operator="equal">
      <formula>"V50F"</formula>
    </cfRule>
    <cfRule type="cellIs" dxfId="110" priority="42" operator="equal">
      <formula>"V40F"</formula>
    </cfRule>
    <cfRule type="cellIs" dxfId="109" priority="43" operator="equal">
      <formula>"SENF"</formula>
    </cfRule>
    <cfRule type="cellIs" dxfId="108" priority="44" operator="equal">
      <formula>"S23F"</formula>
    </cfRule>
    <cfRule type="cellIs" dxfId="107" priority="45" operator="equal">
      <formula>"JUVF"</formula>
    </cfRule>
    <cfRule type="cellIs" dxfId="106" priority="46" operator="equal">
      <formula>"INFF"</formula>
    </cfRule>
    <cfRule type="cellIs" dxfId="105" priority="47" operator="equal">
      <formula>"ALEF"</formula>
    </cfRule>
    <cfRule type="cellIs" dxfId="104" priority="48" operator="equal">
      <formula>"BENF"</formula>
    </cfRule>
    <cfRule type="cellIs" dxfId="103" priority="49" operator="equal">
      <formula>"PREF"</formula>
    </cfRule>
    <cfRule type="cellIs" dxfId="102" priority="50" operator="equal">
      <formula>"ABSF"</formula>
    </cfRule>
    <cfRule type="cellIs" dxfId="101" priority="51" operator="equal">
      <formula>"V65M"</formula>
    </cfRule>
    <cfRule type="cellIs" dxfId="100" priority="52" operator="equal">
      <formula>"V60M"</formula>
    </cfRule>
    <cfRule type="cellIs" dxfId="99" priority="53" operator="equal">
      <formula>"V50M"</formula>
    </cfRule>
    <cfRule type="cellIs" dxfId="98" priority="54" operator="equal">
      <formula>"V40M"</formula>
    </cfRule>
    <cfRule type="cellIs" dxfId="97" priority="55" operator="equal">
      <formula>"SENM"</formula>
    </cfRule>
    <cfRule type="cellIs" dxfId="96" priority="56" operator="equal">
      <formula>"S23M"</formula>
    </cfRule>
    <cfRule type="cellIs" dxfId="95" priority="57" operator="equal">
      <formula>"JUVM"</formula>
    </cfRule>
    <cfRule type="cellIs" dxfId="94" priority="58" operator="equal">
      <formula>"INFM"</formula>
    </cfRule>
    <cfRule type="cellIs" dxfId="93" priority="59" operator="equal">
      <formula>"ALEM"</formula>
    </cfRule>
    <cfRule type="cellIs" dxfId="92" priority="60" operator="equal">
      <formula>"BENM"</formula>
    </cfRule>
    <cfRule type="cellIs" dxfId="91" priority="61" operator="equal">
      <formula>"PREM"</formula>
    </cfRule>
    <cfRule type="cellIs" dxfId="90" priority="62" operator="equal">
      <formula>"ABSM"</formula>
    </cfRule>
  </conditionalFormatting>
  <conditionalFormatting sqref="C216:C1048576 F216:F1048576">
    <cfRule type="cellIs" dxfId="89" priority="63" stopIfTrue="1" operator="equal">
      <formula>"="</formula>
    </cfRule>
    <cfRule type="cellIs" dxfId="88" priority="64" stopIfTrue="1" operator="lessThan">
      <formula>0</formula>
    </cfRule>
    <cfRule type="cellIs" dxfId="87" priority="65" stopIfTrue="1" operator="greaterThan">
      <formula>0</formula>
    </cfRule>
  </conditionalFormatting>
  <conditionalFormatting sqref="R216:Y1048576">
    <cfRule type="colorScale" priority="953">
      <colorScale>
        <cfvo type="min"/>
        <cfvo type="max"/>
        <color theme="4" tint="0.79998168889431442"/>
        <color rgb="FF009900"/>
      </colorScale>
    </cfRule>
  </conditionalFormatting>
  <conditionalFormatting sqref="A1:A215">
    <cfRule type="colorScale" priority="31">
      <colorScale>
        <cfvo type="min"/>
        <cfvo type="percentile" val="50"/>
        <cfvo type="max"/>
        <color rgb="FF009900"/>
        <color rgb="FFCCCCFF"/>
        <color rgb="FFE03232"/>
      </colorScale>
    </cfRule>
  </conditionalFormatting>
  <conditionalFormatting sqref="P1:P215">
    <cfRule type="colorScale" priority="30">
      <colorScale>
        <cfvo type="min"/>
        <cfvo type="percentile" val="50"/>
        <cfvo type="max"/>
        <color rgb="FFE03232"/>
        <color theme="0" tint="-0.14999847407452621"/>
        <color rgb="FF009900"/>
      </colorScale>
    </cfRule>
  </conditionalFormatting>
  <conditionalFormatting sqref="G1:H215">
    <cfRule type="duplicateValues" dxfId="86" priority="32"/>
  </conditionalFormatting>
  <conditionalFormatting sqref="Z1:AA215">
    <cfRule type="colorScale" priority="33">
      <colorScale>
        <cfvo type="min"/>
        <cfvo type="max"/>
        <color theme="4" tint="0.59999389629810485"/>
        <color rgb="FF009900"/>
      </colorScale>
    </cfRule>
  </conditionalFormatting>
  <conditionalFormatting sqref="D1:D215">
    <cfRule type="colorScale" priority="1">
      <colorScale>
        <cfvo type="min"/>
        <cfvo type="num" val="10"/>
        <color rgb="FF009900"/>
        <color theme="4" tint="0.79998168889431442"/>
      </colorScale>
    </cfRule>
  </conditionalFormatting>
  <conditionalFormatting sqref="M1:M215">
    <cfRule type="cellIs" dxfId="85" priority="2" operator="equal">
      <formula>"DISM"</formula>
    </cfRule>
    <cfRule type="cellIs" dxfId="84" priority="3" operator="equal">
      <formula>"V65F"</formula>
    </cfRule>
    <cfRule type="cellIs" dxfId="83" priority="4" operator="equal">
      <formula>"V60F"</formula>
    </cfRule>
    <cfRule type="cellIs" dxfId="82" priority="5" operator="equal">
      <formula>"V50F"</formula>
    </cfRule>
    <cfRule type="cellIs" dxfId="81" priority="6" operator="equal">
      <formula>"V40F"</formula>
    </cfRule>
    <cfRule type="cellIs" dxfId="80" priority="7" operator="equal">
      <formula>"SENF"</formula>
    </cfRule>
    <cfRule type="cellIs" dxfId="79" priority="8" operator="equal">
      <formula>"S23F"</formula>
    </cfRule>
    <cfRule type="cellIs" dxfId="78" priority="9" operator="equal">
      <formula>"JUVF"</formula>
    </cfRule>
    <cfRule type="cellIs" dxfId="77" priority="10" operator="equal">
      <formula>"INFF"</formula>
    </cfRule>
    <cfRule type="cellIs" dxfId="76" priority="11" operator="equal">
      <formula>"ALEF"</formula>
    </cfRule>
    <cfRule type="cellIs" dxfId="75" priority="12" operator="equal">
      <formula>"BENF"</formula>
    </cfRule>
    <cfRule type="cellIs" dxfId="74" priority="13" operator="equal">
      <formula>"PREF"</formula>
    </cfRule>
    <cfRule type="cellIs" dxfId="73" priority="14" operator="equal">
      <formula>"ABSF"</formula>
    </cfRule>
    <cfRule type="cellIs" dxfId="72" priority="15" operator="equal">
      <formula>"V65M"</formula>
    </cfRule>
    <cfRule type="cellIs" dxfId="71" priority="16" operator="equal">
      <formula>"V60M"</formula>
    </cfRule>
    <cfRule type="cellIs" dxfId="70" priority="17" operator="equal">
      <formula>"V50M"</formula>
    </cfRule>
    <cfRule type="cellIs" dxfId="69" priority="18" operator="equal">
      <formula>"V40M"</formula>
    </cfRule>
    <cfRule type="cellIs" dxfId="68" priority="19" operator="equal">
      <formula>"SENM"</formula>
    </cfRule>
    <cfRule type="cellIs" dxfId="67" priority="20" operator="equal">
      <formula>"S23M"</formula>
    </cfRule>
    <cfRule type="cellIs" dxfId="66" priority="21" operator="equal">
      <formula>"JUVM"</formula>
    </cfRule>
    <cfRule type="cellIs" dxfId="65" priority="22" operator="equal">
      <formula>"INFM"</formula>
    </cfRule>
    <cfRule type="cellIs" dxfId="64" priority="23" operator="equal">
      <formula>"ALEM"</formula>
    </cfRule>
    <cfRule type="cellIs" dxfId="63" priority="24" operator="equal">
      <formula>"BENM"</formula>
    </cfRule>
    <cfRule type="cellIs" dxfId="62" priority="25" operator="equal">
      <formula>"PREM"</formula>
    </cfRule>
    <cfRule type="cellIs" dxfId="61" priority="26" operator="equal">
      <formula>"ABSM"</formula>
    </cfRule>
  </conditionalFormatting>
  <conditionalFormatting sqref="C1:C215 F1:F215">
    <cfRule type="cellIs" dxfId="60" priority="27" stopIfTrue="1" operator="equal">
      <formula>"="</formula>
    </cfRule>
    <cfRule type="cellIs" dxfId="59" priority="28" stopIfTrue="1" operator="lessThan">
      <formula>0</formula>
    </cfRule>
    <cfRule type="cellIs" dxfId="58" priority="29" stopIfTrue="1" operator="greaterThan">
      <formula>0</formula>
    </cfRule>
  </conditionalFormatting>
  <conditionalFormatting sqref="R1:Y215">
    <cfRule type="colorScale" priority="34">
      <colorScale>
        <cfvo type="min"/>
        <cfvo type="max"/>
        <color theme="4" tint="0.79998168889431442"/>
        <color rgb="FF009900"/>
      </colorScale>
    </cfRule>
  </conditionalFormatting>
  <conditionalFormatting sqref="E3:E215">
    <cfRule type="colorScale" priority="35">
      <colorScale>
        <cfvo type="min"/>
        <cfvo type="num" val="10"/>
        <color rgb="FF009900"/>
        <color theme="4" tint="0.79998168889431442"/>
      </colorScale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50" orientation="landscape" r:id="rId1"/>
  <headerFooter>
    <oddHeader>&amp;CRANKING ABSOLUTO 2022/23</oddHeader>
    <oddFooter>&amp;C- &amp;P/&amp;N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theme="3"/>
  </sheetPr>
  <dimension ref="A1:AM580"/>
  <sheetViews>
    <sheetView view="pageBreakPreview" zoomScale="70" zoomScaleNormal="70" zoomScaleSheetLayoutView="7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outlineLevelCol="1" x14ac:dyDescent="0.2"/>
  <cols>
    <col min="1" max="6" width="4.7109375" style="1" customWidth="1"/>
    <col min="7" max="7" width="8.7109375" style="18" customWidth="1" outlineLevel="1"/>
    <col min="8" max="8" width="25.7109375" style="1" customWidth="1"/>
    <col min="9" max="9" width="30.7109375" style="1" customWidth="1" outlineLevel="1"/>
    <col min="10" max="10" width="12.85546875" style="1" bestFit="1" customWidth="1" outlineLevel="1"/>
    <col min="11" max="12" width="6.7109375" style="1" customWidth="1" outlineLevel="1"/>
    <col min="13" max="13" width="10.7109375" style="1" customWidth="1" outlineLevel="1"/>
    <col min="14" max="16" width="6.7109375" style="18" customWidth="1"/>
    <col min="17" max="17" width="5.7109375" style="19" customWidth="1"/>
    <col min="18" max="24" width="5.7109375" style="19" customWidth="1" outlineLevel="1"/>
    <col min="25" max="25" width="1.7109375" style="19" customWidth="1"/>
    <col min="26" max="37" width="5.7109375" style="19" customWidth="1" outlineLevel="1"/>
    <col min="38" max="16384" width="11.42578125" style="1"/>
  </cols>
  <sheetData>
    <row r="1" spans="1:39" ht="15.75" customHeight="1" thickBot="1" x14ac:dyDescent="0.25">
      <c r="A1" s="55" t="s">
        <v>6</v>
      </c>
      <c r="B1" s="56"/>
      <c r="C1" s="56"/>
      <c r="D1" s="56"/>
      <c r="E1" s="56"/>
      <c r="F1" s="57"/>
      <c r="G1" s="58" t="s">
        <v>5</v>
      </c>
      <c r="H1" s="59"/>
      <c r="I1" s="59"/>
      <c r="J1" s="59"/>
      <c r="K1" s="59"/>
      <c r="L1" s="59"/>
      <c r="M1" s="67"/>
      <c r="N1" s="60" t="s">
        <v>32</v>
      </c>
      <c r="O1" s="61"/>
      <c r="P1" s="62"/>
      <c r="Q1" s="63" t="s">
        <v>13</v>
      </c>
      <c r="R1" s="64"/>
      <c r="S1" s="64"/>
      <c r="T1" s="64"/>
      <c r="U1" s="64"/>
      <c r="V1" s="64"/>
      <c r="W1" s="64"/>
      <c r="X1" s="64"/>
      <c r="Y1" s="65"/>
      <c r="Z1" s="64" t="s">
        <v>76</v>
      </c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5"/>
    </row>
    <row r="2" spans="1:39" ht="80.099999999999994" customHeight="1" x14ac:dyDescent="0.2">
      <c r="A2" s="2" t="s">
        <v>4</v>
      </c>
      <c r="B2" s="3" t="s">
        <v>9</v>
      </c>
      <c r="C2" s="4" t="s">
        <v>7</v>
      </c>
      <c r="D2" s="3" t="s">
        <v>11</v>
      </c>
      <c r="E2" s="3" t="s">
        <v>12</v>
      </c>
      <c r="F2" s="4" t="s">
        <v>7</v>
      </c>
      <c r="G2" s="5" t="s">
        <v>1</v>
      </c>
      <c r="H2" s="6" t="s">
        <v>2</v>
      </c>
      <c r="I2" s="6" t="s">
        <v>0</v>
      </c>
      <c r="J2" s="6" t="s">
        <v>15</v>
      </c>
      <c r="K2" s="6" t="s">
        <v>3</v>
      </c>
      <c r="L2" s="6" t="s">
        <v>10</v>
      </c>
      <c r="M2" s="7" t="s">
        <v>8</v>
      </c>
      <c r="N2" s="20" t="s">
        <v>119</v>
      </c>
      <c r="O2" s="23" t="s">
        <v>31</v>
      </c>
      <c r="P2" s="8" t="s">
        <v>133</v>
      </c>
      <c r="Q2" s="9" t="s">
        <v>123</v>
      </c>
      <c r="R2" s="10" t="s">
        <v>121</v>
      </c>
      <c r="S2" s="10" t="s">
        <v>16</v>
      </c>
      <c r="T2" s="10" t="s">
        <v>17</v>
      </c>
      <c r="U2" s="10" t="s">
        <v>19</v>
      </c>
      <c r="V2" s="10" t="s">
        <v>18</v>
      </c>
      <c r="W2" s="10" t="s">
        <v>122</v>
      </c>
      <c r="X2" s="10" t="s">
        <v>132</v>
      </c>
      <c r="Y2" s="11"/>
      <c r="Z2" s="10" t="s">
        <v>20</v>
      </c>
      <c r="AA2" s="10" t="s">
        <v>21</v>
      </c>
      <c r="AB2" s="10" t="s">
        <v>22</v>
      </c>
      <c r="AC2" s="10" t="s">
        <v>23</v>
      </c>
      <c r="AD2" s="10" t="s">
        <v>24</v>
      </c>
      <c r="AE2" s="10" t="s">
        <v>25</v>
      </c>
      <c r="AF2" s="10" t="s">
        <v>26</v>
      </c>
      <c r="AG2" s="10" t="s">
        <v>27</v>
      </c>
      <c r="AH2" s="10" t="s">
        <v>28</v>
      </c>
      <c r="AI2" s="10" t="s">
        <v>131</v>
      </c>
      <c r="AJ2" s="10" t="s">
        <v>120</v>
      </c>
      <c r="AK2" s="11" t="s">
        <v>29</v>
      </c>
    </row>
    <row r="3" spans="1:39" x14ac:dyDescent="0.2">
      <c r="A3" s="21">
        <f>ROW(G3)-2</f>
        <v>1</v>
      </c>
      <c r="B3" s="76">
        <v>1</v>
      </c>
      <c r="C3" s="22" t="str">
        <f>IF(B3="","",IF(B3=A3,"=",B3-A3))</f>
        <v>=</v>
      </c>
      <c r="D3" s="76">
        <f>COUNTIF($M$3:$M3,$M3)</f>
        <v>1</v>
      </c>
      <c r="E3" s="76">
        <v>1</v>
      </c>
      <c r="F3" s="22" t="str">
        <f>IF(E3="","",IF(E3=D3,"=",E3-D3))</f>
        <v>=</v>
      </c>
      <c r="G3" s="12">
        <v>32773</v>
      </c>
      <c r="H3" s="13" t="str">
        <f>IFERROR(VLOOKUP($G3,Jugadores,12,0), "")</f>
        <v>MATEO LOIS R.</v>
      </c>
      <c r="I3" s="13" t="str">
        <f>IFERROR(VLOOKUP($G3,Jugadores,14,0), "")</f>
        <v>Arteal TM</v>
      </c>
      <c r="J3" s="17" t="str">
        <f>IF(ISERROR(VLOOKUP(I3,Clubes,1,0)),"-","Galicia")</f>
        <v>Galicia</v>
      </c>
      <c r="K3" s="14">
        <f>IFERROR(VLOOKUP($G3,Jugadores,15,0), "")</f>
        <v>2011</v>
      </c>
      <c r="L3" s="17" t="str">
        <f>IFERROR(VLOOKUP($G3,Jugadores,16,0), "")</f>
        <v>M</v>
      </c>
      <c r="M3" s="15" t="str">
        <f>IFERROR(VLOOKUP($G3,Jugadores,17,0), "")</f>
        <v>ALEM</v>
      </c>
      <c r="N3" s="16"/>
      <c r="O3" s="24">
        <f>IF(COUNT(R3:AK3)=0,"",COUNT(R3:AK3))</f>
        <v>5</v>
      </c>
      <c r="P3" s="48">
        <f>SUM(R3:AK3)</f>
        <v>476.9</v>
      </c>
      <c r="Q3" s="50">
        <v>482.9</v>
      </c>
      <c r="R3" s="25">
        <v>25.2</v>
      </c>
      <c r="S3" s="25" t="s">
        <v>14</v>
      </c>
      <c r="T3" s="25">
        <v>12.9</v>
      </c>
      <c r="U3" s="25" t="s">
        <v>14</v>
      </c>
      <c r="V3" s="25" t="s">
        <v>14</v>
      </c>
      <c r="W3" s="25" t="s">
        <v>14</v>
      </c>
      <c r="X3" s="25" t="s">
        <v>14</v>
      </c>
      <c r="Y3" s="26"/>
      <c r="Z3" s="28" t="s">
        <v>14</v>
      </c>
      <c r="AA3" s="28">
        <v>124.6</v>
      </c>
      <c r="AB3" s="28">
        <v>155.80000000000001</v>
      </c>
      <c r="AC3" s="28">
        <v>158.4</v>
      </c>
      <c r="AD3" s="28" t="s">
        <v>14</v>
      </c>
      <c r="AE3" s="28" t="s">
        <v>14</v>
      </c>
      <c r="AF3" s="28" t="s">
        <v>14</v>
      </c>
      <c r="AG3" s="28" t="s">
        <v>14</v>
      </c>
      <c r="AH3" s="28" t="s">
        <v>14</v>
      </c>
      <c r="AI3" s="28" t="s">
        <v>14</v>
      </c>
      <c r="AJ3" s="28" t="s">
        <v>14</v>
      </c>
      <c r="AK3" s="51" t="s">
        <v>14</v>
      </c>
      <c r="AM3" s="1" t="s">
        <v>14</v>
      </c>
    </row>
    <row r="4" spans="1:39" x14ac:dyDescent="0.2">
      <c r="A4" s="21">
        <f>ROW(G4)-2</f>
        <v>2</v>
      </c>
      <c r="B4" s="76">
        <v>2</v>
      </c>
      <c r="C4" s="22" t="str">
        <f>IF(B4="","",IF(B4=A4,"=",B4-A4))</f>
        <v>=</v>
      </c>
      <c r="D4" s="76">
        <f>COUNTIF($M$3:$M4,$M4)</f>
        <v>1</v>
      </c>
      <c r="E4" s="76">
        <v>1</v>
      </c>
      <c r="F4" s="22" t="str">
        <f>IF(E4="","",IF(E4=D4,"=",E4-D4))</f>
        <v>=</v>
      </c>
      <c r="G4" s="12">
        <v>27815</v>
      </c>
      <c r="H4" s="13" t="str">
        <f>IFERROR(VLOOKUP($G4,Jugadores,12,0), "")</f>
        <v>MARTIN GARCIA G.</v>
      </c>
      <c r="I4" s="13" t="str">
        <f>IFERROR(VLOOKUP($G4,Jugadores,14,0), "")</f>
        <v>CTM Cidade de Narón</v>
      </c>
      <c r="J4" s="17" t="str">
        <f>IF(ISERROR(VLOOKUP(I4,Clubes,1,0)),"-","Galicia")</f>
        <v>Galicia</v>
      </c>
      <c r="K4" s="14">
        <f>IFERROR(VLOOKUP($G4,Jugadores,15,0), "")</f>
        <v>2008</v>
      </c>
      <c r="L4" s="17" t="str">
        <f>IFERROR(VLOOKUP($G4,Jugadores,16,0), "")</f>
        <v>M</v>
      </c>
      <c r="M4" s="15" t="str">
        <f>IFERROR(VLOOKUP($G4,Jugadores,17,0), "")</f>
        <v>INFM</v>
      </c>
      <c r="N4" s="16"/>
      <c r="O4" s="24">
        <f>IF(COUNT(R4:AK4)=0,"",COUNT(R4:AK4))</f>
        <v>8</v>
      </c>
      <c r="P4" s="48">
        <f>SUM(R4:AK4)</f>
        <v>473.9</v>
      </c>
      <c r="Q4" s="50">
        <v>435.8</v>
      </c>
      <c r="R4" s="25" t="s">
        <v>14</v>
      </c>
      <c r="S4" s="25" t="s">
        <v>14</v>
      </c>
      <c r="T4" s="25">
        <v>16.5</v>
      </c>
      <c r="U4" s="25">
        <v>16.2</v>
      </c>
      <c r="V4" s="25">
        <v>26.4</v>
      </c>
      <c r="W4" s="25">
        <v>14.5</v>
      </c>
      <c r="X4" s="25">
        <v>26.2</v>
      </c>
      <c r="Y4" s="26"/>
      <c r="Z4" s="28" t="s">
        <v>14</v>
      </c>
      <c r="AA4" s="28" t="s">
        <v>14</v>
      </c>
      <c r="AB4" s="28" t="s">
        <v>14</v>
      </c>
      <c r="AC4" s="28">
        <v>200.1</v>
      </c>
      <c r="AD4" s="28">
        <v>93</v>
      </c>
      <c r="AE4" s="28">
        <v>81</v>
      </c>
      <c r="AF4" s="28" t="s">
        <v>14</v>
      </c>
      <c r="AG4" s="28" t="s">
        <v>14</v>
      </c>
      <c r="AH4" s="28" t="s">
        <v>14</v>
      </c>
      <c r="AI4" s="28" t="s">
        <v>14</v>
      </c>
      <c r="AJ4" s="28" t="s">
        <v>14</v>
      </c>
      <c r="AK4" s="51" t="s">
        <v>14</v>
      </c>
      <c r="AM4" s="1" t="s">
        <v>14</v>
      </c>
    </row>
    <row r="5" spans="1:39" x14ac:dyDescent="0.2">
      <c r="A5" s="21">
        <f>ROW(G5)-2</f>
        <v>3</v>
      </c>
      <c r="B5" s="76">
        <v>3</v>
      </c>
      <c r="C5" s="22" t="str">
        <f>IF(B5="","",IF(B5=A5,"=",B5-A5))</f>
        <v>=</v>
      </c>
      <c r="D5" s="76">
        <f>COUNTIF($M$3:$M5,$M5)</f>
        <v>2</v>
      </c>
      <c r="E5" s="76">
        <v>2</v>
      </c>
      <c r="F5" s="22" t="str">
        <f>IF(E5="","",IF(E5=D5,"=",E5-D5))</f>
        <v>=</v>
      </c>
      <c r="G5" s="12">
        <v>23571</v>
      </c>
      <c r="H5" s="13" t="str">
        <f>IFERROR(VLOOKUP($G5,Jugadores,12,0), "")</f>
        <v>BRAIS RODRIGUEZ S.</v>
      </c>
      <c r="I5" s="13" t="str">
        <f>IFERROR(VLOOKUP($G5,Jugadores,14,0), "")</f>
        <v>CTM Cidade de Narón</v>
      </c>
      <c r="J5" s="17" t="str">
        <f>IF(ISERROR(VLOOKUP(I5,Clubes,1,0)),"-","Galicia")</f>
        <v>Galicia</v>
      </c>
      <c r="K5" s="14">
        <f>IFERROR(VLOOKUP($G5,Jugadores,15,0), "")</f>
        <v>2007</v>
      </c>
      <c r="L5" s="17" t="str">
        <f>IFERROR(VLOOKUP($G5,Jugadores,16,0), "")</f>
        <v>M</v>
      </c>
      <c r="M5" s="15" t="str">
        <f>IFERROR(VLOOKUP($G5,Jugadores,17,0), "")</f>
        <v>INFM</v>
      </c>
      <c r="N5" s="16"/>
      <c r="O5" s="24">
        <f>IF(COUNT(R5:AK5)=0,"",COUNT(R5:AK5))</f>
        <v>7</v>
      </c>
      <c r="P5" s="48">
        <f>SUM(R5:AK5)</f>
        <v>391.4</v>
      </c>
      <c r="Q5" s="50">
        <v>417.70000000000005</v>
      </c>
      <c r="R5" s="25">
        <v>41</v>
      </c>
      <c r="S5" s="25" t="s">
        <v>14</v>
      </c>
      <c r="T5" s="25">
        <v>21.8</v>
      </c>
      <c r="U5" s="25">
        <v>27.9</v>
      </c>
      <c r="V5" s="25" t="s">
        <v>14</v>
      </c>
      <c r="W5" s="25">
        <v>19.7</v>
      </c>
      <c r="X5" s="25" t="s">
        <v>14</v>
      </c>
      <c r="Y5" s="26"/>
      <c r="Z5" s="28" t="s">
        <v>14</v>
      </c>
      <c r="AA5" s="28" t="s">
        <v>14</v>
      </c>
      <c r="AB5" s="28" t="s">
        <v>14</v>
      </c>
      <c r="AC5" s="28">
        <v>131</v>
      </c>
      <c r="AD5" s="28">
        <v>81</v>
      </c>
      <c r="AE5" s="28">
        <v>69</v>
      </c>
      <c r="AF5" s="28" t="s">
        <v>14</v>
      </c>
      <c r="AG5" s="28" t="s">
        <v>14</v>
      </c>
      <c r="AH5" s="28" t="s">
        <v>14</v>
      </c>
      <c r="AI5" s="28" t="s">
        <v>14</v>
      </c>
      <c r="AJ5" s="28" t="s">
        <v>14</v>
      </c>
      <c r="AK5" s="51" t="s">
        <v>14</v>
      </c>
      <c r="AM5" s="1" t="s">
        <v>14</v>
      </c>
    </row>
    <row r="6" spans="1:39" x14ac:dyDescent="0.2">
      <c r="A6" s="21">
        <f>ROW(G6)-2</f>
        <v>4</v>
      </c>
      <c r="B6" s="76">
        <v>4</v>
      </c>
      <c r="C6" s="22" t="str">
        <f>IF(B6="","",IF(B6=A6,"=",B6-A6))</f>
        <v>=</v>
      </c>
      <c r="D6" s="76">
        <f>COUNTIF($M$3:$M6,$M6)</f>
        <v>3</v>
      </c>
      <c r="E6" s="76">
        <v>3</v>
      </c>
      <c r="F6" s="22" t="str">
        <f>IF(E6="","",IF(E6=D6,"=",E6-D6))</f>
        <v>=</v>
      </c>
      <c r="G6" s="12">
        <v>31178</v>
      </c>
      <c r="H6" s="13" t="str">
        <f>IFERROR(VLOOKUP($G6,Jugadores,12,0), "")</f>
        <v>DANIEL BAENA G.</v>
      </c>
      <c r="I6" s="13" t="str">
        <f>IFERROR(VLOOKUP($G6,Jugadores,14,0), "")</f>
        <v>Club Monte Porreiro</v>
      </c>
      <c r="J6" s="17" t="str">
        <f>IF(ISERROR(VLOOKUP(I6,Clubes,1,0)),"-","Galicia")</f>
        <v>Galicia</v>
      </c>
      <c r="K6" s="14">
        <f>IFERROR(VLOOKUP($G6,Jugadores,15,0), "")</f>
        <v>2009</v>
      </c>
      <c r="L6" s="17" t="str">
        <f>IFERROR(VLOOKUP($G6,Jugadores,16,0), "")</f>
        <v>M</v>
      </c>
      <c r="M6" s="15" t="str">
        <f>IFERROR(VLOOKUP($G6,Jugadores,17,0), "")</f>
        <v>INFM</v>
      </c>
      <c r="N6" s="16"/>
      <c r="O6" s="24">
        <f>IF(COUNT(R6:AK6)=0,"",COUNT(R6:AK6))</f>
        <v>7</v>
      </c>
      <c r="P6" s="48">
        <f>SUM(R6:AK6)</f>
        <v>381.4</v>
      </c>
      <c r="Q6" s="50">
        <v>364.3</v>
      </c>
      <c r="R6" s="25">
        <v>19.5</v>
      </c>
      <c r="S6" s="25" t="s">
        <v>14</v>
      </c>
      <c r="T6" s="25" t="s">
        <v>14</v>
      </c>
      <c r="U6" s="25">
        <v>24.6</v>
      </c>
      <c r="V6" s="25">
        <v>20.7</v>
      </c>
      <c r="W6" s="25">
        <v>19.8</v>
      </c>
      <c r="X6" s="25" t="s">
        <v>14</v>
      </c>
      <c r="Y6" s="26"/>
      <c r="Z6" s="28" t="s">
        <v>14</v>
      </c>
      <c r="AA6" s="28" t="s">
        <v>14</v>
      </c>
      <c r="AB6" s="28">
        <v>128.80000000000001</v>
      </c>
      <c r="AC6" s="28">
        <v>99</v>
      </c>
      <c r="AD6" s="28">
        <v>69</v>
      </c>
      <c r="AE6" s="28" t="s">
        <v>14</v>
      </c>
      <c r="AF6" s="28" t="s">
        <v>14</v>
      </c>
      <c r="AG6" s="28" t="s">
        <v>14</v>
      </c>
      <c r="AH6" s="28" t="s">
        <v>14</v>
      </c>
      <c r="AI6" s="28" t="s">
        <v>14</v>
      </c>
      <c r="AJ6" s="28" t="s">
        <v>14</v>
      </c>
      <c r="AK6" s="51" t="s">
        <v>14</v>
      </c>
      <c r="AM6" s="1" t="s">
        <v>14</v>
      </c>
    </row>
    <row r="7" spans="1:39" x14ac:dyDescent="0.2">
      <c r="A7" s="21">
        <f>ROW(G7)-2</f>
        <v>5</v>
      </c>
      <c r="B7" s="76">
        <v>5</v>
      </c>
      <c r="C7" s="22" t="str">
        <f>IF(B7="","",IF(B7=A7,"=",B7-A7))</f>
        <v>=</v>
      </c>
      <c r="D7" s="76">
        <f>COUNTIF($M$3:$M7,$M7)</f>
        <v>1</v>
      </c>
      <c r="E7" s="76">
        <v>1</v>
      </c>
      <c r="F7" s="22" t="str">
        <f>IF(E7="","",IF(E7=D7,"=",E7-D7))</f>
        <v>=</v>
      </c>
      <c r="G7" s="12">
        <v>21826</v>
      </c>
      <c r="H7" s="13" t="str">
        <f>IFERROR(VLOOKUP($G7,Jugadores,12,0), "")</f>
        <v>ALEXANDER MALOV C.</v>
      </c>
      <c r="I7" s="13" t="str">
        <f>IFERROR(VLOOKUP($G7,Jugadores,14,0), "")</f>
        <v>Club Oroso TM</v>
      </c>
      <c r="J7" s="17" t="str">
        <f>IF(ISERROR(VLOOKUP(I7,Clubes,1,0)),"-","Galicia")</f>
        <v>Galicia</v>
      </c>
      <c r="K7" s="14">
        <f>IFERROR(VLOOKUP($G7,Jugadores,15,0), "")</f>
        <v>2012</v>
      </c>
      <c r="L7" s="17" t="str">
        <f>IFERROR(VLOOKUP($G7,Jugadores,16,0), "")</f>
        <v>M</v>
      </c>
      <c r="M7" s="15" t="str">
        <f>IFERROR(VLOOKUP($G7,Jugadores,17,0), "")</f>
        <v>BENM</v>
      </c>
      <c r="N7" s="16"/>
      <c r="O7" s="24">
        <f>IF(COUNT(R7:AK7)=0,"",COUNT(R7:AK7))</f>
        <v>5</v>
      </c>
      <c r="P7" s="48">
        <f>SUM(R7:AK7)</f>
        <v>359.3</v>
      </c>
      <c r="Q7" s="50">
        <v>352.3</v>
      </c>
      <c r="R7" s="25">
        <v>19.5</v>
      </c>
      <c r="S7" s="25" t="s">
        <v>14</v>
      </c>
      <c r="T7" s="25">
        <v>17.2</v>
      </c>
      <c r="U7" s="25">
        <v>14.8</v>
      </c>
      <c r="V7" s="25" t="s">
        <v>14</v>
      </c>
      <c r="W7" s="25" t="s">
        <v>14</v>
      </c>
      <c r="X7" s="25" t="s">
        <v>14</v>
      </c>
      <c r="Y7" s="26"/>
      <c r="Z7" s="28" t="s">
        <v>14</v>
      </c>
      <c r="AA7" s="28" t="s">
        <v>14</v>
      </c>
      <c r="AB7" s="28">
        <v>196.8</v>
      </c>
      <c r="AC7" s="28">
        <v>111</v>
      </c>
      <c r="AD7" s="28" t="s">
        <v>14</v>
      </c>
      <c r="AE7" s="28" t="s">
        <v>14</v>
      </c>
      <c r="AF7" s="28" t="s">
        <v>14</v>
      </c>
      <c r="AG7" s="28" t="s">
        <v>14</v>
      </c>
      <c r="AH7" s="28" t="s">
        <v>14</v>
      </c>
      <c r="AI7" s="28" t="s">
        <v>14</v>
      </c>
      <c r="AJ7" s="28" t="s">
        <v>14</v>
      </c>
      <c r="AK7" s="51" t="s">
        <v>14</v>
      </c>
      <c r="AM7" s="1" t="s">
        <v>14</v>
      </c>
    </row>
    <row r="8" spans="1:39" x14ac:dyDescent="0.2">
      <c r="A8" s="21">
        <f>ROW(G8)-2</f>
        <v>6</v>
      </c>
      <c r="B8" s="76">
        <v>7</v>
      </c>
      <c r="C8" s="22">
        <f>IF(B8="","",IF(B8=A8,"=",B8-A8))</f>
        <v>1</v>
      </c>
      <c r="D8" s="76">
        <f>COUNTIF($M$3:$M8,$M8)</f>
        <v>4</v>
      </c>
      <c r="E8" s="76">
        <v>5</v>
      </c>
      <c r="F8" s="22">
        <f>IF(E8="","",IF(E8=D8,"=",E8-D8))</f>
        <v>1</v>
      </c>
      <c r="G8" s="12">
        <v>28714</v>
      </c>
      <c r="H8" s="13" t="str">
        <f>IFERROR(VLOOKUP($G8,Jugadores,12,0), "")</f>
        <v>FRANCISCO CAMPO A.</v>
      </c>
      <c r="I8" s="13" t="str">
        <f>IFERROR(VLOOKUP($G8,Jugadores,14,0), "")</f>
        <v>CTM Cidade de Narón</v>
      </c>
      <c r="J8" s="17" t="str">
        <f>IF(ISERROR(VLOOKUP(I8,Clubes,1,0)),"-","Galicia")</f>
        <v>Galicia</v>
      </c>
      <c r="K8" s="14">
        <f>IFERROR(VLOOKUP($G8,Jugadores,15,0), "")</f>
        <v>2009</v>
      </c>
      <c r="L8" s="17" t="str">
        <f>IFERROR(VLOOKUP($G8,Jugadores,16,0), "")</f>
        <v>M</v>
      </c>
      <c r="M8" s="15" t="str">
        <f>IFERROR(VLOOKUP($G8,Jugadores,17,0), "")</f>
        <v>INFM</v>
      </c>
      <c r="N8" s="16"/>
      <c r="O8" s="24">
        <f>IF(COUNT(R8:AK8)=0,"",COUNT(R8:AK8))</f>
        <v>7</v>
      </c>
      <c r="P8" s="48">
        <f>SUM(R8:AK8)</f>
        <v>344.1</v>
      </c>
      <c r="Q8" s="50">
        <v>338.9</v>
      </c>
      <c r="R8" s="25" t="s">
        <v>14</v>
      </c>
      <c r="S8" s="25" t="s">
        <v>14</v>
      </c>
      <c r="T8" s="25">
        <v>7.5</v>
      </c>
      <c r="U8" s="25" t="s">
        <v>14</v>
      </c>
      <c r="V8" s="25">
        <v>12.5</v>
      </c>
      <c r="W8" s="25">
        <v>26.2</v>
      </c>
      <c r="X8" s="25">
        <v>15.1</v>
      </c>
      <c r="Y8" s="26"/>
      <c r="Z8" s="28" t="s">
        <v>14</v>
      </c>
      <c r="AA8" s="28" t="s">
        <v>14</v>
      </c>
      <c r="AB8" s="28">
        <v>128.80000000000001</v>
      </c>
      <c r="AC8" s="28">
        <v>99</v>
      </c>
      <c r="AD8" s="28">
        <v>55</v>
      </c>
      <c r="AE8" s="28" t="s">
        <v>14</v>
      </c>
      <c r="AF8" s="28" t="s">
        <v>14</v>
      </c>
      <c r="AG8" s="28" t="s">
        <v>14</v>
      </c>
      <c r="AH8" s="28" t="s">
        <v>14</v>
      </c>
      <c r="AI8" s="28" t="s">
        <v>14</v>
      </c>
      <c r="AJ8" s="28" t="s">
        <v>14</v>
      </c>
      <c r="AK8" s="51" t="s">
        <v>14</v>
      </c>
      <c r="AM8" s="1" t="s">
        <v>14</v>
      </c>
    </row>
    <row r="9" spans="1:39" x14ac:dyDescent="0.2">
      <c r="A9" s="21">
        <f>ROW(G9)-2</f>
        <v>7</v>
      </c>
      <c r="B9" s="76">
        <v>6</v>
      </c>
      <c r="C9" s="22">
        <f>IF(B9="","",IF(B9=A9,"=",B9-A9))</f>
        <v>-1</v>
      </c>
      <c r="D9" s="76">
        <f>COUNTIF($M$3:$M9,$M9)</f>
        <v>5</v>
      </c>
      <c r="E9" s="76">
        <v>4</v>
      </c>
      <c r="F9" s="22">
        <f>IF(E9="","",IF(E9=D9,"=",E9-D9))</f>
        <v>-1</v>
      </c>
      <c r="G9" s="12">
        <v>31471</v>
      </c>
      <c r="H9" s="13" t="str">
        <f>IFERROR(VLOOKUP($G9,Jugadores,12,0), "")</f>
        <v>LEI CHEN</v>
      </c>
      <c r="I9" s="13" t="str">
        <f>IFERROR(VLOOKUP($G9,Jugadores,14,0), "")</f>
        <v>Club del Mar de San Amaro</v>
      </c>
      <c r="J9" s="17" t="str">
        <f>IF(ISERROR(VLOOKUP(I9,Clubes,1,0)),"-","Galicia")</f>
        <v>Galicia</v>
      </c>
      <c r="K9" s="14">
        <f>IFERROR(VLOOKUP($G9,Jugadores,15,0), "")</f>
        <v>2007</v>
      </c>
      <c r="L9" s="17" t="str">
        <f>IFERROR(VLOOKUP($G9,Jugadores,16,0), "")</f>
        <v>M</v>
      </c>
      <c r="M9" s="15" t="str">
        <f>IFERROR(VLOOKUP($G9,Jugadores,17,0), "")</f>
        <v>INFM</v>
      </c>
      <c r="N9" s="16"/>
      <c r="O9" s="24">
        <f>IF(COUNT(R9:AK9)=0,"",COUNT(R9:AK9))</f>
        <v>7</v>
      </c>
      <c r="P9" s="48">
        <f>SUM(R9:AK9)</f>
        <v>329.4</v>
      </c>
      <c r="Q9" s="50">
        <v>305.3</v>
      </c>
      <c r="R9" s="25">
        <v>23</v>
      </c>
      <c r="S9" s="25" t="s">
        <v>14</v>
      </c>
      <c r="T9" s="25">
        <v>21.8</v>
      </c>
      <c r="U9" s="25" t="s">
        <v>14</v>
      </c>
      <c r="V9" s="25" t="s">
        <v>14</v>
      </c>
      <c r="W9" s="25">
        <v>6.5</v>
      </c>
      <c r="X9" s="25">
        <v>13.1</v>
      </c>
      <c r="Y9" s="26"/>
      <c r="Z9" s="28" t="s">
        <v>14</v>
      </c>
      <c r="AA9" s="28" t="s">
        <v>14</v>
      </c>
      <c r="AB9" s="28" t="s">
        <v>14</v>
      </c>
      <c r="AC9" s="28">
        <v>131</v>
      </c>
      <c r="AD9" s="28">
        <v>81</v>
      </c>
      <c r="AE9" s="28">
        <v>53</v>
      </c>
      <c r="AF9" s="28" t="s">
        <v>14</v>
      </c>
      <c r="AG9" s="28" t="s">
        <v>14</v>
      </c>
      <c r="AH9" s="28" t="s">
        <v>14</v>
      </c>
      <c r="AI9" s="28" t="s">
        <v>14</v>
      </c>
      <c r="AJ9" s="28" t="s">
        <v>14</v>
      </c>
      <c r="AK9" s="51" t="s">
        <v>14</v>
      </c>
      <c r="AM9" s="1" t="s">
        <v>14</v>
      </c>
    </row>
    <row r="10" spans="1:39" x14ac:dyDescent="0.2">
      <c r="A10" s="21">
        <f>ROW(G10)-2</f>
        <v>8</v>
      </c>
      <c r="B10" s="76">
        <v>8</v>
      </c>
      <c r="C10" s="22" t="str">
        <f>IF(B10="","",IF(B10=A10,"=",B10-A10))</f>
        <v>=</v>
      </c>
      <c r="D10" s="76">
        <f>COUNTIF($M$3:$M10,$M10)</f>
        <v>6</v>
      </c>
      <c r="E10" s="76">
        <v>6</v>
      </c>
      <c r="F10" s="22" t="str">
        <f>IF(E10="","",IF(E10=D10,"=",E10-D10))</f>
        <v>=</v>
      </c>
      <c r="G10" s="12">
        <v>29828</v>
      </c>
      <c r="H10" s="13" t="str">
        <f>IFERROR(VLOOKUP($G10,Jugadores,12,0), "")</f>
        <v>BRAIS DIAZ G.</v>
      </c>
      <c r="I10" s="13" t="str">
        <f>IFERROR(VLOOKUP($G10,Jugadores,14,0), "")</f>
        <v>Club Monte Porreiro</v>
      </c>
      <c r="J10" s="17" t="str">
        <f>IF(ISERROR(VLOOKUP(I10,Clubes,1,0)),"-","Galicia")</f>
        <v>Galicia</v>
      </c>
      <c r="K10" s="14">
        <f>IFERROR(VLOOKUP($G10,Jugadores,15,0), "")</f>
        <v>2008</v>
      </c>
      <c r="L10" s="17" t="str">
        <f>IFERROR(VLOOKUP($G10,Jugadores,16,0), "")</f>
        <v>M</v>
      </c>
      <c r="M10" s="15" t="str">
        <f>IFERROR(VLOOKUP($G10,Jugadores,17,0), "")</f>
        <v>INFM</v>
      </c>
      <c r="N10" s="16"/>
      <c r="O10" s="24">
        <f>IF(COUNT(R10:AK10)=0,"",COUNT(R10:AK10))</f>
        <v>7</v>
      </c>
      <c r="P10" s="48">
        <f>SUM(R10:AK10)</f>
        <v>315.5</v>
      </c>
      <c r="Q10" s="50">
        <v>298.10000000000002</v>
      </c>
      <c r="R10" s="25">
        <v>31.7</v>
      </c>
      <c r="S10" s="25" t="s">
        <v>14</v>
      </c>
      <c r="T10" s="25" t="s">
        <v>14</v>
      </c>
      <c r="U10" s="25">
        <v>7.5</v>
      </c>
      <c r="V10" s="25">
        <v>20.7</v>
      </c>
      <c r="W10" s="25">
        <v>10.6</v>
      </c>
      <c r="X10" s="25" t="s">
        <v>14</v>
      </c>
      <c r="Y10" s="26"/>
      <c r="Z10" s="28" t="s">
        <v>14</v>
      </c>
      <c r="AA10" s="28" t="s">
        <v>14</v>
      </c>
      <c r="AB10" s="28" t="s">
        <v>14</v>
      </c>
      <c r="AC10" s="28">
        <v>111</v>
      </c>
      <c r="AD10" s="28">
        <v>81</v>
      </c>
      <c r="AE10" s="28">
        <v>53</v>
      </c>
      <c r="AF10" s="28" t="s">
        <v>14</v>
      </c>
      <c r="AG10" s="28" t="s">
        <v>14</v>
      </c>
      <c r="AH10" s="28" t="s">
        <v>14</v>
      </c>
      <c r="AI10" s="28" t="s">
        <v>14</v>
      </c>
      <c r="AJ10" s="28" t="s">
        <v>14</v>
      </c>
      <c r="AK10" s="51" t="s">
        <v>14</v>
      </c>
      <c r="AM10" s="1" t="s">
        <v>14</v>
      </c>
    </row>
    <row r="11" spans="1:39" x14ac:dyDescent="0.2">
      <c r="A11" s="21">
        <f>ROW(G11)-2</f>
        <v>9</v>
      </c>
      <c r="B11" s="76">
        <v>9</v>
      </c>
      <c r="C11" s="22" t="str">
        <f>IF(B11="","",IF(B11=A11,"=",B11-A11))</f>
        <v>=</v>
      </c>
      <c r="D11" s="76">
        <f>COUNTIF($M$3:$M11,$M11)</f>
        <v>7</v>
      </c>
      <c r="E11" s="76">
        <v>7</v>
      </c>
      <c r="F11" s="22" t="str">
        <f>IF(E11="","",IF(E11=D11,"=",E11-D11))</f>
        <v>=</v>
      </c>
      <c r="G11" s="12">
        <v>27993</v>
      </c>
      <c r="H11" s="13" t="str">
        <f>IFERROR(VLOOKUP($G11,Jugadores,12,0), "")</f>
        <v>ANDRES CASTRO O.</v>
      </c>
      <c r="I11" s="13" t="str">
        <f>IFERROR(VLOOKUP($G11,Jugadores,14,0), "")</f>
        <v>Vilagarcía TM</v>
      </c>
      <c r="J11" s="17" t="str">
        <f>IF(ISERROR(VLOOKUP(I11,Clubes,1,0)),"-","Galicia")</f>
        <v>Galicia</v>
      </c>
      <c r="K11" s="14">
        <f>IFERROR(VLOOKUP($G11,Jugadores,15,0), "")</f>
        <v>2008</v>
      </c>
      <c r="L11" s="17" t="str">
        <f>IFERROR(VLOOKUP($G11,Jugadores,16,0), "")</f>
        <v>M</v>
      </c>
      <c r="M11" s="15" t="str">
        <f>IFERROR(VLOOKUP($G11,Jugadores,17,0), "")</f>
        <v>INFM</v>
      </c>
      <c r="N11" s="16"/>
      <c r="O11" s="24">
        <f>IF(COUNT(R11:AK11)=0,"",COUNT(R11:AK11))</f>
        <v>4</v>
      </c>
      <c r="P11" s="48">
        <f>SUM(R11:AK11)</f>
        <v>307.10000000000002</v>
      </c>
      <c r="Q11" s="50">
        <v>307.10000000000002</v>
      </c>
      <c r="R11" s="25" t="s">
        <v>14</v>
      </c>
      <c r="S11" s="25" t="s">
        <v>14</v>
      </c>
      <c r="T11" s="25" t="s">
        <v>14</v>
      </c>
      <c r="U11" s="25">
        <v>16.2</v>
      </c>
      <c r="V11" s="25" t="s">
        <v>14</v>
      </c>
      <c r="W11" s="25" t="s">
        <v>14</v>
      </c>
      <c r="X11" s="25" t="s">
        <v>14</v>
      </c>
      <c r="Y11" s="26"/>
      <c r="Z11" s="28" t="s">
        <v>14</v>
      </c>
      <c r="AA11" s="28" t="s">
        <v>14</v>
      </c>
      <c r="AB11" s="28" t="s">
        <v>14</v>
      </c>
      <c r="AC11" s="28">
        <v>111</v>
      </c>
      <c r="AD11" s="28">
        <v>110.9</v>
      </c>
      <c r="AE11" s="28">
        <v>69</v>
      </c>
      <c r="AF11" s="28" t="s">
        <v>14</v>
      </c>
      <c r="AG11" s="28" t="s">
        <v>14</v>
      </c>
      <c r="AH11" s="28" t="s">
        <v>14</v>
      </c>
      <c r="AI11" s="28" t="s">
        <v>14</v>
      </c>
      <c r="AJ11" s="28" t="s">
        <v>14</v>
      </c>
      <c r="AK11" s="51" t="s">
        <v>14</v>
      </c>
      <c r="AM11" s="1" t="s">
        <v>14</v>
      </c>
    </row>
    <row r="12" spans="1:39" x14ac:dyDescent="0.2">
      <c r="A12" s="21">
        <f>ROW(G12)-2</f>
        <v>10</v>
      </c>
      <c r="B12" s="76">
        <v>10</v>
      </c>
      <c r="C12" s="22" t="str">
        <f>IF(B12="","",IF(B12=A12,"=",B12-A12))</f>
        <v>=</v>
      </c>
      <c r="D12" s="76">
        <f>COUNTIF($M$3:$M12,$M12)</f>
        <v>2</v>
      </c>
      <c r="E12" s="76">
        <v>2</v>
      </c>
      <c r="F12" s="22" t="str">
        <f>IF(E12="","",IF(E12=D12,"=",E12-D12))</f>
        <v>=</v>
      </c>
      <c r="G12" s="12">
        <v>30873</v>
      </c>
      <c r="H12" s="13" t="str">
        <f>IFERROR(VLOOKUP($G12,Jugadores,12,0), "")</f>
        <v>NICOLAS OTERO C.</v>
      </c>
      <c r="I12" s="13" t="str">
        <f>IFERROR(VLOOKUP($G12,Jugadores,14,0), "")</f>
        <v>Club Oroso TM</v>
      </c>
      <c r="J12" s="17" t="str">
        <f>IF(ISERROR(VLOOKUP(I12,Clubes,1,0)),"-","Galicia")</f>
        <v>Galicia</v>
      </c>
      <c r="K12" s="14">
        <f>IFERROR(VLOOKUP($G12,Jugadores,15,0), "")</f>
        <v>2012</v>
      </c>
      <c r="L12" s="17" t="str">
        <f>IFERROR(VLOOKUP($G12,Jugadores,16,0), "")</f>
        <v>M</v>
      </c>
      <c r="M12" s="15" t="str">
        <f>IFERROR(VLOOKUP($G12,Jugadores,17,0), "")</f>
        <v>BENM</v>
      </c>
      <c r="N12" s="16"/>
      <c r="O12" s="24">
        <f>IF(COUNT(R12:AK12)=0,"",COUNT(R12:AK12))</f>
        <v>6</v>
      </c>
      <c r="P12" s="48">
        <f>SUM(R12:AK12)</f>
        <v>302.5</v>
      </c>
      <c r="Q12" s="50">
        <v>286.3</v>
      </c>
      <c r="R12" s="25">
        <v>24.6</v>
      </c>
      <c r="S12" s="25" t="s">
        <v>14</v>
      </c>
      <c r="T12" s="25">
        <v>8.1</v>
      </c>
      <c r="U12" s="25">
        <v>8.1</v>
      </c>
      <c r="V12" s="25" t="s">
        <v>14</v>
      </c>
      <c r="W12" s="25" t="s">
        <v>14</v>
      </c>
      <c r="X12" s="25" t="s">
        <v>14</v>
      </c>
      <c r="Y12" s="26"/>
      <c r="Z12" s="28" t="s">
        <v>14</v>
      </c>
      <c r="AA12" s="28">
        <v>97.7</v>
      </c>
      <c r="AB12" s="28">
        <v>97</v>
      </c>
      <c r="AC12" s="28">
        <v>67</v>
      </c>
      <c r="AD12" s="28" t="s">
        <v>14</v>
      </c>
      <c r="AE12" s="28" t="s">
        <v>14</v>
      </c>
      <c r="AF12" s="28" t="s">
        <v>14</v>
      </c>
      <c r="AG12" s="28" t="s">
        <v>14</v>
      </c>
      <c r="AH12" s="28" t="s">
        <v>14</v>
      </c>
      <c r="AI12" s="28" t="s">
        <v>14</v>
      </c>
      <c r="AJ12" s="28" t="s">
        <v>14</v>
      </c>
      <c r="AK12" s="51" t="s">
        <v>14</v>
      </c>
      <c r="AM12" s="1" t="s">
        <v>14</v>
      </c>
    </row>
    <row r="13" spans="1:39" x14ac:dyDescent="0.2">
      <c r="A13" s="21">
        <f>ROW(G13)-2</f>
        <v>11</v>
      </c>
      <c r="B13" s="76">
        <v>15</v>
      </c>
      <c r="C13" s="22">
        <f>IF(B13="","",IF(B13=A13,"=",B13-A13))</f>
        <v>4</v>
      </c>
      <c r="D13" s="76">
        <f>COUNTIF($M$3:$M13,$M13)</f>
        <v>8</v>
      </c>
      <c r="E13" s="76">
        <v>11</v>
      </c>
      <c r="F13" s="22">
        <f>IF(E13="","",IF(E13=D13,"=",E13-D13))</f>
        <v>3</v>
      </c>
      <c r="G13" s="12">
        <v>27814</v>
      </c>
      <c r="H13" s="13" t="str">
        <f>IFERROR(VLOOKUP($G13,Jugadores,12,0), "")</f>
        <v>ENZO LOPEZ L.</v>
      </c>
      <c r="I13" s="13" t="str">
        <f>IFERROR(VLOOKUP($G13,Jugadores,14,0), "")</f>
        <v>CTM Cidade de Narón</v>
      </c>
      <c r="J13" s="17" t="str">
        <f>IF(ISERROR(VLOOKUP(I13,Clubes,1,0)),"-","Galicia")</f>
        <v>Galicia</v>
      </c>
      <c r="K13" s="14">
        <f>IFERROR(VLOOKUP($G13,Jugadores,15,0), "")</f>
        <v>2008</v>
      </c>
      <c r="L13" s="17" t="str">
        <f>IFERROR(VLOOKUP($G13,Jugadores,16,0), "")</f>
        <v>M</v>
      </c>
      <c r="M13" s="15" t="str">
        <f>IFERROR(VLOOKUP($G13,Jugadores,17,0), "")</f>
        <v>INFM</v>
      </c>
      <c r="N13" s="16"/>
      <c r="O13" s="24">
        <f>IF(COUNT(R13:AK13)=0,"",COUNT(R13:AK13))</f>
        <v>7</v>
      </c>
      <c r="P13" s="48">
        <f>SUM(R13:AK13)</f>
        <v>299.2</v>
      </c>
      <c r="Q13" s="50">
        <v>254</v>
      </c>
      <c r="R13" s="25" t="s">
        <v>14</v>
      </c>
      <c r="S13" s="25" t="s">
        <v>14</v>
      </c>
      <c r="T13" s="25">
        <v>16.5</v>
      </c>
      <c r="U13" s="25">
        <v>11.5</v>
      </c>
      <c r="V13" s="25">
        <v>34.4</v>
      </c>
      <c r="W13" s="25" t="s">
        <v>14</v>
      </c>
      <c r="X13" s="25">
        <v>19.8</v>
      </c>
      <c r="Y13" s="26"/>
      <c r="Z13" s="28" t="s">
        <v>14</v>
      </c>
      <c r="AA13" s="28" t="s">
        <v>14</v>
      </c>
      <c r="AB13" s="28" t="s">
        <v>14</v>
      </c>
      <c r="AC13" s="28">
        <v>83</v>
      </c>
      <c r="AD13" s="28">
        <v>81</v>
      </c>
      <c r="AE13" s="28">
        <v>53</v>
      </c>
      <c r="AF13" s="28" t="s">
        <v>14</v>
      </c>
      <c r="AG13" s="28" t="s">
        <v>14</v>
      </c>
      <c r="AH13" s="28" t="s">
        <v>14</v>
      </c>
      <c r="AI13" s="28" t="s">
        <v>14</v>
      </c>
      <c r="AJ13" s="28" t="s">
        <v>14</v>
      </c>
      <c r="AK13" s="51" t="s">
        <v>14</v>
      </c>
      <c r="AM13" s="1" t="s">
        <v>14</v>
      </c>
    </row>
    <row r="14" spans="1:39" x14ac:dyDescent="0.2">
      <c r="A14" s="21">
        <f>ROW(G14)-2</f>
        <v>12</v>
      </c>
      <c r="B14" s="76">
        <v>11</v>
      </c>
      <c r="C14" s="22">
        <f>IF(B14="","",IF(B14=A14,"=",B14-A14))</f>
        <v>-1</v>
      </c>
      <c r="D14" s="76">
        <f>COUNTIF($M$3:$M14,$M14)</f>
        <v>9</v>
      </c>
      <c r="E14" s="76">
        <v>8</v>
      </c>
      <c r="F14" s="22">
        <f>IF(E14="","",IF(E14=D14,"=",E14-D14))</f>
        <v>-1</v>
      </c>
      <c r="G14" s="12">
        <v>29126</v>
      </c>
      <c r="H14" s="13" t="str">
        <f>IFERROR(VLOOKUP($G14,Jugadores,12,0), "")</f>
        <v>ROI LOPEZ L.</v>
      </c>
      <c r="I14" s="13" t="str">
        <f>IFERROR(VLOOKUP($G14,Jugadores,14,0), "")</f>
        <v>CTM Cidade de Narón</v>
      </c>
      <c r="J14" s="17" t="str">
        <f>IF(ISERROR(VLOOKUP(I14,Clubes,1,0)),"-","Galicia")</f>
        <v>Galicia</v>
      </c>
      <c r="K14" s="14">
        <f>IFERROR(VLOOKUP($G14,Jugadores,15,0), "")</f>
        <v>2007</v>
      </c>
      <c r="L14" s="17" t="str">
        <f>IFERROR(VLOOKUP($G14,Jugadores,16,0), "")</f>
        <v>M</v>
      </c>
      <c r="M14" s="15" t="str">
        <f>IFERROR(VLOOKUP($G14,Jugadores,17,0), "")</f>
        <v>INFM</v>
      </c>
      <c r="N14" s="16"/>
      <c r="O14" s="24">
        <f>IF(COUNT(R14:AK14)=0,"",COUNT(R14:AK14))</f>
        <v>7</v>
      </c>
      <c r="P14" s="48">
        <f>SUM(R14:AK14)</f>
        <v>288</v>
      </c>
      <c r="Q14" s="50">
        <v>285.5</v>
      </c>
      <c r="R14" s="25" t="s">
        <v>14</v>
      </c>
      <c r="S14" s="25" t="s">
        <v>14</v>
      </c>
      <c r="T14" s="25">
        <v>16.5</v>
      </c>
      <c r="U14" s="25">
        <v>11.5</v>
      </c>
      <c r="V14" s="25" t="s">
        <v>14</v>
      </c>
      <c r="W14" s="25">
        <v>3.5</v>
      </c>
      <c r="X14" s="25">
        <v>11.5</v>
      </c>
      <c r="Y14" s="26"/>
      <c r="Z14" s="28" t="s">
        <v>14</v>
      </c>
      <c r="AA14" s="28" t="s">
        <v>14</v>
      </c>
      <c r="AB14" s="28" t="s">
        <v>14</v>
      </c>
      <c r="AC14" s="28">
        <v>99</v>
      </c>
      <c r="AD14" s="28">
        <v>93</v>
      </c>
      <c r="AE14" s="28">
        <v>53</v>
      </c>
      <c r="AF14" s="28" t="s">
        <v>14</v>
      </c>
      <c r="AG14" s="28" t="s">
        <v>14</v>
      </c>
      <c r="AH14" s="28" t="s">
        <v>14</v>
      </c>
      <c r="AI14" s="28" t="s">
        <v>14</v>
      </c>
      <c r="AJ14" s="28" t="s">
        <v>14</v>
      </c>
      <c r="AK14" s="51" t="s">
        <v>14</v>
      </c>
      <c r="AM14" s="1" t="s">
        <v>14</v>
      </c>
    </row>
    <row r="15" spans="1:39" x14ac:dyDescent="0.2">
      <c r="A15" s="21">
        <f>ROW(G15)-2</f>
        <v>13</v>
      </c>
      <c r="B15" s="76">
        <v>12</v>
      </c>
      <c r="C15" s="22">
        <f>IF(B15="","",IF(B15=A15,"=",B15-A15))</f>
        <v>-1</v>
      </c>
      <c r="D15" s="76">
        <f>COUNTIF($M$3:$M15,$M15)</f>
        <v>10</v>
      </c>
      <c r="E15" s="76">
        <v>9</v>
      </c>
      <c r="F15" s="22">
        <f>IF(E15="","",IF(E15=D15,"=",E15-D15))</f>
        <v>-1</v>
      </c>
      <c r="G15" s="12">
        <v>29345</v>
      </c>
      <c r="H15" s="13" t="str">
        <f>IFERROR(VLOOKUP($G15,Jugadores,12,0), "")</f>
        <v>LUCAS VAZQUEZ C.</v>
      </c>
      <c r="I15" s="13" t="str">
        <f>IFERROR(VLOOKUP($G15,Jugadores,14,0), "")</f>
        <v>Club Monte Porreiro</v>
      </c>
      <c r="J15" s="17" t="str">
        <f>IF(ISERROR(VLOOKUP(I15,Clubes,1,0)),"-","Galicia")</f>
        <v>Galicia</v>
      </c>
      <c r="K15" s="14">
        <f>IFERROR(VLOOKUP($G15,Jugadores,15,0), "")</f>
        <v>2009</v>
      </c>
      <c r="L15" s="17" t="str">
        <f>IFERROR(VLOOKUP($G15,Jugadores,16,0), "")</f>
        <v>M</v>
      </c>
      <c r="M15" s="15" t="str">
        <f>IFERROR(VLOOKUP($G15,Jugadores,17,0), "")</f>
        <v>INFM</v>
      </c>
      <c r="N15" s="16"/>
      <c r="O15" s="24">
        <f>IF(COUNT(R15:AK15)=0,"",COUNT(R15:AK15))</f>
        <v>7</v>
      </c>
      <c r="P15" s="48">
        <f>SUM(R15:AK15)</f>
        <v>286.10000000000002</v>
      </c>
      <c r="Q15" s="50">
        <v>302.8</v>
      </c>
      <c r="R15" s="25">
        <v>8</v>
      </c>
      <c r="S15" s="25" t="s">
        <v>14</v>
      </c>
      <c r="T15" s="25">
        <v>9.5</v>
      </c>
      <c r="U15" s="25">
        <v>10.5</v>
      </c>
      <c r="V15" s="25" t="s">
        <v>14</v>
      </c>
      <c r="W15" s="25">
        <v>15.1</v>
      </c>
      <c r="X15" s="25" t="s">
        <v>14</v>
      </c>
      <c r="Y15" s="26"/>
      <c r="Z15" s="28" t="s">
        <v>14</v>
      </c>
      <c r="AA15" s="28" t="s">
        <v>14</v>
      </c>
      <c r="AB15" s="28">
        <v>109</v>
      </c>
      <c r="AC15" s="28">
        <v>99</v>
      </c>
      <c r="AD15" s="28">
        <v>35</v>
      </c>
      <c r="AE15" s="28" t="s">
        <v>14</v>
      </c>
      <c r="AF15" s="28" t="s">
        <v>14</v>
      </c>
      <c r="AG15" s="28" t="s">
        <v>14</v>
      </c>
      <c r="AH15" s="28" t="s">
        <v>14</v>
      </c>
      <c r="AI15" s="28" t="s">
        <v>14</v>
      </c>
      <c r="AJ15" s="28" t="s">
        <v>14</v>
      </c>
      <c r="AK15" s="51" t="s">
        <v>14</v>
      </c>
      <c r="AM15" s="1" t="s">
        <v>14</v>
      </c>
    </row>
    <row r="16" spans="1:39" x14ac:dyDescent="0.2">
      <c r="A16" s="21">
        <f>ROW(G16)-2</f>
        <v>14</v>
      </c>
      <c r="B16" s="76">
        <v>13</v>
      </c>
      <c r="C16" s="22">
        <f>IF(B16="","",IF(B16=A16,"=",B16-A16))</f>
        <v>-1</v>
      </c>
      <c r="D16" s="76">
        <f>COUNTIF($M$3:$M16,$M16)</f>
        <v>11</v>
      </c>
      <c r="E16" s="76">
        <v>10</v>
      </c>
      <c r="F16" s="22">
        <f>IF(E16="","",IF(E16=D16,"=",E16-D16))</f>
        <v>-1</v>
      </c>
      <c r="G16" s="12">
        <v>27272</v>
      </c>
      <c r="H16" s="13" t="str">
        <f>IFERROR(VLOOKUP($G16,Jugadores,12,0), "")</f>
        <v>FABIAN CANCELA T.</v>
      </c>
      <c r="I16" s="13" t="str">
        <f>IFERROR(VLOOKUP($G16,Jugadores,14,0), "")</f>
        <v>Club Monte Porreiro</v>
      </c>
      <c r="J16" s="17" t="str">
        <f>IF(ISERROR(VLOOKUP(I16,Clubes,1,0)),"-","Galicia")</f>
        <v>Galicia</v>
      </c>
      <c r="K16" s="14">
        <f>IFERROR(VLOOKUP($G16,Jugadores,15,0), "")</f>
        <v>2007</v>
      </c>
      <c r="L16" s="17" t="str">
        <f>IFERROR(VLOOKUP($G16,Jugadores,16,0), "")</f>
        <v>M</v>
      </c>
      <c r="M16" s="15" t="str">
        <f>IFERROR(VLOOKUP($G16,Jugadores,17,0), "")</f>
        <v>INFM</v>
      </c>
      <c r="N16" s="16"/>
      <c r="O16" s="24">
        <f>IF(COUNT(R16:AK16)=0,"",COUNT(R16:AK16))</f>
        <v>7</v>
      </c>
      <c r="P16" s="48">
        <f>SUM(R16:AK16)</f>
        <v>279.5</v>
      </c>
      <c r="Q16" s="50">
        <v>291.3</v>
      </c>
      <c r="R16" s="25">
        <v>13</v>
      </c>
      <c r="S16" s="25" t="s">
        <v>14</v>
      </c>
      <c r="T16" s="25">
        <v>16.5</v>
      </c>
      <c r="U16" s="25">
        <v>11.5</v>
      </c>
      <c r="V16" s="25">
        <v>15.5</v>
      </c>
      <c r="W16" s="25" t="s">
        <v>14</v>
      </c>
      <c r="X16" s="25" t="s">
        <v>14</v>
      </c>
      <c r="Y16" s="26"/>
      <c r="Z16" s="28" t="s">
        <v>14</v>
      </c>
      <c r="AA16" s="28" t="s">
        <v>14</v>
      </c>
      <c r="AB16" s="28" t="s">
        <v>14</v>
      </c>
      <c r="AC16" s="28">
        <v>99</v>
      </c>
      <c r="AD16" s="28">
        <v>55</v>
      </c>
      <c r="AE16" s="28">
        <v>69</v>
      </c>
      <c r="AF16" s="28" t="s">
        <v>14</v>
      </c>
      <c r="AG16" s="28" t="s">
        <v>14</v>
      </c>
      <c r="AH16" s="28" t="s">
        <v>14</v>
      </c>
      <c r="AI16" s="28" t="s">
        <v>14</v>
      </c>
      <c r="AJ16" s="28" t="s">
        <v>14</v>
      </c>
      <c r="AK16" s="51" t="s">
        <v>14</v>
      </c>
      <c r="AM16" s="1" t="s">
        <v>14</v>
      </c>
    </row>
    <row r="17" spans="1:39" x14ac:dyDescent="0.2">
      <c r="A17" s="21">
        <f>ROW(G17)-2</f>
        <v>15</v>
      </c>
      <c r="B17" s="76">
        <v>14</v>
      </c>
      <c r="C17" s="22">
        <f>IF(B17="","",IF(B17=A17,"=",B17-A17))</f>
        <v>-1</v>
      </c>
      <c r="D17" s="76">
        <f>COUNTIF($M$3:$M17,$M17)</f>
        <v>1</v>
      </c>
      <c r="E17" s="76">
        <v>1</v>
      </c>
      <c r="F17" s="22" t="str">
        <f>IF(E17="","",IF(E17=D17,"=",E17-D17))</f>
        <v>=</v>
      </c>
      <c r="G17" s="12">
        <v>22955</v>
      </c>
      <c r="H17" s="13" t="str">
        <f>IFERROR(VLOOKUP($G17,Jugadores,12,0), "")</f>
        <v>PABLO CASTRO S.</v>
      </c>
      <c r="I17" s="13" t="str">
        <f>IFERROR(VLOOKUP($G17,Jugadores,14,0), "")</f>
        <v>Vilagarcía TM</v>
      </c>
      <c r="J17" s="17" t="str">
        <f>IF(ISERROR(VLOOKUP(I17,Clubes,1,0)),"-","Galicia")</f>
        <v>Galicia</v>
      </c>
      <c r="K17" s="14">
        <f>IFERROR(VLOOKUP($G17,Jugadores,15,0), "")</f>
        <v>2005</v>
      </c>
      <c r="L17" s="17" t="str">
        <f>IFERROR(VLOOKUP($G17,Jugadores,16,0), "")</f>
        <v>M</v>
      </c>
      <c r="M17" s="15" t="str">
        <f>IFERROR(VLOOKUP($G17,Jugadores,17,0), "")</f>
        <v>JUVM</v>
      </c>
      <c r="N17" s="16"/>
      <c r="O17" s="24">
        <f>IF(COUNT(R17:AK17)=0,"",COUNT(R17:AK17))</f>
        <v>3</v>
      </c>
      <c r="P17" s="48">
        <f>SUM(R17:AK17)</f>
        <v>274.60000000000002</v>
      </c>
      <c r="Q17" s="50">
        <v>274.60000000000002</v>
      </c>
      <c r="R17" s="25" t="s">
        <v>14</v>
      </c>
      <c r="S17" s="25" t="s">
        <v>14</v>
      </c>
      <c r="T17" s="25" t="s">
        <v>14</v>
      </c>
      <c r="U17" s="25">
        <v>23</v>
      </c>
      <c r="V17" s="25" t="s">
        <v>14</v>
      </c>
      <c r="W17" s="25" t="s">
        <v>14</v>
      </c>
      <c r="X17" s="25" t="s">
        <v>14</v>
      </c>
      <c r="Y17" s="26"/>
      <c r="Z17" s="28" t="s">
        <v>14</v>
      </c>
      <c r="AA17" s="28" t="s">
        <v>14</v>
      </c>
      <c r="AB17" s="28" t="s">
        <v>14</v>
      </c>
      <c r="AC17" s="28" t="s">
        <v>14</v>
      </c>
      <c r="AD17" s="28">
        <v>170.6</v>
      </c>
      <c r="AE17" s="28">
        <v>81</v>
      </c>
      <c r="AF17" s="28" t="s">
        <v>14</v>
      </c>
      <c r="AG17" s="28" t="s">
        <v>14</v>
      </c>
      <c r="AH17" s="28" t="s">
        <v>14</v>
      </c>
      <c r="AI17" s="28" t="s">
        <v>14</v>
      </c>
      <c r="AJ17" s="28" t="s">
        <v>14</v>
      </c>
      <c r="AK17" s="51" t="s">
        <v>14</v>
      </c>
      <c r="AM17" s="1" t="s">
        <v>14</v>
      </c>
    </row>
    <row r="18" spans="1:39" x14ac:dyDescent="0.2">
      <c r="A18" s="21">
        <f>ROW(G18)-2</f>
        <v>16</v>
      </c>
      <c r="B18" s="76">
        <v>16</v>
      </c>
      <c r="C18" s="22" t="str">
        <f>IF(B18="","",IF(B18=A18,"=",B18-A18))</f>
        <v>=</v>
      </c>
      <c r="D18" s="76">
        <f>COUNTIF($M$3:$M18,$M18)</f>
        <v>12</v>
      </c>
      <c r="E18" s="76">
        <v>12</v>
      </c>
      <c r="F18" s="22" t="str">
        <f>IF(E18="","",IF(E18=D18,"=",E18-D18))</f>
        <v>=</v>
      </c>
      <c r="G18" s="12">
        <v>35556</v>
      </c>
      <c r="H18" s="13" t="str">
        <f>IFERROR(VLOOKUP($G18,Jugadores,12,0), "")</f>
        <v>ANDRE ORDIALES S.</v>
      </c>
      <c r="I18" s="13" t="str">
        <f>IFERROR(VLOOKUP($G18,Jugadores,14,0), "")</f>
        <v>CTM Cidade de Narón</v>
      </c>
      <c r="J18" s="17" t="str">
        <f>IF(ISERROR(VLOOKUP(I18,Clubes,1,0)),"-","Galicia")</f>
        <v>Galicia</v>
      </c>
      <c r="K18" s="14">
        <f>IFERROR(VLOOKUP($G18,Jugadores,15,0), "")</f>
        <v>2008</v>
      </c>
      <c r="L18" s="17" t="str">
        <f>IFERROR(VLOOKUP($G18,Jugadores,16,0), "")</f>
        <v>M</v>
      </c>
      <c r="M18" s="15" t="str">
        <f>IFERROR(VLOOKUP($G18,Jugadores,17,0), "")</f>
        <v>INFM</v>
      </c>
      <c r="N18" s="16"/>
      <c r="O18" s="24">
        <f>IF(COUNT(R18:AK18)=0,"",COUNT(R18:AK18))</f>
        <v>7</v>
      </c>
      <c r="P18" s="48">
        <f>SUM(R18:AK18)</f>
        <v>268.3</v>
      </c>
      <c r="Q18" s="50">
        <v>244.5</v>
      </c>
      <c r="R18" s="25">
        <v>25.2</v>
      </c>
      <c r="S18" s="25" t="s">
        <v>14</v>
      </c>
      <c r="T18" s="25">
        <v>4.5</v>
      </c>
      <c r="U18" s="25" t="s">
        <v>14</v>
      </c>
      <c r="V18" s="25" t="s">
        <v>14</v>
      </c>
      <c r="W18" s="25">
        <v>6.5</v>
      </c>
      <c r="X18" s="25">
        <v>15.1</v>
      </c>
      <c r="Y18" s="26"/>
      <c r="Z18" s="28" t="s">
        <v>14</v>
      </c>
      <c r="AA18" s="28" t="s">
        <v>14</v>
      </c>
      <c r="AB18" s="28" t="s">
        <v>14</v>
      </c>
      <c r="AC18" s="28">
        <v>99</v>
      </c>
      <c r="AD18" s="28">
        <v>81</v>
      </c>
      <c r="AE18" s="28">
        <v>37</v>
      </c>
      <c r="AF18" s="28" t="s">
        <v>14</v>
      </c>
      <c r="AG18" s="28" t="s">
        <v>14</v>
      </c>
      <c r="AH18" s="28" t="s">
        <v>14</v>
      </c>
      <c r="AI18" s="28" t="s">
        <v>14</v>
      </c>
      <c r="AJ18" s="28" t="s">
        <v>14</v>
      </c>
      <c r="AK18" s="51" t="s">
        <v>14</v>
      </c>
      <c r="AM18" s="1" t="s">
        <v>14</v>
      </c>
    </row>
    <row r="19" spans="1:39" x14ac:dyDescent="0.2">
      <c r="A19" s="21">
        <f>ROW(G19)-2</f>
        <v>17</v>
      </c>
      <c r="B19" s="76">
        <v>17</v>
      </c>
      <c r="C19" s="22" t="str">
        <f>IF(B19="","",IF(B19=A19,"=",B19-A19))</f>
        <v>=</v>
      </c>
      <c r="D19" s="76">
        <f>COUNTIF($M$3:$M19,$M19)</f>
        <v>13</v>
      </c>
      <c r="E19" s="76">
        <v>13</v>
      </c>
      <c r="F19" s="22" t="str">
        <f>IF(E19="","",IF(E19=D19,"=",E19-D19))</f>
        <v>=</v>
      </c>
      <c r="G19" s="12">
        <v>31803</v>
      </c>
      <c r="H19" s="13" t="str">
        <f>IFERROR(VLOOKUP($G19,Jugadores,12,0), "")</f>
        <v>JORGE VAZQUEZ L.</v>
      </c>
      <c r="I19" s="13" t="str">
        <f>IFERROR(VLOOKUP($G19,Jugadores,14,0), "")</f>
        <v>Vilagarcía TM</v>
      </c>
      <c r="J19" s="17" t="str">
        <f>IF(ISERROR(VLOOKUP(I19,Clubes,1,0)),"-","Galicia")</f>
        <v>Galicia</v>
      </c>
      <c r="K19" s="14">
        <f>IFERROR(VLOOKUP($G19,Jugadores,15,0), "")</f>
        <v>2007</v>
      </c>
      <c r="L19" s="17" t="str">
        <f>IFERROR(VLOOKUP($G19,Jugadores,16,0), "")</f>
        <v>M</v>
      </c>
      <c r="M19" s="15" t="str">
        <f>IFERROR(VLOOKUP($G19,Jugadores,17,0), "")</f>
        <v>INFM</v>
      </c>
      <c r="N19" s="16"/>
      <c r="O19" s="24">
        <f>IF(COUNT(R19:AK19)=0,"",COUNT(R19:AK19))</f>
        <v>5</v>
      </c>
      <c r="P19" s="48">
        <f>SUM(R19:AK19)</f>
        <v>268.2</v>
      </c>
      <c r="Q19" s="50">
        <v>284.7</v>
      </c>
      <c r="R19" s="25" t="s">
        <v>14</v>
      </c>
      <c r="S19" s="25" t="s">
        <v>14</v>
      </c>
      <c r="T19" s="25">
        <v>27.7</v>
      </c>
      <c r="U19" s="25">
        <v>7.5</v>
      </c>
      <c r="V19" s="25" t="s">
        <v>14</v>
      </c>
      <c r="W19" s="25" t="s">
        <v>14</v>
      </c>
      <c r="X19" s="25" t="s">
        <v>14</v>
      </c>
      <c r="Y19" s="26"/>
      <c r="Z19" s="28" t="s">
        <v>14</v>
      </c>
      <c r="AA19" s="28" t="s">
        <v>14</v>
      </c>
      <c r="AB19" s="28" t="s">
        <v>14</v>
      </c>
      <c r="AC19" s="28">
        <v>83</v>
      </c>
      <c r="AD19" s="28">
        <v>81</v>
      </c>
      <c r="AE19" s="28">
        <v>69</v>
      </c>
      <c r="AF19" s="28" t="s">
        <v>14</v>
      </c>
      <c r="AG19" s="28" t="s">
        <v>14</v>
      </c>
      <c r="AH19" s="28" t="s">
        <v>14</v>
      </c>
      <c r="AI19" s="28" t="s">
        <v>14</v>
      </c>
      <c r="AJ19" s="28" t="s">
        <v>14</v>
      </c>
      <c r="AK19" s="51" t="s">
        <v>14</v>
      </c>
      <c r="AM19" s="1" t="s">
        <v>14</v>
      </c>
    </row>
    <row r="20" spans="1:39" x14ac:dyDescent="0.2">
      <c r="A20" s="21">
        <f>ROW(G20)-2</f>
        <v>18</v>
      </c>
      <c r="B20" s="76">
        <v>19</v>
      </c>
      <c r="C20" s="22">
        <f>IF(B20="","",IF(B20=A20,"=",B20-A20))</f>
        <v>1</v>
      </c>
      <c r="D20" s="76">
        <f>COUNTIF($M$3:$M20,$M20)</f>
        <v>3</v>
      </c>
      <c r="E20" s="76">
        <v>3</v>
      </c>
      <c r="F20" s="22" t="str">
        <f>IF(E20="","",IF(E20=D20,"=",E20-D20))</f>
        <v>=</v>
      </c>
      <c r="G20" s="12">
        <v>22145</v>
      </c>
      <c r="H20" s="13" t="str">
        <f>IFERROR(VLOOKUP($G20,Jugadores,12,0), "")</f>
        <v>RUI PEREZ D.</v>
      </c>
      <c r="I20" s="13" t="str">
        <f>IFERROR(VLOOKUP($G20,Jugadores,14,0), "")</f>
        <v>Club Oroso TM</v>
      </c>
      <c r="J20" s="17" t="str">
        <f>IF(ISERROR(VLOOKUP(I20,Clubes,1,0)),"-","Galicia")</f>
        <v>Galicia</v>
      </c>
      <c r="K20" s="14">
        <f>IFERROR(VLOOKUP($G20,Jugadores,15,0), "")</f>
        <v>2012</v>
      </c>
      <c r="L20" s="17" t="str">
        <f>IFERROR(VLOOKUP($G20,Jugadores,16,0), "")</f>
        <v>M</v>
      </c>
      <c r="M20" s="15" t="str">
        <f>IFERROR(VLOOKUP($G20,Jugadores,17,0), "")</f>
        <v>BENM</v>
      </c>
      <c r="N20" s="16"/>
      <c r="O20" s="24">
        <f>IF(COUNT(R20:AK20)=0,"",COUNT(R20:AK20))</f>
        <v>5</v>
      </c>
      <c r="P20" s="48">
        <f>SUM(R20:AK20)</f>
        <v>251</v>
      </c>
      <c r="Q20" s="50">
        <v>232.5</v>
      </c>
      <c r="R20" s="25">
        <v>18.5</v>
      </c>
      <c r="S20" s="25" t="s">
        <v>14</v>
      </c>
      <c r="T20" s="25" t="s">
        <v>14</v>
      </c>
      <c r="U20" s="25">
        <v>5</v>
      </c>
      <c r="V20" s="25" t="s">
        <v>14</v>
      </c>
      <c r="W20" s="25" t="s">
        <v>14</v>
      </c>
      <c r="X20" s="25" t="s">
        <v>14</v>
      </c>
      <c r="Y20" s="26"/>
      <c r="Z20" s="28" t="s">
        <v>14</v>
      </c>
      <c r="AA20" s="28">
        <v>79.5</v>
      </c>
      <c r="AB20" s="28">
        <v>97</v>
      </c>
      <c r="AC20" s="28">
        <v>51</v>
      </c>
      <c r="AD20" s="28" t="s">
        <v>14</v>
      </c>
      <c r="AE20" s="28" t="s">
        <v>14</v>
      </c>
      <c r="AF20" s="28" t="s">
        <v>14</v>
      </c>
      <c r="AG20" s="28" t="s">
        <v>14</v>
      </c>
      <c r="AH20" s="28" t="s">
        <v>14</v>
      </c>
      <c r="AI20" s="28" t="s">
        <v>14</v>
      </c>
      <c r="AJ20" s="28" t="s">
        <v>14</v>
      </c>
      <c r="AK20" s="51" t="s">
        <v>14</v>
      </c>
      <c r="AM20" s="1" t="s">
        <v>14</v>
      </c>
    </row>
    <row r="21" spans="1:39" x14ac:dyDescent="0.2">
      <c r="A21" s="21">
        <f>ROW(G21)-2</f>
        <v>19</v>
      </c>
      <c r="B21" s="76">
        <v>20</v>
      </c>
      <c r="C21" s="22">
        <f>IF(B21="","",IF(B21=A21,"=",B21-A21))</f>
        <v>1</v>
      </c>
      <c r="D21" s="76">
        <f>COUNTIF($M$3:$M21,$M21)</f>
        <v>2</v>
      </c>
      <c r="E21" s="76">
        <v>2</v>
      </c>
      <c r="F21" s="22" t="str">
        <f>IF(E21="","",IF(E21=D21,"=",E21-D21))</f>
        <v>=</v>
      </c>
      <c r="G21" s="12">
        <v>33760</v>
      </c>
      <c r="H21" s="13" t="str">
        <f>IFERROR(VLOOKUP($G21,Jugadores,12,0), "")</f>
        <v>XABIER FERNANDEZ G.</v>
      </c>
      <c r="I21" s="13" t="str">
        <f>IFERROR(VLOOKUP($G21,Jugadores,14,0), "")</f>
        <v>Club Monte Porreiro</v>
      </c>
      <c r="J21" s="17" t="str">
        <f>IF(ISERROR(VLOOKUP(I21,Clubes,1,0)),"-","Galicia")</f>
        <v>Galicia</v>
      </c>
      <c r="K21" s="14">
        <f>IFERROR(VLOOKUP($G21,Jugadores,15,0), "")</f>
        <v>2010</v>
      </c>
      <c r="L21" s="17" t="str">
        <f>IFERROR(VLOOKUP($G21,Jugadores,16,0), "")</f>
        <v>M</v>
      </c>
      <c r="M21" s="15" t="str">
        <f>IFERROR(VLOOKUP($G21,Jugadores,17,0), "")</f>
        <v>ALEM</v>
      </c>
      <c r="N21" s="16"/>
      <c r="O21" s="24">
        <f>IF(COUNT(R21:AK21)=0,"",COUNT(R21:AK21))</f>
        <v>6</v>
      </c>
      <c r="P21" s="48">
        <f>SUM(R21:AK21)</f>
        <v>250.1</v>
      </c>
      <c r="Q21" s="50">
        <v>232.3</v>
      </c>
      <c r="R21" s="25">
        <v>13.2</v>
      </c>
      <c r="S21" s="25" t="s">
        <v>14</v>
      </c>
      <c r="T21" s="25">
        <v>1.5</v>
      </c>
      <c r="U21" s="25" t="s">
        <v>14</v>
      </c>
      <c r="V21" s="25">
        <v>16.399999999999999</v>
      </c>
      <c r="W21" s="25" t="s">
        <v>14</v>
      </c>
      <c r="X21" s="25" t="s">
        <v>14</v>
      </c>
      <c r="Y21" s="26"/>
      <c r="Z21" s="28" t="s">
        <v>14</v>
      </c>
      <c r="AA21" s="28" t="s">
        <v>14</v>
      </c>
      <c r="AB21" s="28">
        <v>97</v>
      </c>
      <c r="AC21" s="28">
        <v>67</v>
      </c>
      <c r="AD21" s="28">
        <v>55</v>
      </c>
      <c r="AE21" s="28" t="s">
        <v>14</v>
      </c>
      <c r="AF21" s="28" t="s">
        <v>14</v>
      </c>
      <c r="AG21" s="28" t="s">
        <v>14</v>
      </c>
      <c r="AH21" s="28" t="s">
        <v>14</v>
      </c>
      <c r="AI21" s="28" t="s">
        <v>14</v>
      </c>
      <c r="AJ21" s="28" t="s">
        <v>14</v>
      </c>
      <c r="AK21" s="51" t="s">
        <v>14</v>
      </c>
      <c r="AM21" s="1" t="s">
        <v>14</v>
      </c>
    </row>
    <row r="22" spans="1:39" x14ac:dyDescent="0.2">
      <c r="A22" s="21">
        <f>ROW(G22)-2</f>
        <v>20</v>
      </c>
      <c r="B22" s="76">
        <v>18</v>
      </c>
      <c r="C22" s="22">
        <f>IF(B22="","",IF(B22=A22,"=",B22-A22))</f>
        <v>-2</v>
      </c>
      <c r="D22" s="76">
        <f>COUNTIF($M$3:$M22,$M22)</f>
        <v>14</v>
      </c>
      <c r="E22" s="76">
        <v>14</v>
      </c>
      <c r="F22" s="22" t="str">
        <f>IF(E22="","",IF(E22=D22,"=",E22-D22))</f>
        <v>=</v>
      </c>
      <c r="G22" s="12">
        <v>29344</v>
      </c>
      <c r="H22" s="13" t="str">
        <f>IFERROR(VLOOKUP($G22,Jugadores,12,0), "")</f>
        <v>IVAN ACUÑA V.</v>
      </c>
      <c r="I22" s="13" t="str">
        <f>IFERROR(VLOOKUP($G22,Jugadores,14,0), "")</f>
        <v>Club Monte Porreiro</v>
      </c>
      <c r="J22" s="17" t="str">
        <f>IF(ISERROR(VLOOKUP(I22,Clubes,1,0)),"-","Galicia")</f>
        <v>Galicia</v>
      </c>
      <c r="K22" s="14">
        <f>IFERROR(VLOOKUP($G22,Jugadores,15,0), "")</f>
        <v>2007</v>
      </c>
      <c r="L22" s="17" t="str">
        <f>IFERROR(VLOOKUP($G22,Jugadores,16,0), "")</f>
        <v>M</v>
      </c>
      <c r="M22" s="15" t="str">
        <f>IFERROR(VLOOKUP($G22,Jugadores,17,0), "")</f>
        <v>INFM</v>
      </c>
      <c r="N22" s="16"/>
      <c r="O22" s="24">
        <f>IF(COUNT(R22:AK22)=0,"",COUNT(R22:AK22))</f>
        <v>5</v>
      </c>
      <c r="P22" s="48">
        <f>SUM(R22:AK22)</f>
        <v>229.5</v>
      </c>
      <c r="Q22" s="50">
        <v>250.3</v>
      </c>
      <c r="R22" s="25">
        <v>13</v>
      </c>
      <c r="S22" s="25" t="s">
        <v>14</v>
      </c>
      <c r="T22" s="25" t="s">
        <v>14</v>
      </c>
      <c r="U22" s="25">
        <v>11.5</v>
      </c>
      <c r="V22" s="25" t="s">
        <v>14</v>
      </c>
      <c r="W22" s="25" t="s">
        <v>14</v>
      </c>
      <c r="X22" s="25" t="s">
        <v>14</v>
      </c>
      <c r="Y22" s="26"/>
      <c r="Z22" s="28" t="s">
        <v>14</v>
      </c>
      <c r="AA22" s="28" t="s">
        <v>14</v>
      </c>
      <c r="AB22" s="28" t="s">
        <v>14</v>
      </c>
      <c r="AC22" s="28">
        <v>99</v>
      </c>
      <c r="AD22" s="28">
        <v>69</v>
      </c>
      <c r="AE22" s="28">
        <v>37</v>
      </c>
      <c r="AF22" s="28" t="s">
        <v>14</v>
      </c>
      <c r="AG22" s="28" t="s">
        <v>14</v>
      </c>
      <c r="AH22" s="28" t="s">
        <v>14</v>
      </c>
      <c r="AI22" s="28" t="s">
        <v>14</v>
      </c>
      <c r="AJ22" s="28" t="s">
        <v>14</v>
      </c>
      <c r="AK22" s="51" t="s">
        <v>14</v>
      </c>
      <c r="AM22" s="1" t="s">
        <v>14</v>
      </c>
    </row>
    <row r="23" spans="1:39" x14ac:dyDescent="0.2">
      <c r="A23" s="21">
        <f>ROW(G23)-2</f>
        <v>21</v>
      </c>
      <c r="B23" s="76">
        <v>21</v>
      </c>
      <c r="C23" s="22" t="str">
        <f>IF(B23="","",IF(B23=A23,"=",B23-A23))</f>
        <v>=</v>
      </c>
      <c r="D23" s="76">
        <f>COUNTIF($M$3:$M23,$M23)</f>
        <v>4</v>
      </c>
      <c r="E23" s="76">
        <v>4</v>
      </c>
      <c r="F23" s="22" t="str">
        <f>IF(E23="","",IF(E23=D23,"=",E23-D23))</f>
        <v>=</v>
      </c>
      <c r="G23" s="12">
        <v>33697</v>
      </c>
      <c r="H23" s="13" t="str">
        <f>IFERROR(VLOOKUP($G23,Jugadores,12,0), "")</f>
        <v>AARON VARELA B.</v>
      </c>
      <c r="I23" s="13" t="str">
        <f>IFERROR(VLOOKUP($G23,Jugadores,14,0), "")</f>
        <v>CTM GAM</v>
      </c>
      <c r="J23" s="17" t="str">
        <f>IF(ISERROR(VLOOKUP(I23,Clubes,1,0)),"-","Galicia")</f>
        <v>Galicia</v>
      </c>
      <c r="K23" s="14">
        <f>IFERROR(VLOOKUP($G23,Jugadores,15,0), "")</f>
        <v>2012</v>
      </c>
      <c r="L23" s="17" t="str">
        <f>IFERROR(VLOOKUP($G23,Jugadores,16,0), "")</f>
        <v>M</v>
      </c>
      <c r="M23" s="15" t="str">
        <f>IFERROR(VLOOKUP($G23,Jugadores,17,0), "")</f>
        <v>BENM</v>
      </c>
      <c r="N23" s="16"/>
      <c r="O23" s="24">
        <f>IF(COUNT(R23:AK23)=0,"",COUNT(R23:AK23))</f>
        <v>7</v>
      </c>
      <c r="P23" s="48">
        <f>SUM(R23:AK23)</f>
        <v>226.89999999999998</v>
      </c>
      <c r="Q23" s="50">
        <v>202.3</v>
      </c>
      <c r="R23" s="25">
        <v>14</v>
      </c>
      <c r="S23" s="25" t="s">
        <v>14</v>
      </c>
      <c r="T23" s="25" t="s">
        <v>14</v>
      </c>
      <c r="U23" s="25">
        <v>6.5</v>
      </c>
      <c r="V23" s="25">
        <v>14.8</v>
      </c>
      <c r="W23" s="25">
        <v>14.8</v>
      </c>
      <c r="X23" s="25">
        <v>14.8</v>
      </c>
      <c r="Y23" s="26"/>
      <c r="Z23" s="28" t="s">
        <v>14</v>
      </c>
      <c r="AA23" s="28">
        <v>65</v>
      </c>
      <c r="AB23" s="28">
        <v>97</v>
      </c>
      <c r="AC23" s="28" t="s">
        <v>14</v>
      </c>
      <c r="AD23" s="28" t="s">
        <v>14</v>
      </c>
      <c r="AE23" s="28" t="s">
        <v>14</v>
      </c>
      <c r="AF23" s="28" t="s">
        <v>14</v>
      </c>
      <c r="AG23" s="28" t="s">
        <v>14</v>
      </c>
      <c r="AH23" s="28" t="s">
        <v>14</v>
      </c>
      <c r="AI23" s="28" t="s">
        <v>14</v>
      </c>
      <c r="AJ23" s="28" t="s">
        <v>14</v>
      </c>
      <c r="AK23" s="51" t="s">
        <v>14</v>
      </c>
      <c r="AM23" s="1" t="s">
        <v>14</v>
      </c>
    </row>
    <row r="24" spans="1:39" x14ac:dyDescent="0.2">
      <c r="A24" s="21">
        <f>ROW(G24)-2</f>
        <v>22</v>
      </c>
      <c r="B24" s="76">
        <v>33</v>
      </c>
      <c r="C24" s="22">
        <f>IF(B24="","",IF(B24=A24,"=",B24-A24))</f>
        <v>11</v>
      </c>
      <c r="D24" s="76">
        <f>COUNTIF($M$3:$M24,$M24)</f>
        <v>1</v>
      </c>
      <c r="E24" s="76">
        <v>2</v>
      </c>
      <c r="F24" s="22">
        <f>IF(E24="","",IF(E24=D24,"=",E24-D24))</f>
        <v>1</v>
      </c>
      <c r="G24" s="12">
        <v>8605</v>
      </c>
      <c r="H24" s="13" t="str">
        <f>IFERROR(VLOOKUP($G24,Jugadores,12,0), "")</f>
        <v>EMILIO DIEGUEZ A.</v>
      </c>
      <c r="I24" s="13" t="str">
        <f>IFERROR(VLOOKUP($G24,Jugadores,14,0), "")</f>
        <v>Academia San Mamed Orense TM</v>
      </c>
      <c r="J24" s="17" t="str">
        <f>IF(ISERROR(VLOOKUP(I24,Clubes,1,0)),"-","Galicia")</f>
        <v>Galicia</v>
      </c>
      <c r="K24" s="14">
        <f>IFERROR(VLOOKUP($G24,Jugadores,15,0), "")</f>
        <v>1964</v>
      </c>
      <c r="L24" s="17" t="str">
        <f>IFERROR(VLOOKUP($G24,Jugadores,16,0), "")</f>
        <v>M</v>
      </c>
      <c r="M24" s="15" t="str">
        <f>IFERROR(VLOOKUP($G24,Jugadores,17,0), "")</f>
        <v>V50M</v>
      </c>
      <c r="N24" s="16"/>
      <c r="O24" s="24">
        <f>IF(COUNT(R24:AK24)=0,"",COUNT(R24:AK24))</f>
        <v>3</v>
      </c>
      <c r="P24" s="48">
        <f>SUM(R24:AK24)</f>
        <v>219.79999999999998</v>
      </c>
      <c r="Q24" s="50">
        <v>209.29999999999998</v>
      </c>
      <c r="R24" s="25" t="s">
        <v>14</v>
      </c>
      <c r="S24" s="25" t="s">
        <v>14</v>
      </c>
      <c r="T24" s="25" t="s">
        <v>14</v>
      </c>
      <c r="U24" s="25">
        <v>37.700000000000003</v>
      </c>
      <c r="V24" s="25">
        <v>27.9</v>
      </c>
      <c r="W24" s="25" t="s">
        <v>14</v>
      </c>
      <c r="X24" s="25" t="s">
        <v>14</v>
      </c>
      <c r="Y24" s="26"/>
      <c r="Z24" s="28" t="s">
        <v>14</v>
      </c>
      <c r="AA24" s="28" t="s">
        <v>14</v>
      </c>
      <c r="AB24" s="28" t="s">
        <v>14</v>
      </c>
      <c r="AC24" s="28" t="s">
        <v>14</v>
      </c>
      <c r="AD24" s="28" t="s">
        <v>14</v>
      </c>
      <c r="AE24" s="28" t="s">
        <v>14</v>
      </c>
      <c r="AF24" s="28" t="s">
        <v>14</v>
      </c>
      <c r="AG24" s="28" t="s">
        <v>14</v>
      </c>
      <c r="AH24" s="28">
        <v>154.19999999999999</v>
      </c>
      <c r="AI24" s="28" t="s">
        <v>14</v>
      </c>
      <c r="AJ24" s="28" t="s">
        <v>14</v>
      </c>
      <c r="AK24" s="51" t="s">
        <v>14</v>
      </c>
      <c r="AM24" s="1" t="s">
        <v>14</v>
      </c>
    </row>
    <row r="25" spans="1:39" x14ac:dyDescent="0.2">
      <c r="A25" s="21">
        <f>ROW(G25)-2</f>
        <v>23</v>
      </c>
      <c r="B25" s="76">
        <v>23</v>
      </c>
      <c r="C25" s="22" t="str">
        <f>IF(B25="","",IF(B25=A25,"=",B25-A25))</f>
        <v>=</v>
      </c>
      <c r="D25" s="76">
        <f>COUNTIF($M$3:$M25,$M25)</f>
        <v>1</v>
      </c>
      <c r="E25" s="76">
        <v>1</v>
      </c>
      <c r="F25" s="22" t="str">
        <f>IF(E25="","",IF(E25=D25,"=",E25-D25))</f>
        <v>=</v>
      </c>
      <c r="G25" s="12">
        <v>35917</v>
      </c>
      <c r="H25" s="13" t="str">
        <f>IFERROR(VLOOKUP($G25,Jugadores,12,0), "")</f>
        <v>NOA LOMBA J.</v>
      </c>
      <c r="I25" s="13" t="str">
        <f>IFERROR(VLOOKUP($G25,Jugadores,14,0), "")</f>
        <v>CTM Mos</v>
      </c>
      <c r="J25" s="17" t="str">
        <f>IF(ISERROR(VLOOKUP(I25,Clubes,1,0)),"-","Galicia")</f>
        <v>Galicia</v>
      </c>
      <c r="K25" s="14">
        <f>IFERROR(VLOOKUP($G25,Jugadores,15,0), "")</f>
        <v>2013</v>
      </c>
      <c r="L25" s="17" t="str">
        <f>IFERROR(VLOOKUP($G25,Jugadores,16,0), "")</f>
        <v>F</v>
      </c>
      <c r="M25" s="15" t="str">
        <f>IFERROR(VLOOKUP($G25,Jugadores,17,0), "")</f>
        <v>BENF</v>
      </c>
      <c r="N25" s="16"/>
      <c r="O25" s="24">
        <f>IF(COUNT(R25:AK25)=0,"",COUNT(R25:AK25))</f>
        <v>8</v>
      </c>
      <c r="P25" s="48">
        <f>SUM(R25:AK25)</f>
        <v>212.7</v>
      </c>
      <c r="Q25" s="50">
        <v>185.60000000000002</v>
      </c>
      <c r="R25" s="25">
        <v>19.8</v>
      </c>
      <c r="S25" s="25" t="s">
        <v>14</v>
      </c>
      <c r="T25" s="25">
        <v>2</v>
      </c>
      <c r="U25" s="25" t="s">
        <v>14</v>
      </c>
      <c r="V25" s="25">
        <v>4.5</v>
      </c>
      <c r="W25" s="25">
        <v>9.5</v>
      </c>
      <c r="X25" s="25">
        <v>7.3</v>
      </c>
      <c r="Y25" s="26"/>
      <c r="Z25" s="28">
        <v>78.7</v>
      </c>
      <c r="AA25" s="28">
        <v>73.900000000000006</v>
      </c>
      <c r="AB25" s="28">
        <v>17</v>
      </c>
      <c r="AC25" s="28" t="s">
        <v>14</v>
      </c>
      <c r="AD25" s="28" t="s">
        <v>14</v>
      </c>
      <c r="AE25" s="28" t="s">
        <v>14</v>
      </c>
      <c r="AF25" s="28" t="s">
        <v>14</v>
      </c>
      <c r="AG25" s="28" t="s">
        <v>14</v>
      </c>
      <c r="AH25" s="28" t="s">
        <v>14</v>
      </c>
      <c r="AI25" s="28" t="s">
        <v>14</v>
      </c>
      <c r="AJ25" s="28" t="s">
        <v>14</v>
      </c>
      <c r="AK25" s="51" t="s">
        <v>14</v>
      </c>
      <c r="AM25" s="1" t="s">
        <v>14</v>
      </c>
    </row>
    <row r="26" spans="1:39" x14ac:dyDescent="0.2">
      <c r="A26" s="21">
        <f>ROW(G26)-2</f>
        <v>24</v>
      </c>
      <c r="B26" s="76">
        <v>22</v>
      </c>
      <c r="C26" s="22">
        <f>IF(B26="","",IF(B26=A26,"=",B26-A26))</f>
        <v>-2</v>
      </c>
      <c r="D26" s="76">
        <f>COUNTIF($M$3:$M26,$M26)</f>
        <v>3</v>
      </c>
      <c r="E26" s="76">
        <v>3</v>
      </c>
      <c r="F26" s="22" t="str">
        <f>IF(E26="","",IF(E26=D26,"=",E26-D26))</f>
        <v>=</v>
      </c>
      <c r="G26" s="12">
        <v>34554</v>
      </c>
      <c r="H26" s="13" t="str">
        <f>IFERROR(VLOOKUP($G26,Jugadores,12,0), "")</f>
        <v>HUGO SOBRINO R.</v>
      </c>
      <c r="I26" s="13" t="str">
        <f>IFERROR(VLOOKUP($G26,Jugadores,14,0), "")</f>
        <v>CTM Mos</v>
      </c>
      <c r="J26" s="17" t="str">
        <f>IF(ISERROR(VLOOKUP(I26,Clubes,1,0)),"-","Galicia")</f>
        <v>Galicia</v>
      </c>
      <c r="K26" s="14">
        <f>IFERROR(VLOOKUP($G26,Jugadores,15,0), "")</f>
        <v>2011</v>
      </c>
      <c r="L26" s="17" t="str">
        <f>IFERROR(VLOOKUP($G26,Jugadores,16,0), "")</f>
        <v>M</v>
      </c>
      <c r="M26" s="15" t="str">
        <f>IFERROR(VLOOKUP($G26,Jugadores,17,0), "")</f>
        <v>ALEM</v>
      </c>
      <c r="N26" s="16"/>
      <c r="O26" s="24">
        <f>IF(COUNT(R26:AK26)=0,"",COUNT(R26:AK26))</f>
        <v>5</v>
      </c>
      <c r="P26" s="48">
        <f>SUM(R26:AK26)</f>
        <v>212.7</v>
      </c>
      <c r="Q26" s="50">
        <v>218</v>
      </c>
      <c r="R26" s="25">
        <v>9.5</v>
      </c>
      <c r="S26" s="25" t="s">
        <v>14</v>
      </c>
      <c r="T26" s="25">
        <v>14.8</v>
      </c>
      <c r="U26" s="25" t="s">
        <v>14</v>
      </c>
      <c r="V26" s="25">
        <v>11.9</v>
      </c>
      <c r="W26" s="25" t="s">
        <v>14</v>
      </c>
      <c r="X26" s="25" t="s">
        <v>14</v>
      </c>
      <c r="Y26" s="26"/>
      <c r="Z26" s="28" t="s">
        <v>14</v>
      </c>
      <c r="AA26" s="28">
        <v>79.5</v>
      </c>
      <c r="AB26" s="28">
        <v>97</v>
      </c>
      <c r="AC26" s="28" t="s">
        <v>14</v>
      </c>
      <c r="AD26" s="28" t="s">
        <v>14</v>
      </c>
      <c r="AE26" s="28" t="s">
        <v>14</v>
      </c>
      <c r="AF26" s="28" t="s">
        <v>14</v>
      </c>
      <c r="AG26" s="28" t="s">
        <v>14</v>
      </c>
      <c r="AH26" s="28" t="s">
        <v>14</v>
      </c>
      <c r="AI26" s="28" t="s">
        <v>14</v>
      </c>
      <c r="AJ26" s="28" t="s">
        <v>14</v>
      </c>
      <c r="AK26" s="51" t="s">
        <v>14</v>
      </c>
      <c r="AM26" s="1" t="s">
        <v>14</v>
      </c>
    </row>
    <row r="27" spans="1:39" x14ac:dyDescent="0.2">
      <c r="A27" s="21">
        <f>ROW(G27)-2</f>
        <v>25</v>
      </c>
      <c r="B27" s="76">
        <v>26</v>
      </c>
      <c r="C27" s="22">
        <f>IF(B27="","",IF(B27=A27,"=",B27-A27))</f>
        <v>1</v>
      </c>
      <c r="D27" s="76">
        <f>COUNTIF($M$3:$M27,$M27)</f>
        <v>5</v>
      </c>
      <c r="E27" s="76">
        <v>5</v>
      </c>
      <c r="F27" s="22" t="str">
        <f>IF(E27="","",IF(E27=D27,"=",E27-D27))</f>
        <v>=</v>
      </c>
      <c r="G27" s="12">
        <v>38106</v>
      </c>
      <c r="H27" s="13" t="str">
        <f>IFERROR(VLOOKUP($G27,Jugadores,12,0), "")</f>
        <v>MIGUEL ALVAREZ I.</v>
      </c>
      <c r="I27" s="13" t="str">
        <f>IFERROR(VLOOKUP($G27,Jugadores,14,0), "")</f>
        <v>Club Monte Porreiro</v>
      </c>
      <c r="J27" s="17" t="str">
        <f>IF(ISERROR(VLOOKUP(I27,Clubes,1,0)),"-","Galicia")</f>
        <v>Galicia</v>
      </c>
      <c r="K27" s="14">
        <f>IFERROR(VLOOKUP($G27,Jugadores,15,0), "")</f>
        <v>2013</v>
      </c>
      <c r="L27" s="17" t="str">
        <f>IFERROR(VLOOKUP($G27,Jugadores,16,0), "")</f>
        <v>M</v>
      </c>
      <c r="M27" s="15" t="str">
        <f>IFERROR(VLOOKUP($G27,Jugadores,17,0), "")</f>
        <v>BENM</v>
      </c>
      <c r="N27" s="16"/>
      <c r="O27" s="24">
        <f>IF(COUNT(R27:AK27)=0,"",COUNT(R27:AK27))</f>
        <v>4</v>
      </c>
      <c r="P27" s="48">
        <f>SUM(R27:AK27)</f>
        <v>208.2</v>
      </c>
      <c r="Q27" s="50">
        <v>203.7</v>
      </c>
      <c r="R27" s="25" t="s">
        <v>14</v>
      </c>
      <c r="S27" s="25" t="s">
        <v>14</v>
      </c>
      <c r="T27" s="25" t="s">
        <v>14</v>
      </c>
      <c r="U27" s="25" t="s">
        <v>14</v>
      </c>
      <c r="V27" s="25">
        <v>4.5</v>
      </c>
      <c r="W27" s="25" t="s">
        <v>14</v>
      </c>
      <c r="X27" s="25" t="s">
        <v>14</v>
      </c>
      <c r="Y27" s="26"/>
      <c r="Z27" s="28">
        <v>101.7</v>
      </c>
      <c r="AA27" s="28">
        <v>53</v>
      </c>
      <c r="AB27" s="28">
        <v>49</v>
      </c>
      <c r="AC27" s="28" t="s">
        <v>14</v>
      </c>
      <c r="AD27" s="28" t="s">
        <v>14</v>
      </c>
      <c r="AE27" s="28" t="s">
        <v>14</v>
      </c>
      <c r="AF27" s="28" t="s">
        <v>14</v>
      </c>
      <c r="AG27" s="28" t="s">
        <v>14</v>
      </c>
      <c r="AH27" s="28" t="s">
        <v>14</v>
      </c>
      <c r="AI27" s="28" t="s">
        <v>14</v>
      </c>
      <c r="AJ27" s="28" t="s">
        <v>14</v>
      </c>
      <c r="AK27" s="51" t="s">
        <v>14</v>
      </c>
      <c r="AM27" s="1" t="s">
        <v>14</v>
      </c>
    </row>
    <row r="28" spans="1:39" x14ac:dyDescent="0.2">
      <c r="A28" s="21">
        <f>ROW(G28)-2</f>
        <v>26</v>
      </c>
      <c r="B28" s="76">
        <v>25</v>
      </c>
      <c r="C28" s="22">
        <f>IF(B28="","",IF(B28=A28,"=",B28-A28))</f>
        <v>-1</v>
      </c>
      <c r="D28" s="76">
        <f>COUNTIF($M$3:$M28,$M28)</f>
        <v>15</v>
      </c>
      <c r="E28" s="76">
        <v>15</v>
      </c>
      <c r="F28" s="22" t="str">
        <f>IF(E28="","",IF(E28=D28,"=",E28-D28))</f>
        <v>=</v>
      </c>
      <c r="G28" s="12">
        <v>33722</v>
      </c>
      <c r="H28" s="13" t="str">
        <f>IFERROR(VLOOKUP($G28,Jugadores,12,0), "")</f>
        <v>ALEXANDRE UCHA F.</v>
      </c>
      <c r="I28" s="13" t="str">
        <f>IFERROR(VLOOKUP($G28,Jugadores,14,0), "")</f>
        <v>CTM Mos</v>
      </c>
      <c r="J28" s="17" t="str">
        <f>IF(ISERROR(VLOOKUP(I28,Clubes,1,0)),"-","Galicia")</f>
        <v>Galicia</v>
      </c>
      <c r="K28" s="14">
        <f>IFERROR(VLOOKUP($G28,Jugadores,15,0), "")</f>
        <v>2008</v>
      </c>
      <c r="L28" s="17" t="str">
        <f>IFERROR(VLOOKUP($G28,Jugadores,16,0), "")</f>
        <v>M</v>
      </c>
      <c r="M28" s="15" t="str">
        <f>IFERROR(VLOOKUP($G28,Jugadores,17,0), "")</f>
        <v>INFM</v>
      </c>
      <c r="N28" s="16"/>
      <c r="O28" s="24">
        <f>IF(COUNT(R28:AK28)=0,"",COUNT(R28:AK28))</f>
        <v>7</v>
      </c>
      <c r="P28" s="48">
        <f>SUM(R28:AK28)</f>
        <v>208</v>
      </c>
      <c r="Q28" s="50">
        <v>190</v>
      </c>
      <c r="R28" s="25">
        <v>13</v>
      </c>
      <c r="S28" s="25" t="s">
        <v>14</v>
      </c>
      <c r="T28" s="25">
        <v>12.5</v>
      </c>
      <c r="U28" s="25">
        <v>1.5</v>
      </c>
      <c r="V28" s="25">
        <v>15.5</v>
      </c>
      <c r="W28" s="25" t="s">
        <v>14</v>
      </c>
      <c r="X28" s="25">
        <v>11.5</v>
      </c>
      <c r="Y28" s="26"/>
      <c r="Z28" s="28" t="s">
        <v>14</v>
      </c>
      <c r="AA28" s="28" t="s">
        <v>14</v>
      </c>
      <c r="AB28" s="28" t="s">
        <v>14</v>
      </c>
      <c r="AC28" s="28">
        <v>99</v>
      </c>
      <c r="AD28" s="28">
        <v>55</v>
      </c>
      <c r="AE28" s="28" t="s">
        <v>14</v>
      </c>
      <c r="AF28" s="28" t="s">
        <v>14</v>
      </c>
      <c r="AG28" s="28" t="s">
        <v>14</v>
      </c>
      <c r="AH28" s="28" t="s">
        <v>14</v>
      </c>
      <c r="AI28" s="28" t="s">
        <v>14</v>
      </c>
      <c r="AJ28" s="28" t="s">
        <v>14</v>
      </c>
      <c r="AK28" s="51" t="s">
        <v>14</v>
      </c>
      <c r="AM28" s="1" t="s">
        <v>14</v>
      </c>
    </row>
    <row r="29" spans="1:39" x14ac:dyDescent="0.2">
      <c r="A29" s="21">
        <f>ROW(G29)-2</f>
        <v>27</v>
      </c>
      <c r="B29" s="76">
        <v>29</v>
      </c>
      <c r="C29" s="22">
        <f>IF(B29="","",IF(B29=A29,"=",B29-A29))</f>
        <v>2</v>
      </c>
      <c r="D29" s="76">
        <f>COUNTIF($M$3:$M29,$M29)</f>
        <v>16</v>
      </c>
      <c r="E29" s="76">
        <v>16</v>
      </c>
      <c r="F29" s="22" t="str">
        <f>IF(E29="","",IF(E29=D29,"=",E29-D29))</f>
        <v>=</v>
      </c>
      <c r="G29" s="12">
        <v>24132</v>
      </c>
      <c r="H29" s="13" t="str">
        <f>IFERROR(VLOOKUP($G29,Jugadores,12,0), "")</f>
        <v>XOAN VILA G.</v>
      </c>
      <c r="I29" s="13" t="str">
        <f>IFERROR(VLOOKUP($G29,Jugadores,14,0), "")</f>
        <v>CTM Cidade de Narón</v>
      </c>
      <c r="J29" s="17" t="str">
        <f>IF(ISERROR(VLOOKUP(I29,Clubes,1,0)),"-","Galicia")</f>
        <v>Galicia</v>
      </c>
      <c r="K29" s="14">
        <f>IFERROR(VLOOKUP($G29,Jugadores,15,0), "")</f>
        <v>2007</v>
      </c>
      <c r="L29" s="17" t="str">
        <f>IFERROR(VLOOKUP($G29,Jugadores,16,0), "")</f>
        <v>M</v>
      </c>
      <c r="M29" s="15" t="str">
        <f>IFERROR(VLOOKUP($G29,Jugadores,17,0), "")</f>
        <v>INFM</v>
      </c>
      <c r="N29" s="16"/>
      <c r="O29" s="24">
        <f>IF(COUNT(R29:AK29)=0,"",COUNT(R29:AK29))</f>
        <v>3</v>
      </c>
      <c r="P29" s="48">
        <f>SUM(R29:AK29)</f>
        <v>201.1</v>
      </c>
      <c r="Q29" s="50">
        <v>222.9</v>
      </c>
      <c r="R29" s="25" t="s">
        <v>14</v>
      </c>
      <c r="S29" s="25" t="s">
        <v>14</v>
      </c>
      <c r="T29" s="25" t="s">
        <v>14</v>
      </c>
      <c r="U29" s="25">
        <v>21.1</v>
      </c>
      <c r="V29" s="25" t="s">
        <v>14</v>
      </c>
      <c r="W29" s="25" t="s">
        <v>14</v>
      </c>
      <c r="X29" s="25" t="s">
        <v>14</v>
      </c>
      <c r="Y29" s="26"/>
      <c r="Z29" s="28" t="s">
        <v>14</v>
      </c>
      <c r="AA29" s="28" t="s">
        <v>14</v>
      </c>
      <c r="AB29" s="28" t="s">
        <v>14</v>
      </c>
      <c r="AC29" s="28">
        <v>111</v>
      </c>
      <c r="AD29" s="28" t="s">
        <v>14</v>
      </c>
      <c r="AE29" s="28">
        <v>69</v>
      </c>
      <c r="AF29" s="28" t="s">
        <v>14</v>
      </c>
      <c r="AG29" s="28" t="s">
        <v>14</v>
      </c>
      <c r="AH29" s="28" t="s">
        <v>14</v>
      </c>
      <c r="AI29" s="28" t="s">
        <v>14</v>
      </c>
      <c r="AJ29" s="28" t="s">
        <v>14</v>
      </c>
      <c r="AK29" s="51" t="s">
        <v>14</v>
      </c>
      <c r="AM29" s="1" t="s">
        <v>14</v>
      </c>
    </row>
    <row r="30" spans="1:39" x14ac:dyDescent="0.2">
      <c r="A30" s="21">
        <f>ROW(G30)-2</f>
        <v>28</v>
      </c>
      <c r="B30" s="76">
        <v>32</v>
      </c>
      <c r="C30" s="22">
        <f>IF(B30="","",IF(B30=A30,"=",B30-A30))</f>
        <v>4</v>
      </c>
      <c r="D30" s="76">
        <f>COUNTIF($M$3:$M30,$M30)</f>
        <v>17</v>
      </c>
      <c r="E30" s="76">
        <v>17</v>
      </c>
      <c r="F30" s="22" t="str">
        <f>IF(E30="","",IF(E30=D30,"=",E30-D30))</f>
        <v>=</v>
      </c>
      <c r="G30" s="12">
        <v>33935</v>
      </c>
      <c r="H30" s="13" t="str">
        <f>IFERROR(VLOOKUP($G30,Jugadores,12,0), "")</f>
        <v>PEDRO LOIS F.</v>
      </c>
      <c r="I30" s="13" t="str">
        <f>IFERROR(VLOOKUP($G30,Jugadores,14,0), "")</f>
        <v>Arteal TM</v>
      </c>
      <c r="J30" s="17" t="str">
        <f>IF(ISERROR(VLOOKUP(I30,Clubes,1,0)),"-","Galicia")</f>
        <v>Galicia</v>
      </c>
      <c r="K30" s="14">
        <f>IFERROR(VLOOKUP($G30,Jugadores,15,0), "")</f>
        <v>2008</v>
      </c>
      <c r="L30" s="17" t="str">
        <f>IFERROR(VLOOKUP($G30,Jugadores,16,0), "")</f>
        <v>M</v>
      </c>
      <c r="M30" s="15" t="str">
        <f>IFERROR(VLOOKUP($G30,Jugadores,17,0), "")</f>
        <v>INFM</v>
      </c>
      <c r="N30" s="16"/>
      <c r="O30" s="24">
        <f>IF(COUNT(R30:AK30)=0,"",COUNT(R30:AK30))</f>
        <v>6</v>
      </c>
      <c r="P30" s="48">
        <f>SUM(R30:AK30)</f>
        <v>199.6</v>
      </c>
      <c r="Q30" s="50">
        <v>199.6</v>
      </c>
      <c r="R30" s="25">
        <v>13</v>
      </c>
      <c r="S30" s="25" t="s">
        <v>14</v>
      </c>
      <c r="T30" s="25">
        <v>8.5</v>
      </c>
      <c r="U30" s="25" t="s">
        <v>14</v>
      </c>
      <c r="V30" s="25">
        <v>15.5</v>
      </c>
      <c r="W30" s="25">
        <v>10.6</v>
      </c>
      <c r="X30" s="25" t="s">
        <v>14</v>
      </c>
      <c r="Y30" s="26"/>
      <c r="Z30" s="28" t="s">
        <v>14</v>
      </c>
      <c r="AA30" s="28" t="s">
        <v>14</v>
      </c>
      <c r="AB30" s="28" t="s">
        <v>14</v>
      </c>
      <c r="AC30" s="28">
        <v>83</v>
      </c>
      <c r="AD30" s="28">
        <v>69</v>
      </c>
      <c r="AE30" s="28" t="s">
        <v>14</v>
      </c>
      <c r="AF30" s="28" t="s">
        <v>14</v>
      </c>
      <c r="AG30" s="28" t="s">
        <v>14</v>
      </c>
      <c r="AH30" s="28" t="s">
        <v>14</v>
      </c>
      <c r="AI30" s="28" t="s">
        <v>14</v>
      </c>
      <c r="AJ30" s="28" t="s">
        <v>14</v>
      </c>
      <c r="AK30" s="51" t="s">
        <v>14</v>
      </c>
      <c r="AM30" s="1" t="s">
        <v>14</v>
      </c>
    </row>
    <row r="31" spans="1:39" x14ac:dyDescent="0.2">
      <c r="A31" s="21">
        <f>ROW(G31)-2</f>
        <v>29</v>
      </c>
      <c r="B31" s="76">
        <v>31</v>
      </c>
      <c r="C31" s="22">
        <f>IF(B31="","",IF(B31=A31,"=",B31-A31))</f>
        <v>2</v>
      </c>
      <c r="D31" s="76">
        <f>COUNTIF($M$3:$M31,$M31)</f>
        <v>4</v>
      </c>
      <c r="E31" s="76">
        <v>4</v>
      </c>
      <c r="F31" s="22" t="str">
        <f>IF(E31="","",IF(E31=D31,"=",E31-D31))</f>
        <v>=</v>
      </c>
      <c r="G31" s="12">
        <v>35952</v>
      </c>
      <c r="H31" s="13" t="str">
        <f>IFERROR(VLOOKUP($G31,Jugadores,12,0), "")</f>
        <v>MANUEL PENALONGA P.</v>
      </c>
      <c r="I31" s="13" t="str">
        <f>IFERROR(VLOOKUP($G31,Jugadores,14,0), "")</f>
        <v>ADX Milagrosa</v>
      </c>
      <c r="J31" s="17" t="str">
        <f>IF(ISERROR(VLOOKUP(I31,Clubes,1,0)),"-","Galicia")</f>
        <v>Galicia</v>
      </c>
      <c r="K31" s="14">
        <f>IFERROR(VLOOKUP($G31,Jugadores,15,0), "")</f>
        <v>2010</v>
      </c>
      <c r="L31" s="17" t="str">
        <f>IFERROR(VLOOKUP($G31,Jugadores,16,0), "")</f>
        <v>M</v>
      </c>
      <c r="M31" s="15" t="str">
        <f>IFERROR(VLOOKUP($G31,Jugadores,17,0), "")</f>
        <v>ALEM</v>
      </c>
      <c r="N31" s="16">
        <v>1</v>
      </c>
      <c r="O31" s="24">
        <f>IF(COUNT(R31:AK31)=0,"",COUNT(R31:AK31))</f>
        <v>5</v>
      </c>
      <c r="P31" s="48">
        <f>SUM(R31:AK31)</f>
        <v>196.6</v>
      </c>
      <c r="Q31" s="50">
        <v>192</v>
      </c>
      <c r="R31" s="25" t="s">
        <v>14</v>
      </c>
      <c r="S31" s="25" t="s">
        <v>14</v>
      </c>
      <c r="T31" s="25">
        <v>3.5</v>
      </c>
      <c r="U31" s="25" t="s">
        <v>14</v>
      </c>
      <c r="V31" s="25" t="s">
        <v>14</v>
      </c>
      <c r="W31" s="25" t="s">
        <v>14</v>
      </c>
      <c r="X31" s="25">
        <v>13.1</v>
      </c>
      <c r="Y31" s="26"/>
      <c r="Z31" s="28" t="s">
        <v>14</v>
      </c>
      <c r="AA31" s="28" t="s">
        <v>14</v>
      </c>
      <c r="AB31" s="28">
        <v>97</v>
      </c>
      <c r="AC31" s="28">
        <v>83</v>
      </c>
      <c r="AD31" s="28">
        <v>0</v>
      </c>
      <c r="AE31" s="28" t="s">
        <v>14</v>
      </c>
      <c r="AF31" s="28" t="s">
        <v>14</v>
      </c>
      <c r="AG31" s="28" t="s">
        <v>14</v>
      </c>
      <c r="AH31" s="28" t="s">
        <v>14</v>
      </c>
      <c r="AI31" s="28" t="s">
        <v>14</v>
      </c>
      <c r="AJ31" s="28" t="s">
        <v>14</v>
      </c>
      <c r="AK31" s="51" t="s">
        <v>14</v>
      </c>
      <c r="AM31" s="1" t="s">
        <v>14</v>
      </c>
    </row>
    <row r="32" spans="1:39" x14ac:dyDescent="0.2">
      <c r="A32" s="21">
        <f>ROW(G32)-2</f>
        <v>30</v>
      </c>
      <c r="B32" s="76">
        <v>24</v>
      </c>
      <c r="C32" s="22">
        <f>IF(B32="","",IF(B32=A32,"=",B32-A32))</f>
        <v>-6</v>
      </c>
      <c r="D32" s="76">
        <f>COUNTIF($M$3:$M32,$M32)</f>
        <v>2</v>
      </c>
      <c r="E32" s="76">
        <v>2</v>
      </c>
      <c r="F32" s="22" t="str">
        <f>IF(E32="","",IF(E32=D32,"=",E32-D32))</f>
        <v>=</v>
      </c>
      <c r="G32" s="12">
        <v>22036</v>
      </c>
      <c r="H32" s="13" t="str">
        <f>IFERROR(VLOOKUP($G32,Jugadores,12,0), "")</f>
        <v>MARTIN FERNANDEZ V.</v>
      </c>
      <c r="I32" s="13" t="str">
        <f>IFERROR(VLOOKUP($G32,Jugadores,14,0), "")</f>
        <v>Club Oroso TM</v>
      </c>
      <c r="J32" s="17" t="str">
        <f>IF(ISERROR(VLOOKUP(I32,Clubes,1,0)),"-","Galicia")</f>
        <v>Galicia</v>
      </c>
      <c r="K32" s="14">
        <f>IFERROR(VLOOKUP($G32,Jugadores,15,0), "")</f>
        <v>2004</v>
      </c>
      <c r="L32" s="17" t="str">
        <f>IFERROR(VLOOKUP($G32,Jugadores,16,0), "")</f>
        <v>M</v>
      </c>
      <c r="M32" s="15" t="str">
        <f>IFERROR(VLOOKUP($G32,Jugadores,17,0), "")</f>
        <v>JUVM</v>
      </c>
      <c r="N32" s="16">
        <v>1</v>
      </c>
      <c r="O32" s="24">
        <f>IF(COUNT(R32:AK32)=0,"",COUNT(R32:AK32))</f>
        <v>4</v>
      </c>
      <c r="P32" s="48">
        <f>SUM(R32:AK32)</f>
        <v>190.39999999999998</v>
      </c>
      <c r="Q32" s="50">
        <v>234</v>
      </c>
      <c r="R32" s="25" t="s">
        <v>14</v>
      </c>
      <c r="S32" s="25" t="s">
        <v>14</v>
      </c>
      <c r="T32" s="25">
        <v>36.1</v>
      </c>
      <c r="U32" s="25">
        <v>19.7</v>
      </c>
      <c r="V32" s="25" t="s">
        <v>14</v>
      </c>
      <c r="W32" s="25" t="s">
        <v>14</v>
      </c>
      <c r="X32" s="25" t="s">
        <v>14</v>
      </c>
      <c r="Y32" s="26"/>
      <c r="Z32" s="28" t="s">
        <v>14</v>
      </c>
      <c r="AA32" s="28" t="s">
        <v>14</v>
      </c>
      <c r="AB32" s="28" t="s">
        <v>14</v>
      </c>
      <c r="AC32" s="28" t="s">
        <v>14</v>
      </c>
      <c r="AD32" s="28">
        <v>134.6</v>
      </c>
      <c r="AE32" s="28">
        <v>0</v>
      </c>
      <c r="AF32" s="28" t="s">
        <v>14</v>
      </c>
      <c r="AG32" s="28" t="s">
        <v>14</v>
      </c>
      <c r="AH32" s="28" t="s">
        <v>14</v>
      </c>
      <c r="AI32" s="28" t="s">
        <v>14</v>
      </c>
      <c r="AJ32" s="28" t="s">
        <v>14</v>
      </c>
      <c r="AK32" s="51" t="s">
        <v>14</v>
      </c>
      <c r="AM32" s="1" t="s">
        <v>14</v>
      </c>
    </row>
    <row r="33" spans="1:39" x14ac:dyDescent="0.2">
      <c r="A33" s="21">
        <f>ROW(G33)-2</f>
        <v>31</v>
      </c>
      <c r="B33" s="76">
        <v>35</v>
      </c>
      <c r="C33" s="22">
        <f>IF(B33="","",IF(B33=A33,"=",B33-A33))</f>
        <v>4</v>
      </c>
      <c r="D33" s="76">
        <f>COUNTIF($M$3:$M33,$M33)</f>
        <v>2</v>
      </c>
      <c r="E33" s="76">
        <v>2</v>
      </c>
      <c r="F33" s="22" t="str">
        <f>IF(E33="","",IF(E33=D33,"=",E33-D33))</f>
        <v>=</v>
      </c>
      <c r="G33" s="12">
        <v>35875</v>
      </c>
      <c r="H33" s="13" t="str">
        <f>IFERROR(VLOOKUP($G33,Jugadores,12,0), "")</f>
        <v>CELIA SANZ G.</v>
      </c>
      <c r="I33" s="13" t="str">
        <f>IFERROR(VLOOKUP($G33,Jugadores,14,0), "")</f>
        <v>CTM Cidade de Narón</v>
      </c>
      <c r="J33" s="17" t="str">
        <f>IF(ISERROR(VLOOKUP(I33,Clubes,1,0)),"-","Galicia")</f>
        <v>Galicia</v>
      </c>
      <c r="K33" s="14">
        <f>IFERROR(VLOOKUP($G33,Jugadores,15,0), "")</f>
        <v>2012</v>
      </c>
      <c r="L33" s="17" t="str">
        <f>IFERROR(VLOOKUP($G33,Jugadores,16,0), "")</f>
        <v>F</v>
      </c>
      <c r="M33" s="15" t="str">
        <f>IFERROR(VLOOKUP($G33,Jugadores,17,0), "")</f>
        <v>BENF</v>
      </c>
      <c r="N33" s="16"/>
      <c r="O33" s="24">
        <f>IF(COUNT(R33:AK33)=0,"",COUNT(R33:AK33))</f>
        <v>6</v>
      </c>
      <c r="P33" s="48">
        <f>SUM(R33:AK33)</f>
        <v>187</v>
      </c>
      <c r="Q33" s="50">
        <v>171.89999999999998</v>
      </c>
      <c r="R33" s="25">
        <v>10.5</v>
      </c>
      <c r="S33" s="25" t="s">
        <v>14</v>
      </c>
      <c r="T33" s="25">
        <v>7</v>
      </c>
      <c r="U33" s="25" t="s">
        <v>14</v>
      </c>
      <c r="V33" s="25">
        <v>11.9</v>
      </c>
      <c r="W33" s="25">
        <v>15.5</v>
      </c>
      <c r="X33" s="25" t="s">
        <v>14</v>
      </c>
      <c r="Y33" s="26"/>
      <c r="Z33" s="28" t="s">
        <v>14</v>
      </c>
      <c r="AA33" s="28">
        <v>95.1</v>
      </c>
      <c r="AB33" s="28">
        <v>47</v>
      </c>
      <c r="AC33" s="28" t="s">
        <v>14</v>
      </c>
      <c r="AD33" s="28" t="s">
        <v>14</v>
      </c>
      <c r="AE33" s="28" t="s">
        <v>14</v>
      </c>
      <c r="AF33" s="28" t="s">
        <v>14</v>
      </c>
      <c r="AG33" s="28" t="s">
        <v>14</v>
      </c>
      <c r="AH33" s="28" t="s">
        <v>14</v>
      </c>
      <c r="AI33" s="28" t="s">
        <v>14</v>
      </c>
      <c r="AJ33" s="28" t="s">
        <v>14</v>
      </c>
      <c r="AK33" s="51" t="s">
        <v>14</v>
      </c>
      <c r="AM33" s="1" t="s">
        <v>14</v>
      </c>
    </row>
    <row r="34" spans="1:39" x14ac:dyDescent="0.2">
      <c r="A34" s="21">
        <f>ROW(G34)-2</f>
        <v>32</v>
      </c>
      <c r="B34" s="76">
        <v>36</v>
      </c>
      <c r="C34" s="22">
        <f>IF(B34="","",IF(B34=A34,"=",B34-A34))</f>
        <v>4</v>
      </c>
      <c r="D34" s="76">
        <f>COUNTIF($M$3:$M34,$M34)</f>
        <v>3</v>
      </c>
      <c r="E34" s="76">
        <v>4</v>
      </c>
      <c r="F34" s="22">
        <f>IF(E34="","",IF(E34=D34,"=",E34-D34))</f>
        <v>1</v>
      </c>
      <c r="G34" s="12">
        <v>23245</v>
      </c>
      <c r="H34" s="13" t="str">
        <f>IFERROR(VLOOKUP($G34,Jugadores,12,0), "")</f>
        <v>LUCAS VIDAL B.</v>
      </c>
      <c r="I34" s="13" t="str">
        <f>IFERROR(VLOOKUP($G34,Jugadores,14,0), "")</f>
        <v>Club Monte Porreiro</v>
      </c>
      <c r="J34" s="17" t="str">
        <f>IF(ISERROR(VLOOKUP(I34,Clubes,1,0)),"-","Galicia")</f>
        <v>Galicia</v>
      </c>
      <c r="K34" s="14">
        <f>IFERROR(VLOOKUP($G34,Jugadores,15,0), "")</f>
        <v>2005</v>
      </c>
      <c r="L34" s="17" t="str">
        <f>IFERROR(VLOOKUP($G34,Jugadores,16,0), "")</f>
        <v>M</v>
      </c>
      <c r="M34" s="15" t="str">
        <f>IFERROR(VLOOKUP($G34,Jugadores,17,0), "")</f>
        <v>JUVM</v>
      </c>
      <c r="N34" s="16"/>
      <c r="O34" s="24">
        <f>IF(COUNT(R34:AK34)=0,"",COUNT(R34:AK34))</f>
        <v>6</v>
      </c>
      <c r="P34" s="48">
        <f>SUM(R34:AK34)</f>
        <v>185.4</v>
      </c>
      <c r="Q34" s="50">
        <v>185.6</v>
      </c>
      <c r="R34" s="25">
        <v>17.2</v>
      </c>
      <c r="S34" s="25" t="s">
        <v>14</v>
      </c>
      <c r="T34" s="25">
        <v>12.5</v>
      </c>
      <c r="U34" s="25">
        <v>9.5</v>
      </c>
      <c r="V34" s="25">
        <v>16.2</v>
      </c>
      <c r="W34" s="25" t="s">
        <v>14</v>
      </c>
      <c r="X34" s="25" t="s">
        <v>14</v>
      </c>
      <c r="Y34" s="26"/>
      <c r="Z34" s="28" t="s">
        <v>14</v>
      </c>
      <c r="AA34" s="28" t="s">
        <v>14</v>
      </c>
      <c r="AB34" s="28" t="s">
        <v>14</v>
      </c>
      <c r="AC34" s="28" t="s">
        <v>14</v>
      </c>
      <c r="AD34" s="28">
        <v>93</v>
      </c>
      <c r="AE34" s="28">
        <v>37</v>
      </c>
      <c r="AF34" s="28" t="s">
        <v>14</v>
      </c>
      <c r="AG34" s="28" t="s">
        <v>14</v>
      </c>
      <c r="AH34" s="28" t="s">
        <v>14</v>
      </c>
      <c r="AI34" s="28" t="s">
        <v>14</v>
      </c>
      <c r="AJ34" s="28" t="s">
        <v>14</v>
      </c>
      <c r="AK34" s="51" t="s">
        <v>14</v>
      </c>
      <c r="AM34" s="1" t="s">
        <v>14</v>
      </c>
    </row>
    <row r="35" spans="1:39" x14ac:dyDescent="0.2">
      <c r="A35" s="21">
        <f>ROW(G35)-2</f>
        <v>33</v>
      </c>
      <c r="B35" s="76">
        <v>27</v>
      </c>
      <c r="C35" s="22">
        <f>IF(B35="","",IF(B35=A35,"=",B35-A35))</f>
        <v>-6</v>
      </c>
      <c r="D35" s="76">
        <f>COUNTIF($M$3:$M35,$M35)</f>
        <v>2</v>
      </c>
      <c r="E35" s="76">
        <v>1</v>
      </c>
      <c r="F35" s="22">
        <f>IF(E35="","",IF(E35=D35,"=",E35-D35))</f>
        <v>-1</v>
      </c>
      <c r="G35" s="12">
        <v>957</v>
      </c>
      <c r="H35" s="13" t="str">
        <f>IFERROR(VLOOKUP($G35,Jugadores,12,0), "")</f>
        <v>JUAN J. ALONSO G.</v>
      </c>
      <c r="I35" s="13" t="str">
        <f>IFERROR(VLOOKUP($G35,Jugadores,14,0), "")</f>
        <v>CTM Vigo</v>
      </c>
      <c r="J35" s="17" t="str">
        <f>IF(ISERROR(VLOOKUP(I35,Clubes,1,0)),"-","Galicia")</f>
        <v>Galicia</v>
      </c>
      <c r="K35" s="14">
        <f>IFERROR(VLOOKUP($G35,Jugadores,15,0), "")</f>
        <v>1965</v>
      </c>
      <c r="L35" s="17" t="str">
        <f>IFERROR(VLOOKUP($G35,Jugadores,16,0), "")</f>
        <v>M</v>
      </c>
      <c r="M35" s="15" t="str">
        <f>IFERROR(VLOOKUP($G35,Jugadores,17,0), "")</f>
        <v>V50M</v>
      </c>
      <c r="N35" s="16"/>
      <c r="O35" s="24">
        <f>IF(COUNT(R35:AK35)=0,"",COUNT(R35:AK35))</f>
        <v>4</v>
      </c>
      <c r="P35" s="48">
        <f>SUM(R35:AK35)</f>
        <v>184.9</v>
      </c>
      <c r="Q35" s="50">
        <v>189.9</v>
      </c>
      <c r="R35" s="25">
        <v>13.5</v>
      </c>
      <c r="S35" s="25" t="s">
        <v>14</v>
      </c>
      <c r="T35" s="25">
        <v>23.8</v>
      </c>
      <c r="U35" s="25" t="s">
        <v>14</v>
      </c>
      <c r="V35" s="25" t="s">
        <v>14</v>
      </c>
      <c r="W35" s="25">
        <v>26.2</v>
      </c>
      <c r="X35" s="25" t="s">
        <v>14</v>
      </c>
      <c r="Y35" s="26"/>
      <c r="Z35" s="28" t="s">
        <v>14</v>
      </c>
      <c r="AA35" s="28" t="s">
        <v>14</v>
      </c>
      <c r="AB35" s="28" t="s">
        <v>14</v>
      </c>
      <c r="AC35" s="28" t="s">
        <v>14</v>
      </c>
      <c r="AD35" s="28" t="s">
        <v>14</v>
      </c>
      <c r="AE35" s="28" t="s">
        <v>14</v>
      </c>
      <c r="AF35" s="28" t="s">
        <v>14</v>
      </c>
      <c r="AG35" s="28" t="s">
        <v>14</v>
      </c>
      <c r="AH35" s="28">
        <v>121.4</v>
      </c>
      <c r="AI35" s="28" t="s">
        <v>14</v>
      </c>
      <c r="AJ35" s="28" t="s">
        <v>14</v>
      </c>
      <c r="AK35" s="51" t="s">
        <v>14</v>
      </c>
      <c r="AM35" s="1" t="s">
        <v>14</v>
      </c>
    </row>
    <row r="36" spans="1:39" x14ac:dyDescent="0.2">
      <c r="A36" s="21">
        <f>ROW(G36)-2</f>
        <v>34</v>
      </c>
      <c r="B36" s="76">
        <v>30</v>
      </c>
      <c r="C36" s="22">
        <f>IF(B36="","",IF(B36=A36,"=",B36-A36))</f>
        <v>-4</v>
      </c>
      <c r="D36" s="76">
        <f>COUNTIF($M$3:$M36,$M36)</f>
        <v>1</v>
      </c>
      <c r="E36" s="76">
        <v>1</v>
      </c>
      <c r="F36" s="22" t="str">
        <f>IF(E36="","",IF(E36=D36,"=",E36-D36))</f>
        <v>=</v>
      </c>
      <c r="G36" s="12">
        <v>26947</v>
      </c>
      <c r="H36" s="13" t="str">
        <f>IFERROR(VLOOKUP($G36,Jugadores,12,0), "")</f>
        <v>JIAQI GUO C.</v>
      </c>
      <c r="I36" s="13" t="str">
        <f>IFERROR(VLOOKUP($G36,Jugadores,14,0), "")</f>
        <v>Club del Mar de San Amaro</v>
      </c>
      <c r="J36" s="17" t="str">
        <f>IF(ISERROR(VLOOKUP(I36,Clubes,1,0)),"-","Galicia")</f>
        <v>Galicia</v>
      </c>
      <c r="K36" s="14">
        <f>IFERROR(VLOOKUP($G36,Jugadores,15,0), "")</f>
        <v>2010</v>
      </c>
      <c r="L36" s="17" t="str">
        <f>IFERROR(VLOOKUP($G36,Jugadores,16,0), "")</f>
        <v>F</v>
      </c>
      <c r="M36" s="15" t="str">
        <f>IFERROR(VLOOKUP($G36,Jugadores,17,0), "")</f>
        <v>ALEF</v>
      </c>
      <c r="N36" s="16">
        <v>1</v>
      </c>
      <c r="O36" s="24">
        <f>IF(COUNT(R36:AK36)=0,"",COUNT(R36:AK36))</f>
        <v>5</v>
      </c>
      <c r="P36" s="48">
        <f>SUM(R36:AK36)</f>
        <v>182.3</v>
      </c>
      <c r="Q36" s="50">
        <v>167.3</v>
      </c>
      <c r="R36" s="25">
        <v>29.5</v>
      </c>
      <c r="S36" s="25" t="s">
        <v>14</v>
      </c>
      <c r="T36" s="25" t="s">
        <v>14</v>
      </c>
      <c r="U36" s="25" t="s">
        <v>14</v>
      </c>
      <c r="V36" s="25">
        <v>0</v>
      </c>
      <c r="W36" s="25">
        <v>9.5</v>
      </c>
      <c r="X36" s="25" t="s">
        <v>14</v>
      </c>
      <c r="Y36" s="26"/>
      <c r="Z36" s="28" t="s">
        <v>14</v>
      </c>
      <c r="AA36" s="28" t="s">
        <v>14</v>
      </c>
      <c r="AB36" s="28">
        <v>95.1</v>
      </c>
      <c r="AC36" s="28">
        <v>48.2</v>
      </c>
      <c r="AD36" s="28" t="s">
        <v>14</v>
      </c>
      <c r="AE36" s="28" t="s">
        <v>14</v>
      </c>
      <c r="AF36" s="28" t="s">
        <v>14</v>
      </c>
      <c r="AG36" s="28" t="s">
        <v>14</v>
      </c>
      <c r="AH36" s="28" t="s">
        <v>14</v>
      </c>
      <c r="AI36" s="28" t="s">
        <v>14</v>
      </c>
      <c r="AJ36" s="28" t="s">
        <v>14</v>
      </c>
      <c r="AK36" s="51" t="s">
        <v>14</v>
      </c>
      <c r="AM36" s="1" t="s">
        <v>14</v>
      </c>
    </row>
    <row r="37" spans="1:39" x14ac:dyDescent="0.2">
      <c r="A37" s="21">
        <f>ROW(G37)-2</f>
        <v>35</v>
      </c>
      <c r="B37" s="76">
        <v>28</v>
      </c>
      <c r="C37" s="22">
        <f>IF(B37="","",IF(B37=A37,"=",B37-A37))</f>
        <v>-7</v>
      </c>
      <c r="D37" s="76">
        <f>COUNTIF($M$3:$M37,$M37)</f>
        <v>4</v>
      </c>
      <c r="E37" s="76">
        <v>3</v>
      </c>
      <c r="F37" s="22">
        <f>IF(E37="","",IF(E37=D37,"=",E37-D37))</f>
        <v>-1</v>
      </c>
      <c r="G37" s="12">
        <v>18783</v>
      </c>
      <c r="H37" s="13" t="str">
        <f>IFERROR(VLOOKUP($G37,Jugadores,12,0), "")</f>
        <v>UXIO PAMPIN E.</v>
      </c>
      <c r="I37" s="13" t="str">
        <f>IFERROR(VLOOKUP($G37,Jugadores,14,0), "")</f>
        <v>Club Oroso TM</v>
      </c>
      <c r="J37" s="17" t="str">
        <f>IF(ISERROR(VLOOKUP(I37,Clubes,1,0)),"-","Galicia")</f>
        <v>Galicia</v>
      </c>
      <c r="K37" s="14">
        <f>IFERROR(VLOOKUP($G37,Jugadores,15,0), "")</f>
        <v>2006</v>
      </c>
      <c r="L37" s="17" t="str">
        <f>IFERROR(VLOOKUP($G37,Jugadores,16,0), "")</f>
        <v>M</v>
      </c>
      <c r="M37" s="15" t="str">
        <f>IFERROR(VLOOKUP($G37,Jugadores,17,0), "")</f>
        <v>JUVM</v>
      </c>
      <c r="N37" s="16"/>
      <c r="O37" s="24">
        <f>IF(COUNT(R37:AK37)=0,"",COUNT(R37:AK37))</f>
        <v>2</v>
      </c>
      <c r="P37" s="48">
        <f>SUM(R37:AK37)</f>
        <v>179.9</v>
      </c>
      <c r="Q37" s="50">
        <v>202.9</v>
      </c>
      <c r="R37" s="25" t="s">
        <v>14</v>
      </c>
      <c r="S37" s="25" t="s">
        <v>14</v>
      </c>
      <c r="T37" s="25" t="s">
        <v>14</v>
      </c>
      <c r="U37" s="25" t="s">
        <v>14</v>
      </c>
      <c r="V37" s="25" t="s">
        <v>14</v>
      </c>
      <c r="W37" s="25" t="s">
        <v>14</v>
      </c>
      <c r="X37" s="25" t="s">
        <v>14</v>
      </c>
      <c r="Y37" s="26"/>
      <c r="Z37" s="28" t="s">
        <v>14</v>
      </c>
      <c r="AA37" s="28" t="s">
        <v>14</v>
      </c>
      <c r="AB37" s="28" t="s">
        <v>14</v>
      </c>
      <c r="AC37" s="28" t="s">
        <v>14</v>
      </c>
      <c r="AD37" s="28">
        <v>110.9</v>
      </c>
      <c r="AE37" s="28">
        <v>69</v>
      </c>
      <c r="AF37" s="28" t="s">
        <v>14</v>
      </c>
      <c r="AG37" s="28" t="s">
        <v>14</v>
      </c>
      <c r="AH37" s="28" t="s">
        <v>14</v>
      </c>
      <c r="AI37" s="28" t="s">
        <v>14</v>
      </c>
      <c r="AJ37" s="28" t="s">
        <v>14</v>
      </c>
      <c r="AK37" s="51" t="s">
        <v>14</v>
      </c>
      <c r="AM37" s="1" t="s">
        <v>14</v>
      </c>
    </row>
    <row r="38" spans="1:39" x14ac:dyDescent="0.2">
      <c r="A38" s="21">
        <f>ROW(G38)-2</f>
        <v>36</v>
      </c>
      <c r="B38" s="76">
        <v>37</v>
      </c>
      <c r="C38" s="22">
        <f>IF(B38="","",IF(B38=A38,"=",B38-A38))</f>
        <v>1</v>
      </c>
      <c r="D38" s="76">
        <f>COUNTIF($M$3:$M38,$M38)</f>
        <v>3</v>
      </c>
      <c r="E38" s="76">
        <v>3</v>
      </c>
      <c r="F38" s="22" t="str">
        <f>IF(E38="","",IF(E38=D38,"=",E38-D38))</f>
        <v>=</v>
      </c>
      <c r="G38" s="12">
        <v>16944</v>
      </c>
      <c r="H38" s="13" t="str">
        <f>IFERROR(VLOOKUP($G38,Jugadores,12,0), "")</f>
        <v>MANUEL A. GARCIA L.</v>
      </c>
      <c r="I38" s="13" t="str">
        <f>IFERROR(VLOOKUP($G38,Jugadores,14,0), "")</f>
        <v>CTM GAM</v>
      </c>
      <c r="J38" s="17" t="str">
        <f>IF(ISERROR(VLOOKUP(I38,Clubes,1,0)),"-","Galicia")</f>
        <v>Galicia</v>
      </c>
      <c r="K38" s="14">
        <f>IFERROR(VLOOKUP($G38,Jugadores,15,0), "")</f>
        <v>1968</v>
      </c>
      <c r="L38" s="17" t="str">
        <f>IFERROR(VLOOKUP($G38,Jugadores,16,0), "")</f>
        <v>M</v>
      </c>
      <c r="M38" s="15" t="str">
        <f>IFERROR(VLOOKUP($G38,Jugadores,17,0), "")</f>
        <v>V50M</v>
      </c>
      <c r="N38" s="16"/>
      <c r="O38" s="24">
        <f>IF(COUNT(R38:AK38)=0,"",COUNT(R38:AK38))</f>
        <v>7</v>
      </c>
      <c r="P38" s="48">
        <f>SUM(R38:AK38)</f>
        <v>179.89999999999998</v>
      </c>
      <c r="Q38" s="50">
        <v>154.1</v>
      </c>
      <c r="R38" s="25">
        <v>13.5</v>
      </c>
      <c r="S38" s="25">
        <v>8.5</v>
      </c>
      <c r="T38" s="25">
        <v>9.5</v>
      </c>
      <c r="U38" s="25">
        <v>17.399999999999999</v>
      </c>
      <c r="V38" s="25">
        <v>16.2</v>
      </c>
      <c r="W38" s="25" t="s">
        <v>14</v>
      </c>
      <c r="X38" s="25">
        <v>15.1</v>
      </c>
      <c r="Y38" s="26"/>
      <c r="Z38" s="28" t="s">
        <v>14</v>
      </c>
      <c r="AA38" s="28" t="s">
        <v>14</v>
      </c>
      <c r="AB38" s="28" t="s">
        <v>14</v>
      </c>
      <c r="AC38" s="28" t="s">
        <v>14</v>
      </c>
      <c r="AD38" s="28" t="s">
        <v>14</v>
      </c>
      <c r="AE38" s="28" t="s">
        <v>14</v>
      </c>
      <c r="AF38" s="28" t="s">
        <v>14</v>
      </c>
      <c r="AG38" s="28" t="s">
        <v>14</v>
      </c>
      <c r="AH38" s="28">
        <v>99.7</v>
      </c>
      <c r="AI38" s="28" t="s">
        <v>14</v>
      </c>
      <c r="AJ38" s="28" t="s">
        <v>14</v>
      </c>
      <c r="AK38" s="51" t="s">
        <v>14</v>
      </c>
      <c r="AM38" s="1" t="s">
        <v>14</v>
      </c>
    </row>
    <row r="39" spans="1:39" x14ac:dyDescent="0.2">
      <c r="A39" s="21">
        <f>ROW(G39)-2</f>
        <v>37</v>
      </c>
      <c r="B39" s="76">
        <v>34</v>
      </c>
      <c r="C39" s="22">
        <f>IF(B39="","",IF(B39=A39,"=",B39-A39))</f>
        <v>-3</v>
      </c>
      <c r="D39" s="76">
        <f>COUNTIF($M$3:$M39,$M39)</f>
        <v>6</v>
      </c>
      <c r="E39" s="76">
        <v>6</v>
      </c>
      <c r="F39" s="22" t="str">
        <f>IF(E39="","",IF(E39=D39,"=",E39-D39))</f>
        <v>=</v>
      </c>
      <c r="G39" s="12">
        <v>32195</v>
      </c>
      <c r="H39" s="13" t="str">
        <f>IFERROR(VLOOKUP($G39,Jugadores,12,0), "")</f>
        <v>SANTIAGO VIQUEIRA F.</v>
      </c>
      <c r="I39" s="13" t="str">
        <f>IFERROR(VLOOKUP($G39,Jugadores,14,0), "")</f>
        <v>Club Oroso TM</v>
      </c>
      <c r="J39" s="17" t="str">
        <f>IF(ISERROR(VLOOKUP(I39,Clubes,1,0)),"-","Galicia")</f>
        <v>Galicia</v>
      </c>
      <c r="K39" s="14">
        <f>IFERROR(VLOOKUP($G39,Jugadores,15,0), "")</f>
        <v>2012</v>
      </c>
      <c r="L39" s="17" t="str">
        <f>IFERROR(VLOOKUP($G39,Jugadores,16,0), "")</f>
        <v>M</v>
      </c>
      <c r="M39" s="15" t="str">
        <f>IFERROR(VLOOKUP($G39,Jugadores,17,0), "")</f>
        <v>BENM</v>
      </c>
      <c r="N39" s="16"/>
      <c r="O39" s="24">
        <f>IF(COUNT(R39:AK39)=0,"",COUNT(R39:AK39))</f>
        <v>3</v>
      </c>
      <c r="P39" s="48">
        <f>SUM(R39:AK39)</f>
        <v>178</v>
      </c>
      <c r="Q39" s="50">
        <v>174.8</v>
      </c>
      <c r="R39" s="25">
        <v>14</v>
      </c>
      <c r="S39" s="25" t="s">
        <v>14</v>
      </c>
      <c r="T39" s="25" t="s">
        <v>14</v>
      </c>
      <c r="U39" s="25" t="s">
        <v>14</v>
      </c>
      <c r="V39" s="25" t="s">
        <v>14</v>
      </c>
      <c r="W39" s="25" t="s">
        <v>14</v>
      </c>
      <c r="X39" s="25" t="s">
        <v>14</v>
      </c>
      <c r="Y39" s="26"/>
      <c r="Z39" s="28" t="s">
        <v>14</v>
      </c>
      <c r="AA39" s="28" t="s">
        <v>14</v>
      </c>
      <c r="AB39" s="28">
        <v>97</v>
      </c>
      <c r="AC39" s="28">
        <v>67</v>
      </c>
      <c r="AD39" s="28" t="s">
        <v>14</v>
      </c>
      <c r="AE39" s="28" t="s">
        <v>14</v>
      </c>
      <c r="AF39" s="28" t="s">
        <v>14</v>
      </c>
      <c r="AG39" s="28" t="s">
        <v>14</v>
      </c>
      <c r="AH39" s="28" t="s">
        <v>14</v>
      </c>
      <c r="AI39" s="28" t="s">
        <v>14</v>
      </c>
      <c r="AJ39" s="28" t="s">
        <v>14</v>
      </c>
      <c r="AK39" s="51" t="s">
        <v>14</v>
      </c>
      <c r="AM39" s="1" t="s">
        <v>14</v>
      </c>
    </row>
    <row r="40" spans="1:39" x14ac:dyDescent="0.2">
      <c r="A40" s="21">
        <f>ROW(G40)-2</f>
        <v>38</v>
      </c>
      <c r="B40" s="76">
        <v>38</v>
      </c>
      <c r="C40" s="22" t="str">
        <f>IF(B40="","",IF(B40=A40,"=",B40-A40))</f>
        <v>=</v>
      </c>
      <c r="D40" s="76">
        <f>COUNTIF($M$3:$M40,$M40)</f>
        <v>5</v>
      </c>
      <c r="E40" s="76">
        <v>5</v>
      </c>
      <c r="F40" s="22" t="str">
        <f>IF(E40="","",IF(E40=D40,"=",E40-D40))</f>
        <v>=</v>
      </c>
      <c r="G40" s="12">
        <v>35897</v>
      </c>
      <c r="H40" s="13" t="str">
        <f>IFERROR(VLOOKUP($G40,Jugadores,12,0), "")</f>
        <v>AARóN RODRíGUEZ B.</v>
      </c>
      <c r="I40" s="13" t="str">
        <f>IFERROR(VLOOKUP($G40,Jugadores,14,0), "")</f>
        <v>CTM Mos</v>
      </c>
      <c r="J40" s="17" t="str">
        <f>IF(ISERROR(VLOOKUP(I40,Clubes,1,0)),"-","Galicia")</f>
        <v>Galicia</v>
      </c>
      <c r="K40" s="14">
        <f>IFERROR(VLOOKUP($G40,Jugadores,15,0), "")</f>
        <v>2011</v>
      </c>
      <c r="L40" s="17" t="str">
        <f>IFERROR(VLOOKUP($G40,Jugadores,16,0), "")</f>
        <v>M</v>
      </c>
      <c r="M40" s="15" t="str">
        <f>IFERROR(VLOOKUP($G40,Jugadores,17,0), "")</f>
        <v>ALEM</v>
      </c>
      <c r="N40" s="16"/>
      <c r="O40" s="24">
        <f>IF(COUNT(R40:AK40)=0,"",COUNT(R40:AK40))</f>
        <v>5</v>
      </c>
      <c r="P40" s="48">
        <f>SUM(R40:AK40)</f>
        <v>174.5</v>
      </c>
      <c r="Q40" s="50">
        <v>166.6</v>
      </c>
      <c r="R40" s="25">
        <v>9.5</v>
      </c>
      <c r="S40" s="25" t="s">
        <v>14</v>
      </c>
      <c r="T40" s="25">
        <v>10.6</v>
      </c>
      <c r="U40" s="25" t="s">
        <v>14</v>
      </c>
      <c r="V40" s="25">
        <v>8.4</v>
      </c>
      <c r="W40" s="25" t="s">
        <v>14</v>
      </c>
      <c r="X40" s="25" t="s">
        <v>14</v>
      </c>
      <c r="Y40" s="26"/>
      <c r="Z40" s="28" t="s">
        <v>14</v>
      </c>
      <c r="AA40" s="28">
        <v>65</v>
      </c>
      <c r="AB40" s="28">
        <v>81</v>
      </c>
      <c r="AC40" s="28" t="s">
        <v>14</v>
      </c>
      <c r="AD40" s="28" t="s">
        <v>14</v>
      </c>
      <c r="AE40" s="28" t="s">
        <v>14</v>
      </c>
      <c r="AF40" s="28" t="s">
        <v>14</v>
      </c>
      <c r="AG40" s="28" t="s">
        <v>14</v>
      </c>
      <c r="AH40" s="28" t="s">
        <v>14</v>
      </c>
      <c r="AI40" s="28" t="s">
        <v>14</v>
      </c>
      <c r="AJ40" s="28" t="s">
        <v>14</v>
      </c>
      <c r="AK40" s="51" t="s">
        <v>14</v>
      </c>
      <c r="AM40" s="1" t="s">
        <v>14</v>
      </c>
    </row>
    <row r="41" spans="1:39" x14ac:dyDescent="0.2">
      <c r="A41" s="21">
        <f>ROW(G41)-2</f>
        <v>39</v>
      </c>
      <c r="B41" s="76">
        <v>39</v>
      </c>
      <c r="C41" s="22" t="str">
        <f>IF(B41="","",IF(B41=A41,"=",B41-A41))</f>
        <v>=</v>
      </c>
      <c r="D41" s="76">
        <f>COUNTIF($M$3:$M41,$M41)</f>
        <v>18</v>
      </c>
      <c r="E41" s="76">
        <v>18</v>
      </c>
      <c r="F41" s="22" t="str">
        <f>IF(E41="","",IF(E41=D41,"=",E41-D41))</f>
        <v>=</v>
      </c>
      <c r="G41" s="12">
        <v>28878</v>
      </c>
      <c r="H41" s="13" t="str">
        <f>IFERROR(VLOOKUP($G41,Jugadores,12,0), "")</f>
        <v>BERTO GARCIA G.</v>
      </c>
      <c r="I41" s="13" t="str">
        <f>IFERROR(VLOOKUP($G41,Jugadores,14,0), "")</f>
        <v>Arteal TM</v>
      </c>
      <c r="J41" s="17" t="str">
        <f>IF(ISERROR(VLOOKUP(I41,Clubes,1,0)),"-","Galicia")</f>
        <v>Galicia</v>
      </c>
      <c r="K41" s="14">
        <f>IFERROR(VLOOKUP($G41,Jugadores,15,0), "")</f>
        <v>2009</v>
      </c>
      <c r="L41" s="17" t="str">
        <f>IFERROR(VLOOKUP($G41,Jugadores,16,0), "")</f>
        <v>M</v>
      </c>
      <c r="M41" s="15" t="str">
        <f>IFERROR(VLOOKUP($G41,Jugadores,17,0), "")</f>
        <v>INFM</v>
      </c>
      <c r="N41" s="16"/>
      <c r="O41" s="24">
        <f>IF(COUNT(R41:AK41)=0,"",COUNT(R41:AK41))</f>
        <v>5</v>
      </c>
      <c r="P41" s="48">
        <f>SUM(R41:AK41)</f>
        <v>171</v>
      </c>
      <c r="Q41" s="50">
        <v>166.5</v>
      </c>
      <c r="R41" s="25" t="s">
        <v>14</v>
      </c>
      <c r="S41" s="25" t="s">
        <v>14</v>
      </c>
      <c r="T41" s="25">
        <v>3.5</v>
      </c>
      <c r="U41" s="25" t="s">
        <v>14</v>
      </c>
      <c r="V41" s="25">
        <v>9</v>
      </c>
      <c r="W41" s="25">
        <v>10.5</v>
      </c>
      <c r="X41" s="25" t="s">
        <v>14</v>
      </c>
      <c r="Y41" s="26"/>
      <c r="Z41" s="28" t="s">
        <v>14</v>
      </c>
      <c r="AA41" s="28" t="s">
        <v>14</v>
      </c>
      <c r="AB41" s="28">
        <v>97</v>
      </c>
      <c r="AC41" s="28">
        <v>51</v>
      </c>
      <c r="AD41" s="28" t="s">
        <v>14</v>
      </c>
      <c r="AE41" s="28" t="s">
        <v>14</v>
      </c>
      <c r="AF41" s="28" t="s">
        <v>14</v>
      </c>
      <c r="AG41" s="28" t="s">
        <v>14</v>
      </c>
      <c r="AH41" s="28" t="s">
        <v>14</v>
      </c>
      <c r="AI41" s="28" t="s">
        <v>14</v>
      </c>
      <c r="AJ41" s="28" t="s">
        <v>14</v>
      </c>
      <c r="AK41" s="51" t="s">
        <v>14</v>
      </c>
      <c r="AM41" s="1" t="s">
        <v>14</v>
      </c>
    </row>
    <row r="42" spans="1:39" x14ac:dyDescent="0.2">
      <c r="A42" s="21">
        <f>ROW(G42)-2</f>
        <v>40</v>
      </c>
      <c r="B42" s="76">
        <v>41</v>
      </c>
      <c r="C42" s="22">
        <f>IF(B42="","",IF(B42=A42,"=",B42-A42))</f>
        <v>1</v>
      </c>
      <c r="D42" s="76">
        <f>COUNTIF($M$3:$M42,$M42)</f>
        <v>1</v>
      </c>
      <c r="E42" s="76">
        <v>1</v>
      </c>
      <c r="F42" s="22" t="str">
        <f>IF(E42="","",IF(E42=D42,"=",E42-D42))</f>
        <v>=</v>
      </c>
      <c r="G42" s="12">
        <v>16657</v>
      </c>
      <c r="H42" s="13" t="str">
        <f>IFERROR(VLOOKUP($G42,Jugadores,12,0), "")</f>
        <v>DIEGO VARELA S.</v>
      </c>
      <c r="I42" s="13" t="str">
        <f>IFERROR(VLOOKUP($G42,Jugadores,14,0), "")</f>
        <v>Club del Mar de San Amaro</v>
      </c>
      <c r="J42" s="17" t="str">
        <f>IF(ISERROR(VLOOKUP(I42,Clubes,1,0)),"-","Galicia")</f>
        <v>Galicia</v>
      </c>
      <c r="K42" s="14">
        <f>IFERROR(VLOOKUP($G42,Jugadores,15,0), "")</f>
        <v>2003</v>
      </c>
      <c r="L42" s="17" t="str">
        <f>IFERROR(VLOOKUP($G42,Jugadores,16,0), "")</f>
        <v>M</v>
      </c>
      <c r="M42" s="15" t="str">
        <f>IFERROR(VLOOKUP($G42,Jugadores,17,0), "")</f>
        <v>S23M</v>
      </c>
      <c r="N42" s="16"/>
      <c r="O42" s="24">
        <f>IF(COUNT(R42:AK42)=0,"",COUNT(R42:AK42))</f>
        <v>2</v>
      </c>
      <c r="P42" s="48">
        <f>SUM(R42:AK42)</f>
        <v>160.4</v>
      </c>
      <c r="Q42" s="50">
        <v>160.4</v>
      </c>
      <c r="R42" s="25" t="s">
        <v>14</v>
      </c>
      <c r="S42" s="25" t="s">
        <v>14</v>
      </c>
      <c r="T42" s="25">
        <v>9.5</v>
      </c>
      <c r="U42" s="25" t="s">
        <v>14</v>
      </c>
      <c r="V42" s="25" t="s">
        <v>14</v>
      </c>
      <c r="W42" s="25" t="s">
        <v>14</v>
      </c>
      <c r="X42" s="25" t="s">
        <v>14</v>
      </c>
      <c r="Y42" s="26"/>
      <c r="Z42" s="28" t="s">
        <v>14</v>
      </c>
      <c r="AA42" s="28" t="s">
        <v>14</v>
      </c>
      <c r="AB42" s="28" t="s">
        <v>14</v>
      </c>
      <c r="AC42" s="28" t="s">
        <v>14</v>
      </c>
      <c r="AD42" s="28" t="s">
        <v>14</v>
      </c>
      <c r="AE42" s="28">
        <v>150.9</v>
      </c>
      <c r="AF42" s="28" t="s">
        <v>14</v>
      </c>
      <c r="AG42" s="28" t="s">
        <v>14</v>
      </c>
      <c r="AH42" s="28" t="s">
        <v>14</v>
      </c>
      <c r="AI42" s="28" t="s">
        <v>14</v>
      </c>
      <c r="AJ42" s="28" t="s">
        <v>14</v>
      </c>
      <c r="AK42" s="51" t="s">
        <v>14</v>
      </c>
      <c r="AM42" s="1" t="s">
        <v>14</v>
      </c>
    </row>
    <row r="43" spans="1:39" x14ac:dyDescent="0.2">
      <c r="A43" s="21">
        <f>ROW(G43)-2</f>
        <v>41</v>
      </c>
      <c r="B43" s="76">
        <v>42</v>
      </c>
      <c r="C43" s="22">
        <f>IF(B43="","",IF(B43=A43,"=",B43-A43))</f>
        <v>1</v>
      </c>
      <c r="D43" s="76">
        <f>COUNTIF($M$3:$M43,$M43)</f>
        <v>5</v>
      </c>
      <c r="E43" s="76">
        <v>5</v>
      </c>
      <c r="F43" s="22" t="str">
        <f>IF(E43="","",IF(E43=D43,"=",E43-D43))</f>
        <v>=</v>
      </c>
      <c r="G43" s="12">
        <v>32716</v>
      </c>
      <c r="H43" s="13" t="str">
        <f>IFERROR(VLOOKUP($G43,Jugadores,12,0), "")</f>
        <v>BRAIS CHAVES M.</v>
      </c>
      <c r="I43" s="13" t="str">
        <f>IFERROR(VLOOKUP($G43,Jugadores,14,0), "")</f>
        <v>Vilagarcía TM</v>
      </c>
      <c r="J43" s="17" t="str">
        <f>IF(ISERROR(VLOOKUP(I43,Clubes,1,0)),"-","Galicia")</f>
        <v>Galicia</v>
      </c>
      <c r="K43" s="14">
        <f>IFERROR(VLOOKUP($G43,Jugadores,15,0), "")</f>
        <v>2006</v>
      </c>
      <c r="L43" s="17" t="str">
        <f>IFERROR(VLOOKUP($G43,Jugadores,16,0), "")</f>
        <v>M</v>
      </c>
      <c r="M43" s="15" t="str">
        <f>IFERROR(VLOOKUP($G43,Jugadores,17,0), "")</f>
        <v>JUVM</v>
      </c>
      <c r="N43" s="16"/>
      <c r="O43" s="24">
        <f>IF(COUNT(R43:AK43)=0,"",COUNT(R43:AK43))</f>
        <v>4</v>
      </c>
      <c r="P43" s="48">
        <f>SUM(R43:AK43)</f>
        <v>155.4</v>
      </c>
      <c r="Q43" s="50">
        <v>176.1</v>
      </c>
      <c r="R43" s="25" t="s">
        <v>14</v>
      </c>
      <c r="S43" s="25" t="s">
        <v>14</v>
      </c>
      <c r="T43" s="25">
        <v>12.5</v>
      </c>
      <c r="U43" s="25">
        <v>12.9</v>
      </c>
      <c r="V43" s="25" t="s">
        <v>14</v>
      </c>
      <c r="W43" s="25" t="s">
        <v>14</v>
      </c>
      <c r="X43" s="25" t="s">
        <v>14</v>
      </c>
      <c r="Y43" s="26"/>
      <c r="Z43" s="28" t="s">
        <v>14</v>
      </c>
      <c r="AA43" s="28" t="s">
        <v>14</v>
      </c>
      <c r="AB43" s="28" t="s">
        <v>14</v>
      </c>
      <c r="AC43" s="28" t="s">
        <v>14</v>
      </c>
      <c r="AD43" s="28">
        <v>93</v>
      </c>
      <c r="AE43" s="28">
        <v>37</v>
      </c>
      <c r="AF43" s="28" t="s">
        <v>14</v>
      </c>
      <c r="AG43" s="28" t="s">
        <v>14</v>
      </c>
      <c r="AH43" s="28" t="s">
        <v>14</v>
      </c>
      <c r="AI43" s="28" t="s">
        <v>14</v>
      </c>
      <c r="AJ43" s="28" t="s">
        <v>14</v>
      </c>
      <c r="AK43" s="51" t="s">
        <v>14</v>
      </c>
      <c r="AM43" s="1" t="s">
        <v>14</v>
      </c>
    </row>
    <row r="44" spans="1:39" x14ac:dyDescent="0.2">
      <c r="A44" s="21">
        <f>ROW(G44)-2</f>
        <v>42</v>
      </c>
      <c r="B44" s="76">
        <v>43</v>
      </c>
      <c r="C44" s="22">
        <f>IF(B44="","",IF(B44=A44,"=",B44-A44))</f>
        <v>1</v>
      </c>
      <c r="D44" s="76">
        <f>COUNTIF($M$3:$M44,$M44)</f>
        <v>6</v>
      </c>
      <c r="E44" s="76">
        <v>6</v>
      </c>
      <c r="F44" s="22" t="str">
        <f>IF(E44="","",IF(E44=D44,"=",E44-D44))</f>
        <v>=</v>
      </c>
      <c r="G44" s="12">
        <v>16933</v>
      </c>
      <c r="H44" s="13" t="str">
        <f>IFERROR(VLOOKUP($G44,Jugadores,12,0), "")</f>
        <v>RAUL ALVAREZ G.</v>
      </c>
      <c r="I44" s="13" t="str">
        <f>IFERROR(VLOOKUP($G44,Jugadores,14,0), "")</f>
        <v>Club Monte Porreiro</v>
      </c>
      <c r="J44" s="17" t="str">
        <f>IF(ISERROR(VLOOKUP(I44,Clubes,1,0)),"-","Galicia")</f>
        <v>Galicia</v>
      </c>
      <c r="K44" s="14">
        <f>IFERROR(VLOOKUP($G44,Jugadores,15,0), "")</f>
        <v>2006</v>
      </c>
      <c r="L44" s="17" t="str">
        <f>IFERROR(VLOOKUP($G44,Jugadores,16,0), "")</f>
        <v>M</v>
      </c>
      <c r="M44" s="15" t="str">
        <f>IFERROR(VLOOKUP($G44,Jugadores,17,0), "")</f>
        <v>JUVM</v>
      </c>
      <c r="N44" s="16">
        <v>1</v>
      </c>
      <c r="O44" s="24">
        <f>IF(COUNT(R44:AK44)=0,"",COUNT(R44:AK44))</f>
        <v>5</v>
      </c>
      <c r="P44" s="48">
        <f>SUM(R44:AK44)</f>
        <v>155</v>
      </c>
      <c r="Q44" s="50">
        <v>152.5</v>
      </c>
      <c r="R44" s="25">
        <v>9.5</v>
      </c>
      <c r="S44" s="25" t="s">
        <v>14</v>
      </c>
      <c r="T44" s="25">
        <v>0</v>
      </c>
      <c r="U44" s="25" t="s">
        <v>14</v>
      </c>
      <c r="V44" s="25">
        <v>11.5</v>
      </c>
      <c r="W44" s="25" t="s">
        <v>14</v>
      </c>
      <c r="X44" s="25" t="s">
        <v>14</v>
      </c>
      <c r="Y44" s="26"/>
      <c r="Z44" s="28" t="s">
        <v>14</v>
      </c>
      <c r="AA44" s="28" t="s">
        <v>14</v>
      </c>
      <c r="AB44" s="28" t="s">
        <v>14</v>
      </c>
      <c r="AC44" s="28" t="s">
        <v>14</v>
      </c>
      <c r="AD44" s="28">
        <v>81</v>
      </c>
      <c r="AE44" s="28">
        <v>53</v>
      </c>
      <c r="AF44" s="28" t="s">
        <v>14</v>
      </c>
      <c r="AG44" s="28" t="s">
        <v>14</v>
      </c>
      <c r="AH44" s="28" t="s">
        <v>14</v>
      </c>
      <c r="AI44" s="28" t="s">
        <v>14</v>
      </c>
      <c r="AJ44" s="28" t="s">
        <v>14</v>
      </c>
      <c r="AK44" s="51" t="s">
        <v>14</v>
      </c>
      <c r="AM44" s="1" t="s">
        <v>14</v>
      </c>
    </row>
    <row r="45" spans="1:39" x14ac:dyDescent="0.2">
      <c r="A45" s="21">
        <f>ROW(G45)-2</f>
        <v>43</v>
      </c>
      <c r="B45" s="76">
        <v>44</v>
      </c>
      <c r="C45" s="22">
        <f>IF(B45="","",IF(B45=A45,"=",B45-A45))</f>
        <v>1</v>
      </c>
      <c r="D45" s="76">
        <f>COUNTIF($M$3:$M45,$M45)</f>
        <v>1</v>
      </c>
      <c r="E45" s="76">
        <v>1</v>
      </c>
      <c r="F45" s="22" t="str">
        <f>IF(E45="","",IF(E45=D45,"=",E45-D45))</f>
        <v>=</v>
      </c>
      <c r="G45" s="12">
        <v>27808</v>
      </c>
      <c r="H45" s="13" t="str">
        <f>IFERROR(VLOOKUP($G45,Jugadores,12,0), "")</f>
        <v>LUCIA SAURA G.</v>
      </c>
      <c r="I45" s="13" t="str">
        <f>IFERROR(VLOOKUP($G45,Jugadores,14,0), "")</f>
        <v>CTM Cidade de Narón</v>
      </c>
      <c r="J45" s="17" t="str">
        <f>IF(ISERROR(VLOOKUP(I45,Clubes,1,0)),"-","Galicia")</f>
        <v>Galicia</v>
      </c>
      <c r="K45" s="14">
        <f>IFERROR(VLOOKUP($G45,Jugadores,15,0), "")</f>
        <v>2009</v>
      </c>
      <c r="L45" s="17" t="str">
        <f>IFERROR(VLOOKUP($G45,Jugadores,16,0), "")</f>
        <v>F</v>
      </c>
      <c r="M45" s="15" t="str">
        <f>IFERROR(VLOOKUP($G45,Jugadores,17,0), "")</f>
        <v>INFF</v>
      </c>
      <c r="N45" s="16"/>
      <c r="O45" s="24">
        <f>IF(COUNT(R45:AK45)=0,"",COUNT(R45:AK45))</f>
        <v>3</v>
      </c>
      <c r="P45" s="48">
        <f>SUM(R45:AK45)</f>
        <v>152.30000000000001</v>
      </c>
      <c r="Q45" s="50">
        <v>152.30000000000001</v>
      </c>
      <c r="R45" s="25" t="s">
        <v>14</v>
      </c>
      <c r="S45" s="25" t="s">
        <v>14</v>
      </c>
      <c r="T45" s="25" t="s">
        <v>14</v>
      </c>
      <c r="U45" s="25" t="s">
        <v>14</v>
      </c>
      <c r="V45" s="25" t="s">
        <v>14</v>
      </c>
      <c r="W45" s="25" t="s">
        <v>14</v>
      </c>
      <c r="X45" s="25" t="s">
        <v>14</v>
      </c>
      <c r="Y45" s="26"/>
      <c r="Z45" s="28" t="s">
        <v>14</v>
      </c>
      <c r="AA45" s="28" t="s">
        <v>14</v>
      </c>
      <c r="AB45" s="28">
        <v>73.900000000000006</v>
      </c>
      <c r="AC45" s="28">
        <v>37</v>
      </c>
      <c r="AD45" s="28">
        <v>41.4</v>
      </c>
      <c r="AE45" s="28" t="s">
        <v>14</v>
      </c>
      <c r="AF45" s="28" t="s">
        <v>14</v>
      </c>
      <c r="AG45" s="28" t="s">
        <v>14</v>
      </c>
      <c r="AH45" s="28" t="s">
        <v>14</v>
      </c>
      <c r="AI45" s="28" t="s">
        <v>14</v>
      </c>
      <c r="AJ45" s="28" t="s">
        <v>14</v>
      </c>
      <c r="AK45" s="51" t="s">
        <v>14</v>
      </c>
      <c r="AM45" s="1" t="s">
        <v>14</v>
      </c>
    </row>
    <row r="46" spans="1:39" x14ac:dyDescent="0.2">
      <c r="A46" s="21">
        <f>ROW(G46)-2</f>
        <v>44</v>
      </c>
      <c r="B46" s="76">
        <v>45</v>
      </c>
      <c r="C46" s="22">
        <f>IF(B46="","",IF(B46=A46,"=",B46-A46))</f>
        <v>1</v>
      </c>
      <c r="D46" s="76">
        <f>COUNTIF($M$3:$M46,$M46)</f>
        <v>6</v>
      </c>
      <c r="E46" s="76">
        <v>6</v>
      </c>
      <c r="F46" s="22" t="str">
        <f>IF(E46="","",IF(E46=D46,"=",E46-D46))</f>
        <v>=</v>
      </c>
      <c r="G46" s="12">
        <v>100002</v>
      </c>
      <c r="H46" s="13" t="str">
        <f>IFERROR(VLOOKUP($G46,Jugadores,12,0), "")</f>
        <v>MANUEL NEGREIRA R.</v>
      </c>
      <c r="I46" s="13" t="str">
        <f>IFERROR(VLOOKUP($G46,Jugadores,14,0), "")</f>
        <v>AD CP Zas</v>
      </c>
      <c r="J46" s="17" t="str">
        <f>IF(ISERROR(VLOOKUP(I46,Clubes,1,0)),"-","Galicia")</f>
        <v>Galicia</v>
      </c>
      <c r="K46" s="14">
        <f>IFERROR(VLOOKUP($G46,Jugadores,15,0), "")</f>
        <v>2011</v>
      </c>
      <c r="L46" s="17" t="str">
        <f>IFERROR(VLOOKUP($G46,Jugadores,16,0), "")</f>
        <v>M</v>
      </c>
      <c r="M46" s="15" t="str">
        <f>IFERROR(VLOOKUP($G46,Jugadores,17,0), "")</f>
        <v>ALEM</v>
      </c>
      <c r="N46" s="16"/>
      <c r="O46" s="24">
        <f>IF(COUNT(R46:AK46)=0,"",COUNT(R46:AK46))</f>
        <v>3</v>
      </c>
      <c r="P46" s="48">
        <f>SUM(R46:AK46)</f>
        <v>151</v>
      </c>
      <c r="Q46" s="50">
        <v>151</v>
      </c>
      <c r="R46" s="25" t="s">
        <v>14</v>
      </c>
      <c r="S46" s="25" t="s">
        <v>14</v>
      </c>
      <c r="T46" s="25">
        <v>5</v>
      </c>
      <c r="U46" s="25" t="s">
        <v>14</v>
      </c>
      <c r="V46" s="25" t="s">
        <v>14</v>
      </c>
      <c r="W46" s="25" t="s">
        <v>14</v>
      </c>
      <c r="X46" s="25" t="s">
        <v>14</v>
      </c>
      <c r="Y46" s="26"/>
      <c r="Z46" s="28" t="s">
        <v>14</v>
      </c>
      <c r="AA46" s="28">
        <v>65</v>
      </c>
      <c r="AB46" s="28">
        <v>81</v>
      </c>
      <c r="AC46" s="28" t="s">
        <v>14</v>
      </c>
      <c r="AD46" s="28" t="s">
        <v>14</v>
      </c>
      <c r="AE46" s="28" t="s">
        <v>14</v>
      </c>
      <c r="AF46" s="28" t="s">
        <v>14</v>
      </c>
      <c r="AG46" s="28" t="s">
        <v>14</v>
      </c>
      <c r="AH46" s="28" t="s">
        <v>14</v>
      </c>
      <c r="AI46" s="28" t="s">
        <v>14</v>
      </c>
      <c r="AJ46" s="28" t="s">
        <v>14</v>
      </c>
      <c r="AK46" s="51" t="s">
        <v>14</v>
      </c>
      <c r="AM46" s="1" t="s">
        <v>14</v>
      </c>
    </row>
    <row r="47" spans="1:39" x14ac:dyDescent="0.2">
      <c r="A47" s="21">
        <f>ROW(G47)-2</f>
        <v>45</v>
      </c>
      <c r="B47" s="76">
        <v>40</v>
      </c>
      <c r="C47" s="22">
        <f>IF(B47="","",IF(B47=A47,"=",B47-A47))</f>
        <v>-5</v>
      </c>
      <c r="D47" s="76">
        <f>COUNTIF($M$3:$M47,$M47)</f>
        <v>2</v>
      </c>
      <c r="E47" s="76">
        <v>2</v>
      </c>
      <c r="F47" s="22" t="str">
        <f>IF(E47="","",IF(E47=D47,"=",E47-D47))</f>
        <v>=</v>
      </c>
      <c r="G47" s="12">
        <v>35916</v>
      </c>
      <c r="H47" s="13" t="str">
        <f>IFERROR(VLOOKUP($G47,Jugadores,12,0), "")</f>
        <v>MAIA LOMBA J.</v>
      </c>
      <c r="I47" s="13" t="str">
        <f>IFERROR(VLOOKUP($G47,Jugadores,14,0), "")</f>
        <v>CTM Mos</v>
      </c>
      <c r="J47" s="17" t="str">
        <f>IF(ISERROR(VLOOKUP(I47,Clubes,1,0)),"-","Galicia")</f>
        <v>Galicia</v>
      </c>
      <c r="K47" s="14">
        <f>IFERROR(VLOOKUP($G47,Jugadores,15,0), "")</f>
        <v>2011</v>
      </c>
      <c r="L47" s="17" t="str">
        <f>IFERROR(VLOOKUP($G47,Jugadores,16,0), "")</f>
        <v>F</v>
      </c>
      <c r="M47" s="15" t="str">
        <f>IFERROR(VLOOKUP($G47,Jugadores,17,0), "")</f>
        <v>ALEF</v>
      </c>
      <c r="N47" s="16"/>
      <c r="O47" s="24">
        <f>IF(COUNT(R47:AK47)=0,"",COUNT(R47:AK47))</f>
        <v>8</v>
      </c>
      <c r="P47" s="48">
        <f>SUM(R47:AK47)</f>
        <v>150.5</v>
      </c>
      <c r="Q47" s="50">
        <v>154.19999999999999</v>
      </c>
      <c r="R47" s="25">
        <v>1.5</v>
      </c>
      <c r="S47" s="25" t="s">
        <v>14</v>
      </c>
      <c r="T47" s="25">
        <v>4</v>
      </c>
      <c r="U47" s="25" t="s">
        <v>14</v>
      </c>
      <c r="V47" s="25">
        <v>2.6</v>
      </c>
      <c r="W47" s="25">
        <v>18</v>
      </c>
      <c r="X47" s="25">
        <v>7</v>
      </c>
      <c r="Y47" s="26"/>
      <c r="Z47" s="28" t="s">
        <v>14</v>
      </c>
      <c r="AA47" s="28">
        <v>59.4</v>
      </c>
      <c r="AB47" s="28">
        <v>39</v>
      </c>
      <c r="AC47" s="28">
        <v>19</v>
      </c>
      <c r="AD47" s="28" t="s">
        <v>14</v>
      </c>
      <c r="AE47" s="28" t="s">
        <v>14</v>
      </c>
      <c r="AF47" s="28" t="s">
        <v>14</v>
      </c>
      <c r="AG47" s="28" t="s">
        <v>14</v>
      </c>
      <c r="AH47" s="28" t="s">
        <v>14</v>
      </c>
      <c r="AI47" s="28" t="s">
        <v>14</v>
      </c>
      <c r="AJ47" s="28" t="s">
        <v>14</v>
      </c>
      <c r="AK47" s="51" t="s">
        <v>14</v>
      </c>
      <c r="AM47" s="1" t="s">
        <v>14</v>
      </c>
    </row>
    <row r="48" spans="1:39" x14ac:dyDescent="0.2">
      <c r="A48" s="21">
        <f>ROW(G48)-2</f>
        <v>46</v>
      </c>
      <c r="B48" s="76">
        <v>57</v>
      </c>
      <c r="C48" s="22">
        <f>IF(B48="","",IF(B48=A48,"=",B48-A48))</f>
        <v>11</v>
      </c>
      <c r="D48" s="76">
        <f>COUNTIF($M$3:$M48,$M48)</f>
        <v>19</v>
      </c>
      <c r="E48" s="76">
        <v>19</v>
      </c>
      <c r="F48" s="22" t="str">
        <f>IF(E48="","",IF(E48=D48,"=",E48-D48))</f>
        <v>=</v>
      </c>
      <c r="G48" s="12">
        <v>33671</v>
      </c>
      <c r="H48" s="13" t="str">
        <f>IFERROR(VLOOKUP($G48,Jugadores,12,0), "")</f>
        <v>ANTONIO LOUREIRO G.</v>
      </c>
      <c r="I48" s="13" t="str">
        <f>IFERROR(VLOOKUP($G48,Jugadores,14,0), "")</f>
        <v>Club Monte Porreiro</v>
      </c>
      <c r="J48" s="17" t="str">
        <f>IF(ISERROR(VLOOKUP(I48,Clubes,1,0)),"-","Galicia")</f>
        <v>Galicia</v>
      </c>
      <c r="K48" s="14">
        <f>IFERROR(VLOOKUP($G48,Jugadores,15,0), "")</f>
        <v>2008</v>
      </c>
      <c r="L48" s="17" t="str">
        <f>IFERROR(VLOOKUP($G48,Jugadores,16,0), "")</f>
        <v>M</v>
      </c>
      <c r="M48" s="15" t="str">
        <f>IFERROR(VLOOKUP($G48,Jugadores,17,0), "")</f>
        <v>INFM</v>
      </c>
      <c r="N48" s="16">
        <v>1</v>
      </c>
      <c r="O48" s="24">
        <f>IF(COUNT(R48:AK48)=0,"",COUNT(R48:AK48))</f>
        <v>5</v>
      </c>
      <c r="P48" s="48">
        <f>SUM(R48:AK48)</f>
        <v>149.5</v>
      </c>
      <c r="Q48" s="50">
        <v>136</v>
      </c>
      <c r="R48" s="25">
        <v>8</v>
      </c>
      <c r="S48" s="25" t="s">
        <v>14</v>
      </c>
      <c r="T48" s="25" t="s">
        <v>14</v>
      </c>
      <c r="U48" s="25">
        <v>4</v>
      </c>
      <c r="V48" s="25">
        <v>15.5</v>
      </c>
      <c r="W48" s="25" t="s">
        <v>14</v>
      </c>
      <c r="X48" s="25" t="s">
        <v>14</v>
      </c>
      <c r="Y48" s="26"/>
      <c r="Z48" s="28" t="s">
        <v>14</v>
      </c>
      <c r="AA48" s="28" t="s">
        <v>14</v>
      </c>
      <c r="AB48" s="28" t="s">
        <v>14</v>
      </c>
      <c r="AC48" s="28">
        <v>67</v>
      </c>
      <c r="AD48" s="28">
        <v>55</v>
      </c>
      <c r="AE48" s="28" t="s">
        <v>14</v>
      </c>
      <c r="AF48" s="28" t="s">
        <v>14</v>
      </c>
      <c r="AG48" s="28" t="s">
        <v>14</v>
      </c>
      <c r="AH48" s="28" t="s">
        <v>14</v>
      </c>
      <c r="AI48" s="28" t="s">
        <v>14</v>
      </c>
      <c r="AJ48" s="28" t="s">
        <v>14</v>
      </c>
      <c r="AK48" s="51" t="s">
        <v>14</v>
      </c>
      <c r="AM48" s="1" t="s">
        <v>14</v>
      </c>
    </row>
    <row r="49" spans="1:39" x14ac:dyDescent="0.2">
      <c r="A49" s="21">
        <f>ROW(G49)-2</f>
        <v>47</v>
      </c>
      <c r="B49" s="76">
        <v>47</v>
      </c>
      <c r="C49" s="22" t="str">
        <f>IF(B49="","",IF(B49=A49,"=",B49-A49))</f>
        <v>=</v>
      </c>
      <c r="D49" s="76">
        <f>COUNTIF($M$3:$M49,$M49)</f>
        <v>7</v>
      </c>
      <c r="E49" s="76">
        <v>7</v>
      </c>
      <c r="F49" s="22" t="str">
        <f>IF(E49="","",IF(E49=D49,"=",E49-D49))</f>
        <v>=</v>
      </c>
      <c r="G49" s="12">
        <v>27265</v>
      </c>
      <c r="H49" s="13" t="str">
        <f>IFERROR(VLOOKUP($G49,Jugadores,12,0), "")</f>
        <v>ESTEBAN RODRIGUEZ B.</v>
      </c>
      <c r="I49" s="13" t="str">
        <f>IFERROR(VLOOKUP($G49,Jugadores,14,0), "")</f>
        <v>Club Oroso TM</v>
      </c>
      <c r="J49" s="17" t="str">
        <f>IF(ISERROR(VLOOKUP(I49,Clubes,1,0)),"-","Galicia")</f>
        <v>Galicia</v>
      </c>
      <c r="K49" s="14">
        <f>IFERROR(VLOOKUP($G49,Jugadores,15,0), "")</f>
        <v>2006</v>
      </c>
      <c r="L49" s="17" t="str">
        <f>IFERROR(VLOOKUP($G49,Jugadores,16,0), "")</f>
        <v>M</v>
      </c>
      <c r="M49" s="15" t="str">
        <f>IFERROR(VLOOKUP($G49,Jugadores,17,0), "")</f>
        <v>JUVM</v>
      </c>
      <c r="N49" s="16"/>
      <c r="O49" s="24">
        <f>IF(COUNT(R49:AK49)=0,"",COUNT(R49:AK49))</f>
        <v>4</v>
      </c>
      <c r="P49" s="48">
        <f>SUM(R49:AK49)</f>
        <v>148.19999999999999</v>
      </c>
      <c r="Q49" s="50">
        <v>150.19999999999999</v>
      </c>
      <c r="R49" s="25">
        <v>7</v>
      </c>
      <c r="S49" s="25" t="s">
        <v>14</v>
      </c>
      <c r="T49" s="25" t="s">
        <v>14</v>
      </c>
      <c r="U49" s="25">
        <v>17.2</v>
      </c>
      <c r="V49" s="25" t="s">
        <v>14</v>
      </c>
      <c r="W49" s="25" t="s">
        <v>14</v>
      </c>
      <c r="X49" s="25" t="s">
        <v>14</v>
      </c>
      <c r="Y49" s="26"/>
      <c r="Z49" s="28" t="s">
        <v>14</v>
      </c>
      <c r="AA49" s="28" t="s">
        <v>14</v>
      </c>
      <c r="AB49" s="28" t="s">
        <v>14</v>
      </c>
      <c r="AC49" s="28" t="s">
        <v>14</v>
      </c>
      <c r="AD49" s="28">
        <v>55</v>
      </c>
      <c r="AE49" s="28">
        <v>69</v>
      </c>
      <c r="AF49" s="28" t="s">
        <v>14</v>
      </c>
      <c r="AG49" s="28" t="s">
        <v>14</v>
      </c>
      <c r="AH49" s="28" t="s">
        <v>14</v>
      </c>
      <c r="AI49" s="28" t="s">
        <v>14</v>
      </c>
      <c r="AJ49" s="28" t="s">
        <v>14</v>
      </c>
      <c r="AK49" s="51" t="s">
        <v>14</v>
      </c>
      <c r="AM49" s="1" t="s">
        <v>14</v>
      </c>
    </row>
    <row r="50" spans="1:39" x14ac:dyDescent="0.2">
      <c r="A50" s="21">
        <f>ROW(G50)-2</f>
        <v>48</v>
      </c>
      <c r="B50" s="76">
        <v>60</v>
      </c>
      <c r="C50" s="22">
        <f>IF(B50="","",IF(B50=A50,"=",B50-A50))</f>
        <v>12</v>
      </c>
      <c r="D50" s="76">
        <f>COUNTIF($M$3:$M50,$M50)</f>
        <v>4</v>
      </c>
      <c r="E50" s="76">
        <v>9</v>
      </c>
      <c r="F50" s="22">
        <f>IF(E50="","",IF(E50=D50,"=",E50-D50))</f>
        <v>5</v>
      </c>
      <c r="G50" s="12">
        <v>19659</v>
      </c>
      <c r="H50" s="13" t="str">
        <f>IFERROR(VLOOKUP($G50,Jugadores,12,0), "")</f>
        <v>FERNANDO ESTEVEZ A.</v>
      </c>
      <c r="I50" s="13" t="str">
        <f>IFERROR(VLOOKUP($G50,Jugadores,14,0), "")</f>
        <v>SCDR Helios-Bembrive</v>
      </c>
      <c r="J50" s="17" t="str">
        <f>IF(ISERROR(VLOOKUP(I50,Clubes,1,0)),"-","Galicia")</f>
        <v>Galicia</v>
      </c>
      <c r="K50" s="14">
        <f>IFERROR(VLOOKUP($G50,Jugadores,15,0), "")</f>
        <v>1964</v>
      </c>
      <c r="L50" s="17" t="str">
        <f>IFERROR(VLOOKUP($G50,Jugadores,16,0), "")</f>
        <v>M</v>
      </c>
      <c r="M50" s="15" t="str">
        <f>IFERROR(VLOOKUP($G50,Jugadores,17,0), "")</f>
        <v>V50M</v>
      </c>
      <c r="N50" s="16"/>
      <c r="O50" s="24">
        <f>IF(COUNT(R50:AK50)=0,"",COUNT(R50:AK50))</f>
        <v>6</v>
      </c>
      <c r="P50" s="48">
        <f>SUM(R50:AK50)</f>
        <v>147.1</v>
      </c>
      <c r="Q50" s="50">
        <v>128</v>
      </c>
      <c r="R50" s="25">
        <v>13.5</v>
      </c>
      <c r="S50" s="25" t="s">
        <v>14</v>
      </c>
      <c r="T50" s="25">
        <v>13.5</v>
      </c>
      <c r="U50" s="25">
        <v>17.5</v>
      </c>
      <c r="V50" s="25">
        <v>21.1</v>
      </c>
      <c r="W50" s="25">
        <v>10.5</v>
      </c>
      <c r="X50" s="25" t="s">
        <v>14</v>
      </c>
      <c r="Y50" s="26"/>
      <c r="Z50" s="28" t="s">
        <v>14</v>
      </c>
      <c r="AA50" s="28" t="s">
        <v>14</v>
      </c>
      <c r="AB50" s="28" t="s">
        <v>14</v>
      </c>
      <c r="AC50" s="28" t="s">
        <v>14</v>
      </c>
      <c r="AD50" s="28" t="s">
        <v>14</v>
      </c>
      <c r="AE50" s="28" t="s">
        <v>14</v>
      </c>
      <c r="AF50" s="28" t="s">
        <v>14</v>
      </c>
      <c r="AG50" s="28" t="s">
        <v>14</v>
      </c>
      <c r="AH50" s="28">
        <v>71</v>
      </c>
      <c r="AI50" s="28" t="s">
        <v>14</v>
      </c>
      <c r="AJ50" s="28" t="s">
        <v>14</v>
      </c>
      <c r="AK50" s="51" t="s">
        <v>14</v>
      </c>
      <c r="AM50" s="1" t="s">
        <v>14</v>
      </c>
    </row>
    <row r="51" spans="1:39" x14ac:dyDescent="0.2">
      <c r="A51" s="21">
        <f>ROW(G51)-2</f>
        <v>49</v>
      </c>
      <c r="B51" s="76">
        <v>48</v>
      </c>
      <c r="C51" s="22">
        <f>IF(B51="","",IF(B51=A51,"=",B51-A51))</f>
        <v>-1</v>
      </c>
      <c r="D51" s="76">
        <f>COUNTIF($M$3:$M51,$M51)</f>
        <v>5</v>
      </c>
      <c r="E51" s="76">
        <v>4</v>
      </c>
      <c r="F51" s="22">
        <f>IF(E51="","",IF(E51=D51,"=",E51-D51))</f>
        <v>-1</v>
      </c>
      <c r="G51" s="12">
        <v>927</v>
      </c>
      <c r="H51" s="13" t="str">
        <f>IFERROR(VLOOKUP($G51,Jugadores,12,0), "")</f>
        <v>JOSE PIÑEIRO S.</v>
      </c>
      <c r="I51" s="13" t="str">
        <f>IFERROR(VLOOKUP($G51,Jugadores,14,0), "")</f>
        <v>CTM Cidade de Narón</v>
      </c>
      <c r="J51" s="17" t="str">
        <f>IF(ISERROR(VLOOKUP(I51,Clubes,1,0)),"-","Galicia")</f>
        <v>Galicia</v>
      </c>
      <c r="K51" s="14">
        <f>IFERROR(VLOOKUP($G51,Jugadores,15,0), "")</f>
        <v>1964</v>
      </c>
      <c r="L51" s="17" t="str">
        <f>IFERROR(VLOOKUP($G51,Jugadores,16,0), "")</f>
        <v>M</v>
      </c>
      <c r="M51" s="15" t="str">
        <f>IFERROR(VLOOKUP($G51,Jugadores,17,0), "")</f>
        <v>V50M</v>
      </c>
      <c r="N51" s="16"/>
      <c r="O51" s="24">
        <f>IF(COUNT(R51:AK51)=0,"",COUNT(R51:AK51))</f>
        <v>5</v>
      </c>
      <c r="P51" s="48">
        <f>SUM(R51:AK51)</f>
        <v>145.80000000000001</v>
      </c>
      <c r="Q51" s="50">
        <v>135.80000000000001</v>
      </c>
      <c r="R51" s="25">
        <v>18.5</v>
      </c>
      <c r="S51" s="25" t="s">
        <v>14</v>
      </c>
      <c r="T51" s="25">
        <v>13.5</v>
      </c>
      <c r="U51" s="25">
        <v>23</v>
      </c>
      <c r="V51" s="25" t="s">
        <v>14</v>
      </c>
      <c r="W51" s="25">
        <v>19.8</v>
      </c>
      <c r="X51" s="25" t="s">
        <v>14</v>
      </c>
      <c r="Y51" s="26"/>
      <c r="Z51" s="28" t="s">
        <v>14</v>
      </c>
      <c r="AA51" s="28" t="s">
        <v>14</v>
      </c>
      <c r="AB51" s="28" t="s">
        <v>14</v>
      </c>
      <c r="AC51" s="28" t="s">
        <v>14</v>
      </c>
      <c r="AD51" s="28" t="s">
        <v>14</v>
      </c>
      <c r="AE51" s="28" t="s">
        <v>14</v>
      </c>
      <c r="AF51" s="28" t="s">
        <v>14</v>
      </c>
      <c r="AG51" s="28" t="s">
        <v>14</v>
      </c>
      <c r="AH51" s="28">
        <v>71</v>
      </c>
      <c r="AI51" s="28" t="s">
        <v>14</v>
      </c>
      <c r="AJ51" s="28" t="s">
        <v>14</v>
      </c>
      <c r="AK51" s="51" t="s">
        <v>14</v>
      </c>
      <c r="AM51" s="1" t="s">
        <v>14</v>
      </c>
    </row>
    <row r="52" spans="1:39" x14ac:dyDescent="0.2">
      <c r="A52" s="21">
        <f>ROW(G52)-2</f>
        <v>50</v>
      </c>
      <c r="B52" s="76">
        <v>49</v>
      </c>
      <c r="C52" s="22">
        <f>IF(B52="","",IF(B52=A52,"=",B52-A52))</f>
        <v>-1</v>
      </c>
      <c r="D52" s="76">
        <f>COUNTIF($M$3:$M52,$M52)</f>
        <v>7</v>
      </c>
      <c r="E52" s="76">
        <v>7</v>
      </c>
      <c r="F52" s="22" t="str">
        <f>IF(E52="","",IF(E52=D52,"=",E52-D52))</f>
        <v>=</v>
      </c>
      <c r="G52" s="12">
        <v>32435</v>
      </c>
      <c r="H52" s="13" t="str">
        <f>IFERROR(VLOOKUP($G52,Jugadores,12,0), "")</f>
        <v>MANUEL MONTERO C.</v>
      </c>
      <c r="I52" s="13" t="str">
        <f>IFERROR(VLOOKUP($G52,Jugadores,14,0), "")</f>
        <v>CTM Cidade de Narón</v>
      </c>
      <c r="J52" s="17" t="str">
        <f>IF(ISERROR(VLOOKUP(I52,Clubes,1,0)),"-","Galicia")</f>
        <v>Galicia</v>
      </c>
      <c r="K52" s="14">
        <f>IFERROR(VLOOKUP($G52,Jugadores,15,0), "")</f>
        <v>2013</v>
      </c>
      <c r="L52" s="17" t="str">
        <f>IFERROR(VLOOKUP($G52,Jugadores,16,0), "")</f>
        <v>M</v>
      </c>
      <c r="M52" s="15" t="str">
        <f>IFERROR(VLOOKUP($G52,Jugadores,17,0), "")</f>
        <v>BENM</v>
      </c>
      <c r="N52" s="16"/>
      <c r="O52" s="24">
        <f>IF(COUNT(R52:AK52)=0,"",COUNT(R52:AK52))</f>
        <v>3</v>
      </c>
      <c r="P52" s="48">
        <f>SUM(R52:AK52)</f>
        <v>142.80000000000001</v>
      </c>
      <c r="Q52" s="50">
        <v>142.80000000000001</v>
      </c>
      <c r="R52" s="25" t="s">
        <v>14</v>
      </c>
      <c r="S52" s="25" t="s">
        <v>14</v>
      </c>
      <c r="T52" s="25" t="s">
        <v>14</v>
      </c>
      <c r="U52" s="25" t="s">
        <v>14</v>
      </c>
      <c r="V52" s="25" t="s">
        <v>14</v>
      </c>
      <c r="W52" s="25">
        <v>10.6</v>
      </c>
      <c r="X52" s="25" t="s">
        <v>14</v>
      </c>
      <c r="Y52" s="26"/>
      <c r="Z52" s="28">
        <v>79.2</v>
      </c>
      <c r="AA52" s="28">
        <v>53</v>
      </c>
      <c r="AB52" s="28" t="s">
        <v>14</v>
      </c>
      <c r="AC52" s="28" t="s">
        <v>14</v>
      </c>
      <c r="AD52" s="28" t="s">
        <v>14</v>
      </c>
      <c r="AE52" s="28" t="s">
        <v>14</v>
      </c>
      <c r="AF52" s="28" t="s">
        <v>14</v>
      </c>
      <c r="AG52" s="28" t="s">
        <v>14</v>
      </c>
      <c r="AH52" s="28" t="s">
        <v>14</v>
      </c>
      <c r="AI52" s="28" t="s">
        <v>14</v>
      </c>
      <c r="AJ52" s="28" t="s">
        <v>14</v>
      </c>
      <c r="AK52" s="51" t="s">
        <v>14</v>
      </c>
      <c r="AM52" s="1" t="s">
        <v>14</v>
      </c>
    </row>
    <row r="53" spans="1:39" x14ac:dyDescent="0.2">
      <c r="A53" s="21">
        <f>ROW(G53)-2</f>
        <v>51</v>
      </c>
      <c r="B53" s="76">
        <v>53</v>
      </c>
      <c r="C53" s="22">
        <f>IF(B53="","",IF(B53=A53,"=",B53-A53))</f>
        <v>2</v>
      </c>
      <c r="D53" s="76">
        <f>COUNTIF($M$3:$M53,$M53)</f>
        <v>2</v>
      </c>
      <c r="E53" s="76">
        <v>4</v>
      </c>
      <c r="F53" s="22">
        <f>IF(E53="","",IF(E53=D53,"=",E53-D53))</f>
        <v>2</v>
      </c>
      <c r="G53" s="12">
        <v>29343</v>
      </c>
      <c r="H53" s="13" t="str">
        <f>IFERROR(VLOOKUP($G53,Jugadores,12,0), "")</f>
        <v>LUCIA VIDAL B.</v>
      </c>
      <c r="I53" s="13" t="str">
        <f>IFERROR(VLOOKUP($G53,Jugadores,14,0), "")</f>
        <v>Club Monte Porreiro</v>
      </c>
      <c r="J53" s="17" t="str">
        <f>IF(ISERROR(VLOOKUP(I53,Clubes,1,0)),"-","Galicia")</f>
        <v>Galicia</v>
      </c>
      <c r="K53" s="14">
        <f>IFERROR(VLOOKUP($G53,Jugadores,15,0), "")</f>
        <v>2009</v>
      </c>
      <c r="L53" s="17" t="str">
        <f>IFERROR(VLOOKUP($G53,Jugadores,16,0), "")</f>
        <v>F</v>
      </c>
      <c r="M53" s="15" t="str">
        <f>IFERROR(VLOOKUP($G53,Jugadores,17,0), "")</f>
        <v>INFF</v>
      </c>
      <c r="N53" s="16"/>
      <c r="O53" s="24">
        <f>IF(COUNT(R53:AK53)=0,"",COUNT(R53:AK53))</f>
        <v>7</v>
      </c>
      <c r="P53" s="48">
        <f>SUM(R53:AK53)</f>
        <v>138.9</v>
      </c>
      <c r="Q53" s="50">
        <v>142</v>
      </c>
      <c r="R53" s="25">
        <v>4.5</v>
      </c>
      <c r="S53" s="25" t="s">
        <v>14</v>
      </c>
      <c r="T53" s="25">
        <v>6.5</v>
      </c>
      <c r="U53" s="25">
        <v>2</v>
      </c>
      <c r="V53" s="25">
        <v>6.5</v>
      </c>
      <c r="W53" s="25" t="s">
        <v>14</v>
      </c>
      <c r="X53" s="25" t="s">
        <v>14</v>
      </c>
      <c r="Y53" s="26"/>
      <c r="Z53" s="28" t="s">
        <v>14</v>
      </c>
      <c r="AA53" s="28" t="s">
        <v>14</v>
      </c>
      <c r="AB53" s="28">
        <v>59.4</v>
      </c>
      <c r="AC53" s="28">
        <v>37</v>
      </c>
      <c r="AD53" s="28">
        <v>23</v>
      </c>
      <c r="AE53" s="28" t="s">
        <v>14</v>
      </c>
      <c r="AF53" s="28" t="s">
        <v>14</v>
      </c>
      <c r="AG53" s="28" t="s">
        <v>14</v>
      </c>
      <c r="AH53" s="28" t="s">
        <v>14</v>
      </c>
      <c r="AI53" s="28" t="s">
        <v>14</v>
      </c>
      <c r="AJ53" s="28" t="s">
        <v>14</v>
      </c>
      <c r="AK53" s="51" t="s">
        <v>14</v>
      </c>
      <c r="AM53" s="1" t="s">
        <v>14</v>
      </c>
    </row>
    <row r="54" spans="1:39" x14ac:dyDescent="0.2">
      <c r="A54" s="21">
        <f>ROW(G54)-2</f>
        <v>52</v>
      </c>
      <c r="B54" s="76">
        <v>51</v>
      </c>
      <c r="C54" s="22">
        <f>IF(B54="","",IF(B54=A54,"=",B54-A54))</f>
        <v>-1</v>
      </c>
      <c r="D54" s="76">
        <f>COUNTIF($M$3:$M54,$M54)</f>
        <v>7</v>
      </c>
      <c r="E54" s="76">
        <v>7</v>
      </c>
      <c r="F54" s="22" t="str">
        <f>IF(E54="","",IF(E54=D54,"=",E54-D54))</f>
        <v>=</v>
      </c>
      <c r="G54" s="12">
        <v>100001</v>
      </c>
      <c r="H54" s="13" t="str">
        <f>IFERROR(VLOOKUP($G54,Jugadores,12,0), "")</f>
        <v>VALENTIN NEGREIRA R.</v>
      </c>
      <c r="I54" s="13" t="str">
        <f>IFERROR(VLOOKUP($G54,Jugadores,14,0), "")</f>
        <v>AD CP Zas</v>
      </c>
      <c r="J54" s="17" t="str">
        <f>IF(ISERROR(VLOOKUP(I54,Clubes,1,0)),"-","Galicia")</f>
        <v>Galicia</v>
      </c>
      <c r="K54" s="14">
        <f>IFERROR(VLOOKUP($G54,Jugadores,15,0), "")</f>
        <v>2011</v>
      </c>
      <c r="L54" s="17" t="str">
        <f>IFERROR(VLOOKUP($G54,Jugadores,16,0), "")</f>
        <v>M</v>
      </c>
      <c r="M54" s="15" t="str">
        <f>IFERROR(VLOOKUP($G54,Jugadores,17,0), "")</f>
        <v>ALEM</v>
      </c>
      <c r="N54" s="16"/>
      <c r="O54" s="24">
        <f>IF(COUNT(R54:AK54)=0,"",COUNT(R54:AK54))</f>
        <v>3</v>
      </c>
      <c r="P54" s="48">
        <f>SUM(R54:AK54)</f>
        <v>137</v>
      </c>
      <c r="Q54" s="50">
        <v>137</v>
      </c>
      <c r="R54" s="25" t="s">
        <v>14</v>
      </c>
      <c r="S54" s="25" t="s">
        <v>14</v>
      </c>
      <c r="T54" s="25">
        <v>3</v>
      </c>
      <c r="U54" s="25" t="s">
        <v>14</v>
      </c>
      <c r="V54" s="25" t="s">
        <v>14</v>
      </c>
      <c r="W54" s="25" t="s">
        <v>14</v>
      </c>
      <c r="X54" s="25" t="s">
        <v>14</v>
      </c>
      <c r="Y54" s="26"/>
      <c r="Z54" s="28" t="s">
        <v>14</v>
      </c>
      <c r="AA54" s="28">
        <v>53</v>
      </c>
      <c r="AB54" s="28">
        <v>81</v>
      </c>
      <c r="AC54" s="28" t="s">
        <v>14</v>
      </c>
      <c r="AD54" s="28" t="s">
        <v>14</v>
      </c>
      <c r="AE54" s="28" t="s">
        <v>14</v>
      </c>
      <c r="AF54" s="28" t="s">
        <v>14</v>
      </c>
      <c r="AG54" s="28" t="s">
        <v>14</v>
      </c>
      <c r="AH54" s="28" t="s">
        <v>14</v>
      </c>
      <c r="AI54" s="28" t="s">
        <v>14</v>
      </c>
      <c r="AJ54" s="28" t="s">
        <v>14</v>
      </c>
      <c r="AK54" s="51" t="s">
        <v>14</v>
      </c>
      <c r="AM54" s="1" t="s">
        <v>14</v>
      </c>
    </row>
    <row r="55" spans="1:39" x14ac:dyDescent="0.2">
      <c r="A55" s="21">
        <f>ROW(G55)-2</f>
        <v>53</v>
      </c>
      <c r="B55" s="76">
        <v>52</v>
      </c>
      <c r="C55" s="22">
        <f>IF(B55="","",IF(B55=A55,"=",B55-A55))</f>
        <v>-1</v>
      </c>
      <c r="D55" s="76">
        <f>COUNTIF($M$3:$M55,$M55)</f>
        <v>8</v>
      </c>
      <c r="E55" s="76">
        <v>8</v>
      </c>
      <c r="F55" s="22" t="str">
        <f>IF(E55="","",IF(E55=D55,"=",E55-D55))</f>
        <v>=</v>
      </c>
      <c r="G55" s="12">
        <v>35300</v>
      </c>
      <c r="H55" s="13" t="str">
        <f>IFERROR(VLOOKUP($G55,Jugadores,12,0), "")</f>
        <v>BRUNO MONTALDO M.</v>
      </c>
      <c r="I55" s="13" t="str">
        <f>IFERROR(VLOOKUP($G55,Jugadores,14,0), "")</f>
        <v>Club Oroso TM</v>
      </c>
      <c r="J55" s="17" t="str">
        <f>IF(ISERROR(VLOOKUP(I55,Clubes,1,0)),"-","Galicia")</f>
        <v>Galicia</v>
      </c>
      <c r="K55" s="14">
        <f>IFERROR(VLOOKUP($G55,Jugadores,15,0), "")</f>
        <v>2011</v>
      </c>
      <c r="L55" s="17" t="str">
        <f>IFERROR(VLOOKUP($G55,Jugadores,16,0), "")</f>
        <v>M</v>
      </c>
      <c r="M55" s="15" t="str">
        <f>IFERROR(VLOOKUP($G55,Jugadores,17,0), "")</f>
        <v>ALEM</v>
      </c>
      <c r="N55" s="16"/>
      <c r="O55" s="24">
        <f>IF(COUNT(R55:AK55)=0,"",COUNT(R55:AK55))</f>
        <v>3</v>
      </c>
      <c r="P55" s="48">
        <f>SUM(R55:AK55)</f>
        <v>136</v>
      </c>
      <c r="Q55" s="50">
        <v>139.5</v>
      </c>
      <c r="R55" s="25" t="s">
        <v>14</v>
      </c>
      <c r="S55" s="25" t="s">
        <v>14</v>
      </c>
      <c r="T55" s="25">
        <v>4</v>
      </c>
      <c r="U55" s="25" t="s">
        <v>14</v>
      </c>
      <c r="V55" s="25" t="s">
        <v>14</v>
      </c>
      <c r="W55" s="25" t="s">
        <v>14</v>
      </c>
      <c r="X55" s="25" t="s">
        <v>14</v>
      </c>
      <c r="Y55" s="26"/>
      <c r="Z55" s="28" t="s">
        <v>14</v>
      </c>
      <c r="AA55" s="28" t="s">
        <v>14</v>
      </c>
      <c r="AB55" s="28">
        <v>81</v>
      </c>
      <c r="AC55" s="28">
        <v>51</v>
      </c>
      <c r="AD55" s="28" t="s">
        <v>14</v>
      </c>
      <c r="AE55" s="28" t="s">
        <v>14</v>
      </c>
      <c r="AF55" s="28" t="s">
        <v>14</v>
      </c>
      <c r="AG55" s="28" t="s">
        <v>14</v>
      </c>
      <c r="AH55" s="28" t="s">
        <v>14</v>
      </c>
      <c r="AI55" s="28" t="s">
        <v>14</v>
      </c>
      <c r="AJ55" s="28" t="s">
        <v>14</v>
      </c>
      <c r="AK55" s="51" t="s">
        <v>14</v>
      </c>
      <c r="AM55" s="1" t="s">
        <v>14</v>
      </c>
    </row>
    <row r="56" spans="1:39" x14ac:dyDescent="0.2">
      <c r="A56" s="21">
        <f>ROW(G56)-2</f>
        <v>54</v>
      </c>
      <c r="B56" s="76">
        <v>55</v>
      </c>
      <c r="C56" s="22">
        <f>IF(B56="","",IF(B56=A56,"=",B56-A56))</f>
        <v>1</v>
      </c>
      <c r="D56" s="76">
        <f>COUNTIF($M$3:$M56,$M56)</f>
        <v>6</v>
      </c>
      <c r="E56" s="76">
        <v>5</v>
      </c>
      <c r="F56" s="22">
        <f>IF(E56="","",IF(E56=D56,"=",E56-D56))</f>
        <v>-1</v>
      </c>
      <c r="G56" s="12">
        <v>7951</v>
      </c>
      <c r="H56" s="13" t="str">
        <f>IFERROR(VLOOKUP($G56,Jugadores,12,0), "")</f>
        <v>JOSE M. ABELAIRAS L.</v>
      </c>
      <c r="I56" s="13" t="str">
        <f>IFERROR(VLOOKUP($G56,Jugadores,14,0), "")</f>
        <v>ADX Milagrosa</v>
      </c>
      <c r="J56" s="17" t="str">
        <f>IF(ISERROR(VLOOKUP(I56,Clubes,1,0)),"-","Galicia")</f>
        <v>Galicia</v>
      </c>
      <c r="K56" s="14">
        <f>IFERROR(VLOOKUP($G56,Jugadores,15,0), "")</f>
        <v>1964</v>
      </c>
      <c r="L56" s="17" t="str">
        <f>IFERROR(VLOOKUP($G56,Jugadores,16,0), "")</f>
        <v>M</v>
      </c>
      <c r="M56" s="15" t="str">
        <f>IFERROR(VLOOKUP($G56,Jugadores,17,0), "")</f>
        <v>V50M</v>
      </c>
      <c r="N56" s="16"/>
      <c r="O56" s="24">
        <f>IF(COUNT(R56:AK56)=0,"",COUNT(R56:AK56))</f>
        <v>3</v>
      </c>
      <c r="P56" s="48">
        <f>SUM(R56:AK56)</f>
        <v>135.4</v>
      </c>
      <c r="Q56" s="50">
        <v>157.80000000000001</v>
      </c>
      <c r="R56" s="25" t="s">
        <v>14</v>
      </c>
      <c r="S56" s="25">
        <v>17.2</v>
      </c>
      <c r="T56" s="25">
        <v>18.5</v>
      </c>
      <c r="U56" s="25" t="s">
        <v>14</v>
      </c>
      <c r="V56" s="25" t="s">
        <v>14</v>
      </c>
      <c r="W56" s="25" t="s">
        <v>14</v>
      </c>
      <c r="X56" s="25" t="s">
        <v>14</v>
      </c>
      <c r="Y56" s="26"/>
      <c r="Z56" s="28" t="s">
        <v>14</v>
      </c>
      <c r="AA56" s="28" t="s">
        <v>14</v>
      </c>
      <c r="AB56" s="28" t="s">
        <v>14</v>
      </c>
      <c r="AC56" s="28" t="s">
        <v>14</v>
      </c>
      <c r="AD56" s="28" t="s">
        <v>14</v>
      </c>
      <c r="AE56" s="28" t="s">
        <v>14</v>
      </c>
      <c r="AF56" s="28" t="s">
        <v>14</v>
      </c>
      <c r="AG56" s="28" t="s">
        <v>14</v>
      </c>
      <c r="AH56" s="28">
        <v>99.7</v>
      </c>
      <c r="AI56" s="28" t="s">
        <v>14</v>
      </c>
      <c r="AJ56" s="28" t="s">
        <v>14</v>
      </c>
      <c r="AK56" s="51" t="s">
        <v>14</v>
      </c>
      <c r="AM56" s="1" t="s">
        <v>14</v>
      </c>
    </row>
    <row r="57" spans="1:39" x14ac:dyDescent="0.2">
      <c r="A57" s="21">
        <f>ROW(G57)-2</f>
        <v>55</v>
      </c>
      <c r="B57" s="76">
        <v>58</v>
      </c>
      <c r="C57" s="22">
        <f>IF(B57="","",IF(B57=A57,"=",B57-A57))</f>
        <v>3</v>
      </c>
      <c r="D57" s="76">
        <f>COUNTIF($M$3:$M57,$M57)</f>
        <v>7</v>
      </c>
      <c r="E57" s="76">
        <v>7</v>
      </c>
      <c r="F57" s="22" t="str">
        <f>IF(E57="","",IF(E57=D57,"=",E57-D57))</f>
        <v>=</v>
      </c>
      <c r="G57" s="12">
        <v>9197</v>
      </c>
      <c r="H57" s="13" t="str">
        <f>IFERROR(VLOOKUP($G57,Jugadores,12,0), "")</f>
        <v>JUAN F. LOIS G.</v>
      </c>
      <c r="I57" s="13" t="str">
        <f>IFERROR(VLOOKUP($G57,Jugadores,14,0), "")</f>
        <v>Círculo Mercantil de Vigo</v>
      </c>
      <c r="J57" s="17" t="str">
        <f>IF(ISERROR(VLOOKUP(I57,Clubes,1,0)),"-","Galicia")</f>
        <v>Galicia</v>
      </c>
      <c r="K57" s="14">
        <f>IFERROR(VLOOKUP($G57,Jugadores,15,0), "")</f>
        <v>1968</v>
      </c>
      <c r="L57" s="17" t="str">
        <f>IFERROR(VLOOKUP($G57,Jugadores,16,0), "")</f>
        <v>M</v>
      </c>
      <c r="M57" s="15" t="str">
        <f>IFERROR(VLOOKUP($G57,Jugadores,17,0), "")</f>
        <v>V50M</v>
      </c>
      <c r="N57" s="16"/>
      <c r="O57" s="24">
        <f>IF(COUNT(R57:AK57)=0,"",COUNT(R57:AK57))</f>
        <v>4</v>
      </c>
      <c r="P57" s="48">
        <f>SUM(R57:AK57)</f>
        <v>135.19999999999999</v>
      </c>
      <c r="Q57" s="50">
        <v>146.9</v>
      </c>
      <c r="R57" s="25" t="s">
        <v>14</v>
      </c>
      <c r="S57" s="25" t="s">
        <v>14</v>
      </c>
      <c r="T57" s="25">
        <v>18.5</v>
      </c>
      <c r="U57" s="25">
        <v>17.5</v>
      </c>
      <c r="V57" s="25">
        <v>16.2</v>
      </c>
      <c r="W57" s="25" t="s">
        <v>14</v>
      </c>
      <c r="X57" s="25" t="s">
        <v>14</v>
      </c>
      <c r="Y57" s="26"/>
      <c r="Z57" s="28" t="s">
        <v>14</v>
      </c>
      <c r="AA57" s="28" t="s">
        <v>14</v>
      </c>
      <c r="AB57" s="28" t="s">
        <v>14</v>
      </c>
      <c r="AC57" s="28" t="s">
        <v>14</v>
      </c>
      <c r="AD57" s="28" t="s">
        <v>14</v>
      </c>
      <c r="AE57" s="28" t="s">
        <v>14</v>
      </c>
      <c r="AF57" s="28" t="s">
        <v>14</v>
      </c>
      <c r="AG57" s="28" t="s">
        <v>14</v>
      </c>
      <c r="AH57" s="28">
        <v>83</v>
      </c>
      <c r="AI57" s="28" t="s">
        <v>14</v>
      </c>
      <c r="AJ57" s="28" t="s">
        <v>14</v>
      </c>
      <c r="AK57" s="51" t="s">
        <v>14</v>
      </c>
      <c r="AM57" s="1" t="s">
        <v>14</v>
      </c>
    </row>
    <row r="58" spans="1:39" x14ac:dyDescent="0.2">
      <c r="A58" s="21">
        <f>ROW(G58)-2</f>
        <v>56</v>
      </c>
      <c r="B58" s="76">
        <v>62</v>
      </c>
      <c r="C58" s="22">
        <f>IF(B58="","",IF(B58=A58,"=",B58-A58))</f>
        <v>6</v>
      </c>
      <c r="D58" s="76">
        <f>COUNTIF($M$3:$M58,$M58)</f>
        <v>20</v>
      </c>
      <c r="E58" s="76">
        <v>20</v>
      </c>
      <c r="F58" s="22" t="str">
        <f>IF(E58="","",IF(E58=D58,"=",E58-D58))</f>
        <v>=</v>
      </c>
      <c r="G58" s="12">
        <v>2223083</v>
      </c>
      <c r="H58" s="13" t="str">
        <f>IFERROR(VLOOKUP($G58,Jugadores,12,0), "")</f>
        <v>HAOYI BI</v>
      </c>
      <c r="I58" s="13" t="str">
        <f>IFERROR(VLOOKUP($G58,Jugadores,14,0), "")</f>
        <v>CTM Cidade de Narón</v>
      </c>
      <c r="J58" s="17" t="str">
        <f>IF(ISERROR(VLOOKUP(I58,Clubes,1,0)),"-","Galicia")</f>
        <v>Galicia</v>
      </c>
      <c r="K58" s="14">
        <f>IFERROR(VLOOKUP($G58,Jugadores,15,0), "")</f>
        <v>2009</v>
      </c>
      <c r="L58" s="17" t="str">
        <f>IFERROR(VLOOKUP($G58,Jugadores,16,0), "")</f>
        <v>M</v>
      </c>
      <c r="M58" s="15" t="str">
        <f>IFERROR(VLOOKUP($G58,Jugadores,17,0), "")</f>
        <v>INFM</v>
      </c>
      <c r="N58" s="16"/>
      <c r="O58" s="24">
        <f>IF(COUNT(R58:AK58)=0,"",COUNT(R58:AK58))</f>
        <v>5</v>
      </c>
      <c r="P58" s="48">
        <f>SUM(R58:AK58)</f>
        <v>134.5</v>
      </c>
      <c r="Q58" s="50">
        <v>122.5</v>
      </c>
      <c r="R58" s="25" t="s">
        <v>14</v>
      </c>
      <c r="S58" s="25" t="s">
        <v>14</v>
      </c>
      <c r="T58" s="25" t="s">
        <v>14</v>
      </c>
      <c r="U58" s="25" t="s">
        <v>14</v>
      </c>
      <c r="V58" s="25">
        <v>9</v>
      </c>
      <c r="W58" s="25">
        <v>2.5</v>
      </c>
      <c r="X58" s="25">
        <v>3</v>
      </c>
      <c r="Y58" s="26"/>
      <c r="Z58" s="28" t="s">
        <v>14</v>
      </c>
      <c r="AA58" s="28" t="s">
        <v>14</v>
      </c>
      <c r="AB58" s="28">
        <v>65</v>
      </c>
      <c r="AC58" s="28" t="s">
        <v>14</v>
      </c>
      <c r="AD58" s="28">
        <v>55</v>
      </c>
      <c r="AE58" s="28" t="s">
        <v>14</v>
      </c>
      <c r="AF58" s="28" t="s">
        <v>14</v>
      </c>
      <c r="AG58" s="28" t="s">
        <v>14</v>
      </c>
      <c r="AH58" s="28" t="s">
        <v>14</v>
      </c>
      <c r="AI58" s="28" t="s">
        <v>14</v>
      </c>
      <c r="AJ58" s="28" t="s">
        <v>14</v>
      </c>
      <c r="AK58" s="51" t="s">
        <v>14</v>
      </c>
      <c r="AM58" s="1" t="s">
        <v>14</v>
      </c>
    </row>
    <row r="59" spans="1:39" x14ac:dyDescent="0.2">
      <c r="A59" s="21">
        <f>ROW(G59)-2</f>
        <v>57</v>
      </c>
      <c r="B59" s="76">
        <v>54</v>
      </c>
      <c r="C59" s="22">
        <f>IF(B59="","",IF(B59=A59,"=",B59-A59))</f>
        <v>-3</v>
      </c>
      <c r="D59" s="76">
        <f>COUNTIF($M$3:$M59,$M59)</f>
        <v>3</v>
      </c>
      <c r="E59" s="76">
        <v>3</v>
      </c>
      <c r="F59" s="22" t="str">
        <f>IF(E59="","",IF(E59=D59,"=",E59-D59))</f>
        <v>=</v>
      </c>
      <c r="G59" s="12">
        <v>29341</v>
      </c>
      <c r="H59" s="13" t="str">
        <f>IFERROR(VLOOKUP($G59,Jugadores,12,0), "")</f>
        <v>CANDELA OUBIÑA G.</v>
      </c>
      <c r="I59" s="13" t="str">
        <f>IFERROR(VLOOKUP($G59,Jugadores,14,0), "")</f>
        <v>Club Monte Porreiro</v>
      </c>
      <c r="J59" s="17" t="str">
        <f>IF(ISERROR(VLOOKUP(I59,Clubes,1,0)),"-","Galicia")</f>
        <v>Galicia</v>
      </c>
      <c r="K59" s="14">
        <f>IFERROR(VLOOKUP($G59,Jugadores,15,0), "")</f>
        <v>2010</v>
      </c>
      <c r="L59" s="17" t="str">
        <f>IFERROR(VLOOKUP($G59,Jugadores,16,0), "")</f>
        <v>F</v>
      </c>
      <c r="M59" s="15" t="str">
        <f>IFERROR(VLOOKUP($G59,Jugadores,17,0), "")</f>
        <v>ALEF</v>
      </c>
      <c r="N59" s="16"/>
      <c r="O59" s="24">
        <f>IF(COUNT(R59:AK59)=0,"",COUNT(R59:AK59))</f>
        <v>7</v>
      </c>
      <c r="P59" s="48">
        <f>SUM(R59:AK59)</f>
        <v>131.30000000000001</v>
      </c>
      <c r="Q59" s="50">
        <v>131.6</v>
      </c>
      <c r="R59" s="25">
        <v>8.5</v>
      </c>
      <c r="S59" s="25" t="s">
        <v>14</v>
      </c>
      <c r="T59" s="25">
        <v>6.5</v>
      </c>
      <c r="U59" s="25">
        <v>8</v>
      </c>
      <c r="V59" s="25">
        <v>4.9000000000000004</v>
      </c>
      <c r="W59" s="25" t="s">
        <v>14</v>
      </c>
      <c r="X59" s="25" t="s">
        <v>14</v>
      </c>
      <c r="Y59" s="26"/>
      <c r="Z59" s="28" t="s">
        <v>14</v>
      </c>
      <c r="AA59" s="28" t="s">
        <v>14</v>
      </c>
      <c r="AB59" s="28">
        <v>59.4</v>
      </c>
      <c r="AC59" s="28">
        <v>37</v>
      </c>
      <c r="AD59" s="28">
        <v>7</v>
      </c>
      <c r="AE59" s="28" t="s">
        <v>14</v>
      </c>
      <c r="AF59" s="28" t="s">
        <v>14</v>
      </c>
      <c r="AG59" s="28" t="s">
        <v>14</v>
      </c>
      <c r="AH59" s="28" t="s">
        <v>14</v>
      </c>
      <c r="AI59" s="28" t="s">
        <v>14</v>
      </c>
      <c r="AJ59" s="28" t="s">
        <v>14</v>
      </c>
      <c r="AK59" s="51" t="s">
        <v>14</v>
      </c>
      <c r="AM59" s="1" t="s">
        <v>14</v>
      </c>
    </row>
    <row r="60" spans="1:39" x14ac:dyDescent="0.2">
      <c r="A60" s="21">
        <f>ROW(G60)-2</f>
        <v>58</v>
      </c>
      <c r="B60" s="76">
        <v>46</v>
      </c>
      <c r="C60" s="22">
        <f>IF(B60="","",IF(B60=A60,"=",B60-A60))</f>
        <v>-12</v>
      </c>
      <c r="D60" s="76">
        <f>COUNTIF($M$3:$M60,$M60)</f>
        <v>3</v>
      </c>
      <c r="E60" s="76">
        <v>2</v>
      </c>
      <c r="F60" s="22">
        <f>IF(E60="","",IF(E60=D60,"=",E60-D60))</f>
        <v>-1</v>
      </c>
      <c r="G60" s="12">
        <v>26307</v>
      </c>
      <c r="H60" s="13" t="str">
        <f>IFERROR(VLOOKUP($G60,Jugadores,12,0), "")</f>
        <v>MIAO CHEN</v>
      </c>
      <c r="I60" s="13" t="str">
        <f>IFERROR(VLOOKUP($G60,Jugadores,14,0), "")</f>
        <v>Club del Mar de San Amaro</v>
      </c>
      <c r="J60" s="17" t="str">
        <f>IF(ISERROR(VLOOKUP(I60,Clubes,1,0)),"-","Galicia")</f>
        <v>Galicia</v>
      </c>
      <c r="K60" s="14">
        <f>IFERROR(VLOOKUP($G60,Jugadores,15,0), "")</f>
        <v>2008</v>
      </c>
      <c r="L60" s="17" t="str">
        <f>IFERROR(VLOOKUP($G60,Jugadores,16,0), "")</f>
        <v>F</v>
      </c>
      <c r="M60" s="15" t="str">
        <f>IFERROR(VLOOKUP($G60,Jugadores,17,0), "")</f>
        <v>INFF</v>
      </c>
      <c r="N60" s="16"/>
      <c r="O60" s="24">
        <f>IF(COUNT(R60:AK60)=0,"",COUNT(R60:AK60))</f>
        <v>5</v>
      </c>
      <c r="P60" s="48">
        <f>SUM(R60:AK60)</f>
        <v>130.69999999999999</v>
      </c>
      <c r="Q60" s="50">
        <v>148.9</v>
      </c>
      <c r="R60" s="25">
        <v>1.5</v>
      </c>
      <c r="S60" s="25" t="s">
        <v>14</v>
      </c>
      <c r="T60" s="25" t="s">
        <v>14</v>
      </c>
      <c r="U60" s="25" t="s">
        <v>14</v>
      </c>
      <c r="V60" s="25" t="s">
        <v>14</v>
      </c>
      <c r="W60" s="25">
        <v>5.5</v>
      </c>
      <c r="X60" s="25" t="s">
        <v>14</v>
      </c>
      <c r="Y60" s="26"/>
      <c r="Z60" s="28" t="s">
        <v>14</v>
      </c>
      <c r="AA60" s="28" t="s">
        <v>14</v>
      </c>
      <c r="AB60" s="28" t="s">
        <v>14</v>
      </c>
      <c r="AC60" s="28">
        <v>78.7</v>
      </c>
      <c r="AD60" s="28">
        <v>31</v>
      </c>
      <c r="AE60" s="28">
        <v>14</v>
      </c>
      <c r="AF60" s="28" t="s">
        <v>14</v>
      </c>
      <c r="AG60" s="28" t="s">
        <v>14</v>
      </c>
      <c r="AH60" s="28" t="s">
        <v>14</v>
      </c>
      <c r="AI60" s="28" t="s">
        <v>14</v>
      </c>
      <c r="AJ60" s="28" t="s">
        <v>14</v>
      </c>
      <c r="AK60" s="51" t="s">
        <v>14</v>
      </c>
      <c r="AM60" s="1" t="s">
        <v>14</v>
      </c>
    </row>
    <row r="61" spans="1:39" x14ac:dyDescent="0.2">
      <c r="A61" s="21">
        <f>ROW(G61)-2</f>
        <v>59</v>
      </c>
      <c r="B61" s="76">
        <v>56</v>
      </c>
      <c r="C61" s="22">
        <f>IF(B61="","",IF(B61=A61,"=",B61-A61))</f>
        <v>-3</v>
      </c>
      <c r="D61" s="76">
        <f>COUNTIF($M$3:$M61,$M61)</f>
        <v>8</v>
      </c>
      <c r="E61" s="76">
        <v>6</v>
      </c>
      <c r="F61" s="22">
        <f>IF(E61="","",IF(E61=D61,"=",E61-D61))</f>
        <v>-2</v>
      </c>
      <c r="G61" s="12">
        <v>1365</v>
      </c>
      <c r="H61" s="13" t="str">
        <f>IFERROR(VLOOKUP($G61,Jugadores,12,0), "")</f>
        <v>LUIS RODRIGUEZ M.</v>
      </c>
      <c r="I61" s="13" t="str">
        <f>IFERROR(VLOOKUP($G61,Jugadores,14,0), "")</f>
        <v>Academia San Mamed Orense TM</v>
      </c>
      <c r="J61" s="17" t="str">
        <f>IF(ISERROR(VLOOKUP(I61,Clubes,1,0)),"-","Galicia")</f>
        <v>Galicia</v>
      </c>
      <c r="K61" s="14">
        <f>IFERROR(VLOOKUP($G61,Jugadores,15,0), "")</f>
        <v>1972</v>
      </c>
      <c r="L61" s="17" t="str">
        <f>IFERROR(VLOOKUP($G61,Jugadores,16,0), "")</f>
        <v>M</v>
      </c>
      <c r="M61" s="15" t="str">
        <f>IFERROR(VLOOKUP($G61,Jugadores,17,0), "")</f>
        <v>V50M</v>
      </c>
      <c r="N61" s="16">
        <v>1</v>
      </c>
      <c r="O61" s="24">
        <f>IF(COUNT(R61:AK61)=0,"",COUNT(R61:AK61))</f>
        <v>6</v>
      </c>
      <c r="P61" s="48">
        <f>SUM(R61:AK61)</f>
        <v>127.7</v>
      </c>
      <c r="Q61" s="50">
        <v>98.5</v>
      </c>
      <c r="R61" s="25">
        <v>9.5</v>
      </c>
      <c r="S61" s="25">
        <v>0</v>
      </c>
      <c r="T61" s="25" t="s">
        <v>14</v>
      </c>
      <c r="U61" s="25">
        <v>13.5</v>
      </c>
      <c r="V61" s="25">
        <v>7.5</v>
      </c>
      <c r="W61" s="25" t="s">
        <v>14</v>
      </c>
      <c r="X61" s="25">
        <v>26.2</v>
      </c>
      <c r="Y61" s="26"/>
      <c r="Z61" s="28" t="s">
        <v>14</v>
      </c>
      <c r="AA61" s="28" t="s">
        <v>14</v>
      </c>
      <c r="AB61" s="28" t="s">
        <v>14</v>
      </c>
      <c r="AC61" s="28" t="s">
        <v>14</v>
      </c>
      <c r="AD61" s="28" t="s">
        <v>14</v>
      </c>
      <c r="AE61" s="28" t="s">
        <v>14</v>
      </c>
      <c r="AF61" s="28" t="s">
        <v>14</v>
      </c>
      <c r="AG61" s="28" t="s">
        <v>14</v>
      </c>
      <c r="AH61" s="28">
        <v>71</v>
      </c>
      <c r="AI61" s="28" t="s">
        <v>14</v>
      </c>
      <c r="AJ61" s="28" t="s">
        <v>14</v>
      </c>
      <c r="AK61" s="51" t="s">
        <v>14</v>
      </c>
      <c r="AM61" s="1" t="s">
        <v>14</v>
      </c>
    </row>
    <row r="62" spans="1:39" x14ac:dyDescent="0.2">
      <c r="A62" s="21">
        <f>ROW(G62)-2</f>
        <v>60</v>
      </c>
      <c r="B62" s="76">
        <v>50</v>
      </c>
      <c r="C62" s="22">
        <f>IF(B62="","",IF(B62=A62,"=",B62-A62))</f>
        <v>-10</v>
      </c>
      <c r="D62" s="76">
        <f>COUNTIF($M$3:$M62,$M62)</f>
        <v>4</v>
      </c>
      <c r="E62" s="76">
        <v>3</v>
      </c>
      <c r="F62" s="22">
        <f>IF(E62="","",IF(E62=D62,"=",E62-D62))</f>
        <v>-1</v>
      </c>
      <c r="G62" s="12">
        <v>24230</v>
      </c>
      <c r="H62" s="13" t="str">
        <f>IFERROR(VLOOKUP($G62,Jugadores,12,0), "")</f>
        <v>EMMA ALVAREZ L.</v>
      </c>
      <c r="I62" s="13" t="str">
        <f>IFERROR(VLOOKUP($G62,Jugadores,14,0), "")</f>
        <v>Club Monte Porreiro</v>
      </c>
      <c r="J62" s="17" t="str">
        <f>IF(ISERROR(VLOOKUP(I62,Clubes,1,0)),"-","Galicia")</f>
        <v>Galicia</v>
      </c>
      <c r="K62" s="14">
        <f>IFERROR(VLOOKUP($G62,Jugadores,15,0), "")</f>
        <v>2009</v>
      </c>
      <c r="L62" s="17" t="str">
        <f>IFERROR(VLOOKUP($G62,Jugadores,16,0), "")</f>
        <v>F</v>
      </c>
      <c r="M62" s="15" t="str">
        <f>IFERROR(VLOOKUP($G62,Jugadores,17,0), "")</f>
        <v>INFF</v>
      </c>
      <c r="N62" s="16"/>
      <c r="O62" s="24">
        <f>IF(COUNT(R62:AK62)=0,"",COUNT(R62:AK62))</f>
        <v>5</v>
      </c>
      <c r="P62" s="48">
        <f>SUM(R62:AK62)</f>
        <v>127.5</v>
      </c>
      <c r="Q62" s="50">
        <v>132.6</v>
      </c>
      <c r="R62" s="25">
        <v>12.5</v>
      </c>
      <c r="S62" s="25" t="s">
        <v>14</v>
      </c>
      <c r="T62" s="25" t="s">
        <v>14</v>
      </c>
      <c r="U62" s="25">
        <v>8</v>
      </c>
      <c r="V62" s="25" t="s">
        <v>14</v>
      </c>
      <c r="W62" s="25" t="s">
        <v>14</v>
      </c>
      <c r="X62" s="25" t="s">
        <v>14</v>
      </c>
      <c r="Y62" s="26"/>
      <c r="Z62" s="28" t="s">
        <v>14</v>
      </c>
      <c r="AA62" s="28" t="s">
        <v>14</v>
      </c>
      <c r="AB62" s="28">
        <v>47</v>
      </c>
      <c r="AC62" s="28">
        <v>29</v>
      </c>
      <c r="AD62" s="28">
        <v>31</v>
      </c>
      <c r="AE62" s="28" t="s">
        <v>14</v>
      </c>
      <c r="AF62" s="28" t="s">
        <v>14</v>
      </c>
      <c r="AG62" s="28" t="s">
        <v>14</v>
      </c>
      <c r="AH62" s="28" t="s">
        <v>14</v>
      </c>
      <c r="AI62" s="28" t="s">
        <v>14</v>
      </c>
      <c r="AJ62" s="28" t="s">
        <v>14</v>
      </c>
      <c r="AK62" s="51" t="s">
        <v>14</v>
      </c>
      <c r="AM62" s="1" t="s">
        <v>14</v>
      </c>
    </row>
    <row r="63" spans="1:39" x14ac:dyDescent="0.2">
      <c r="A63" s="21">
        <f>ROW(G63)-2</f>
        <v>61</v>
      </c>
      <c r="B63" s="76">
        <v>65</v>
      </c>
      <c r="C63" s="22">
        <f>IF(B63="","",IF(B63=A63,"=",B63-A63))</f>
        <v>4</v>
      </c>
      <c r="D63" s="76">
        <f>COUNTIF($M$3:$M63,$M63)</f>
        <v>8</v>
      </c>
      <c r="E63" s="76">
        <v>9</v>
      </c>
      <c r="F63" s="22">
        <f>IF(E63="","",IF(E63=D63,"=",E63-D63))</f>
        <v>1</v>
      </c>
      <c r="G63" s="12">
        <v>21266</v>
      </c>
      <c r="H63" s="13" t="str">
        <f>IFERROR(VLOOKUP($G63,Jugadores,12,0), "")</f>
        <v>GONZALO FERNANDEZ G.</v>
      </c>
      <c r="I63" s="13" t="str">
        <f>IFERROR(VLOOKUP($G63,Jugadores,14,0), "")</f>
        <v>Redondela Sport Club</v>
      </c>
      <c r="J63" s="17" t="str">
        <f>IF(ISERROR(VLOOKUP(I63,Clubes,1,0)),"-","Galicia")</f>
        <v>Galicia</v>
      </c>
      <c r="K63" s="14">
        <f>IFERROR(VLOOKUP($G63,Jugadores,15,0), "")</f>
        <v>2004</v>
      </c>
      <c r="L63" s="17" t="str">
        <f>IFERROR(VLOOKUP($G63,Jugadores,16,0), "")</f>
        <v>M</v>
      </c>
      <c r="M63" s="15" t="str">
        <f>IFERROR(VLOOKUP($G63,Jugadores,17,0), "")</f>
        <v>JUVM</v>
      </c>
      <c r="N63" s="16"/>
      <c r="O63" s="24">
        <f>IF(COUNT(R63:AK63)=0,"",COUNT(R63:AK63))</f>
        <v>4</v>
      </c>
      <c r="P63" s="48">
        <f>SUM(R63:AK63)</f>
        <v>126.6</v>
      </c>
      <c r="Q63" s="50">
        <v>119.4</v>
      </c>
      <c r="R63" s="25">
        <v>12.9</v>
      </c>
      <c r="S63" s="25" t="s">
        <v>14</v>
      </c>
      <c r="T63" s="25">
        <v>16.5</v>
      </c>
      <c r="U63" s="25" t="s">
        <v>14</v>
      </c>
      <c r="V63" s="25">
        <v>16.2</v>
      </c>
      <c r="W63" s="25" t="s">
        <v>14</v>
      </c>
      <c r="X63" s="25" t="s">
        <v>14</v>
      </c>
      <c r="Y63" s="26"/>
      <c r="Z63" s="28" t="s">
        <v>14</v>
      </c>
      <c r="AA63" s="28" t="s">
        <v>14</v>
      </c>
      <c r="AB63" s="28" t="s">
        <v>14</v>
      </c>
      <c r="AC63" s="28" t="s">
        <v>14</v>
      </c>
      <c r="AD63" s="28">
        <v>81</v>
      </c>
      <c r="AE63" s="28" t="s">
        <v>14</v>
      </c>
      <c r="AF63" s="28" t="s">
        <v>14</v>
      </c>
      <c r="AG63" s="28" t="s">
        <v>14</v>
      </c>
      <c r="AH63" s="28" t="s">
        <v>14</v>
      </c>
      <c r="AI63" s="28" t="s">
        <v>14</v>
      </c>
      <c r="AJ63" s="28" t="s">
        <v>14</v>
      </c>
      <c r="AK63" s="51" t="s">
        <v>14</v>
      </c>
      <c r="AM63" s="1" t="s">
        <v>14</v>
      </c>
    </row>
    <row r="64" spans="1:39" x14ac:dyDescent="0.2">
      <c r="A64" s="21">
        <f>ROW(G64)-2</f>
        <v>62</v>
      </c>
      <c r="B64" s="76">
        <v>61</v>
      </c>
      <c r="C64" s="22">
        <f>IF(B64="","",IF(B64=A64,"=",B64-A64))</f>
        <v>-1</v>
      </c>
      <c r="D64" s="76">
        <f>COUNTIF($M$3:$M64,$M64)</f>
        <v>9</v>
      </c>
      <c r="E64" s="76">
        <v>9</v>
      </c>
      <c r="F64" s="22" t="str">
        <f>IF(E64="","",IF(E64=D64,"=",E64-D64))</f>
        <v>=</v>
      </c>
      <c r="G64" s="12">
        <v>33881</v>
      </c>
      <c r="H64" s="13" t="str">
        <f>IFERROR(VLOOKUP($G64,Jugadores,12,0), "")</f>
        <v>LORENZO SAAVEDRA R.</v>
      </c>
      <c r="I64" s="13" t="str">
        <f>IFERROR(VLOOKUP($G64,Jugadores,14,0), "")</f>
        <v>Cambre TM</v>
      </c>
      <c r="J64" s="17" t="str">
        <f>IF(ISERROR(VLOOKUP(I64,Clubes,1,0)),"-","Galicia")</f>
        <v>Galicia</v>
      </c>
      <c r="K64" s="14">
        <f>IFERROR(VLOOKUP($G64,Jugadores,15,0), "")</f>
        <v>2010</v>
      </c>
      <c r="L64" s="17" t="str">
        <f>IFERROR(VLOOKUP($G64,Jugadores,16,0), "")</f>
        <v>M</v>
      </c>
      <c r="M64" s="15" t="str">
        <f>IFERROR(VLOOKUP($G64,Jugadores,17,0), "")</f>
        <v>ALEM</v>
      </c>
      <c r="N64" s="16"/>
      <c r="O64" s="24">
        <f>IF(COUNT(R64:AK64)=0,"",COUNT(R64:AK64))</f>
        <v>4</v>
      </c>
      <c r="P64" s="48">
        <f>SUM(R64:AK64)</f>
        <v>126.2</v>
      </c>
      <c r="Q64" s="50">
        <v>125.5</v>
      </c>
      <c r="R64" s="25" t="s">
        <v>14</v>
      </c>
      <c r="S64" s="25" t="s">
        <v>14</v>
      </c>
      <c r="T64" s="25">
        <v>5.5</v>
      </c>
      <c r="U64" s="25" t="s">
        <v>14</v>
      </c>
      <c r="V64" s="25" t="s">
        <v>14</v>
      </c>
      <c r="W64" s="25">
        <v>2.5</v>
      </c>
      <c r="X64" s="25">
        <v>9.1999999999999993</v>
      </c>
      <c r="Y64" s="26"/>
      <c r="Z64" s="28" t="s">
        <v>14</v>
      </c>
      <c r="AA64" s="28" t="s">
        <v>14</v>
      </c>
      <c r="AB64" s="28">
        <v>109</v>
      </c>
      <c r="AC64" s="28" t="s">
        <v>14</v>
      </c>
      <c r="AD64" s="28" t="s">
        <v>14</v>
      </c>
      <c r="AE64" s="28" t="s">
        <v>14</v>
      </c>
      <c r="AF64" s="28" t="s">
        <v>14</v>
      </c>
      <c r="AG64" s="28" t="s">
        <v>14</v>
      </c>
      <c r="AH64" s="28" t="s">
        <v>14</v>
      </c>
      <c r="AI64" s="28" t="s">
        <v>14</v>
      </c>
      <c r="AJ64" s="28" t="s">
        <v>14</v>
      </c>
      <c r="AK64" s="51" t="s">
        <v>14</v>
      </c>
      <c r="AM64" s="1" t="s">
        <v>14</v>
      </c>
    </row>
    <row r="65" spans="1:39" x14ac:dyDescent="0.2">
      <c r="A65" s="21">
        <f>ROW(G65)-2</f>
        <v>63</v>
      </c>
      <c r="B65" s="76">
        <v>70</v>
      </c>
      <c r="C65" s="22">
        <f>IF(B65="","",IF(B65=A65,"=",B65-A65))</f>
        <v>7</v>
      </c>
      <c r="D65" s="76">
        <f>COUNTIF($M$3:$M65,$M65)</f>
        <v>8</v>
      </c>
      <c r="E65" s="76">
        <v>8</v>
      </c>
      <c r="F65" s="22" t="str">
        <f>IF(E65="","",IF(E65=D65,"=",E65-D65))</f>
        <v>=</v>
      </c>
      <c r="G65" s="12">
        <v>38093</v>
      </c>
      <c r="H65" s="13" t="str">
        <f>IFERROR(VLOOKUP($G65,Jugadores,12,0), "")</f>
        <v>LEO HERNANDEZ G.</v>
      </c>
      <c r="I65" s="13" t="str">
        <f>IFERROR(VLOOKUP($G65,Jugadores,14,0), "")</f>
        <v>Club Monte Porreiro</v>
      </c>
      <c r="J65" s="17" t="str">
        <f>IF(ISERROR(VLOOKUP(I65,Clubes,1,0)),"-","Galicia")</f>
        <v>Galicia</v>
      </c>
      <c r="K65" s="14">
        <f>IFERROR(VLOOKUP($G65,Jugadores,15,0), "")</f>
        <v>2012</v>
      </c>
      <c r="L65" s="17" t="str">
        <f>IFERROR(VLOOKUP($G65,Jugadores,16,0), "")</f>
        <v>M</v>
      </c>
      <c r="M65" s="15" t="str">
        <f>IFERROR(VLOOKUP($G65,Jugadores,17,0), "")</f>
        <v>BENM</v>
      </c>
      <c r="N65" s="16"/>
      <c r="O65" s="24">
        <f>IF(COUNT(R65:AK65)=0,"",COUNT(R65:AK65))</f>
        <v>3</v>
      </c>
      <c r="P65" s="48">
        <f>SUM(R65:AK65)</f>
        <v>125.3</v>
      </c>
      <c r="Q65" s="50">
        <v>118</v>
      </c>
      <c r="R65" s="25" t="s">
        <v>14</v>
      </c>
      <c r="S65" s="25" t="s">
        <v>14</v>
      </c>
      <c r="T65" s="25" t="s">
        <v>14</v>
      </c>
      <c r="U65" s="25" t="s">
        <v>14</v>
      </c>
      <c r="V65" s="25">
        <v>7.3</v>
      </c>
      <c r="W65" s="25" t="s">
        <v>14</v>
      </c>
      <c r="X65" s="25" t="s">
        <v>14</v>
      </c>
      <c r="Y65" s="26"/>
      <c r="Z65" s="28" t="s">
        <v>14</v>
      </c>
      <c r="AA65" s="28">
        <v>53</v>
      </c>
      <c r="AB65" s="28">
        <v>65</v>
      </c>
      <c r="AC65" s="28" t="s">
        <v>14</v>
      </c>
      <c r="AD65" s="28" t="s">
        <v>14</v>
      </c>
      <c r="AE65" s="28" t="s">
        <v>14</v>
      </c>
      <c r="AF65" s="28" t="s">
        <v>14</v>
      </c>
      <c r="AG65" s="28" t="s">
        <v>14</v>
      </c>
      <c r="AH65" s="28" t="s">
        <v>14</v>
      </c>
      <c r="AI65" s="28" t="s">
        <v>14</v>
      </c>
      <c r="AJ65" s="28" t="s">
        <v>14</v>
      </c>
      <c r="AK65" s="51" t="s">
        <v>14</v>
      </c>
      <c r="AM65" s="1" t="s">
        <v>14</v>
      </c>
    </row>
    <row r="66" spans="1:39" x14ac:dyDescent="0.2">
      <c r="A66" s="21">
        <f>ROW(G66)-2</f>
        <v>64</v>
      </c>
      <c r="B66" s="76">
        <v>63</v>
      </c>
      <c r="C66" s="22">
        <f>IF(B66="","",IF(B66=A66,"=",B66-A66))</f>
        <v>-1</v>
      </c>
      <c r="D66" s="76">
        <f>COUNTIF($M$3:$M66,$M66)</f>
        <v>21</v>
      </c>
      <c r="E66" s="76">
        <v>21</v>
      </c>
      <c r="F66" s="22" t="str">
        <f>IF(E66="","",IF(E66=D66,"=",E66-D66))</f>
        <v>=</v>
      </c>
      <c r="G66" s="12">
        <v>100085</v>
      </c>
      <c r="H66" s="13" t="str">
        <f>IFERROR(VLOOKUP($G66,Jugadores,12,0), "")</f>
        <v>HUGO GARCIA V.</v>
      </c>
      <c r="I66" s="13" t="str">
        <f>IFERROR(VLOOKUP($G66,Jugadores,14,0), "")</f>
        <v>Finisterre TM</v>
      </c>
      <c r="J66" s="17" t="str">
        <f>IF(ISERROR(VLOOKUP(I66,Clubes,1,0)),"-","Galicia")</f>
        <v>Galicia</v>
      </c>
      <c r="K66" s="14">
        <f>IFERROR(VLOOKUP($G66,Jugadores,15,0), "")</f>
        <v>2009</v>
      </c>
      <c r="L66" s="17" t="str">
        <f>IFERROR(VLOOKUP($G66,Jugadores,16,0), "")</f>
        <v>M</v>
      </c>
      <c r="M66" s="15" t="str">
        <f>IFERROR(VLOOKUP($G66,Jugadores,17,0), "")</f>
        <v>INFM</v>
      </c>
      <c r="N66" s="16"/>
      <c r="O66" s="24">
        <f>IF(COUNT(R66:AK66)=0,"",COUNT(R66:AK66))</f>
        <v>3</v>
      </c>
      <c r="P66" s="48">
        <f>SUM(R66:AK66)</f>
        <v>125</v>
      </c>
      <c r="Q66" s="50">
        <v>137.5</v>
      </c>
      <c r="R66" s="25" t="s">
        <v>14</v>
      </c>
      <c r="S66" s="25" t="s">
        <v>14</v>
      </c>
      <c r="T66" s="25">
        <v>5.5</v>
      </c>
      <c r="U66" s="25" t="s">
        <v>14</v>
      </c>
      <c r="V66" s="25" t="s">
        <v>14</v>
      </c>
      <c r="W66" s="25">
        <v>10.5</v>
      </c>
      <c r="X66" s="25" t="s">
        <v>14</v>
      </c>
      <c r="Y66" s="26"/>
      <c r="Z66" s="28" t="s">
        <v>14</v>
      </c>
      <c r="AA66" s="28" t="s">
        <v>14</v>
      </c>
      <c r="AB66" s="28">
        <v>109</v>
      </c>
      <c r="AC66" s="28" t="s">
        <v>14</v>
      </c>
      <c r="AD66" s="28" t="s">
        <v>14</v>
      </c>
      <c r="AE66" s="28" t="s">
        <v>14</v>
      </c>
      <c r="AF66" s="28" t="s">
        <v>14</v>
      </c>
      <c r="AG66" s="28" t="s">
        <v>14</v>
      </c>
      <c r="AH66" s="28" t="s">
        <v>14</v>
      </c>
      <c r="AI66" s="28" t="s">
        <v>14</v>
      </c>
      <c r="AJ66" s="28" t="s">
        <v>14</v>
      </c>
      <c r="AK66" s="51" t="s">
        <v>14</v>
      </c>
      <c r="AM66" s="1" t="s">
        <v>14</v>
      </c>
    </row>
    <row r="67" spans="1:39" x14ac:dyDescent="0.2">
      <c r="A67" s="21">
        <f>ROW(G67)-2</f>
        <v>65</v>
      </c>
      <c r="B67" s="76">
        <v>64</v>
      </c>
      <c r="C67" s="22">
        <f>IF(B67="","",IF(B67=A67,"=",B67-A67))</f>
        <v>-1</v>
      </c>
      <c r="D67" s="76">
        <f>COUNTIF($M$3:$M67,$M67)</f>
        <v>9</v>
      </c>
      <c r="E67" s="76">
        <v>8</v>
      </c>
      <c r="F67" s="22">
        <f>IF(E67="","",IF(E67=D67,"=",E67-D67))</f>
        <v>-1</v>
      </c>
      <c r="G67" s="12">
        <v>29130</v>
      </c>
      <c r="H67" s="13" t="str">
        <f>IFERROR(VLOOKUP($G67,Jugadores,12,0), "")</f>
        <v>ANTON NOVO R.</v>
      </c>
      <c r="I67" s="13" t="str">
        <f>IFERROR(VLOOKUP($G67,Jugadores,14,0), "")</f>
        <v>CTM Cidade de Narón</v>
      </c>
      <c r="J67" s="17" t="str">
        <f>IF(ISERROR(VLOOKUP(I67,Clubes,1,0)),"-","Galicia")</f>
        <v>Galicia</v>
      </c>
      <c r="K67" s="14">
        <f>IFERROR(VLOOKUP($G67,Jugadores,15,0), "")</f>
        <v>2006</v>
      </c>
      <c r="L67" s="17" t="str">
        <f>IFERROR(VLOOKUP($G67,Jugadores,16,0), "")</f>
        <v>M</v>
      </c>
      <c r="M67" s="15" t="str">
        <f>IFERROR(VLOOKUP($G67,Jugadores,17,0), "")</f>
        <v>JUVM</v>
      </c>
      <c r="N67" s="16"/>
      <c r="O67" s="24">
        <f>IF(COUNT(R67:AK67)=0,"",COUNT(R67:AK67))</f>
        <v>8</v>
      </c>
      <c r="P67" s="48">
        <f>SUM(R67:AK67)</f>
        <v>124.4</v>
      </c>
      <c r="Q67" s="50">
        <v>111.5</v>
      </c>
      <c r="R67" s="25">
        <v>7</v>
      </c>
      <c r="S67" s="25" t="s">
        <v>14</v>
      </c>
      <c r="T67" s="25">
        <v>1.5</v>
      </c>
      <c r="U67" s="25">
        <v>5.5</v>
      </c>
      <c r="V67" s="25">
        <v>7.5</v>
      </c>
      <c r="W67" s="25">
        <v>9.5</v>
      </c>
      <c r="X67" s="25">
        <v>5.4</v>
      </c>
      <c r="Y67" s="26"/>
      <c r="Z67" s="28" t="s">
        <v>14</v>
      </c>
      <c r="AA67" s="28" t="s">
        <v>14</v>
      </c>
      <c r="AB67" s="28" t="s">
        <v>14</v>
      </c>
      <c r="AC67" s="28" t="s">
        <v>14</v>
      </c>
      <c r="AD67" s="28">
        <v>35</v>
      </c>
      <c r="AE67" s="28">
        <v>53</v>
      </c>
      <c r="AF67" s="28" t="s">
        <v>14</v>
      </c>
      <c r="AG67" s="28" t="s">
        <v>14</v>
      </c>
      <c r="AH67" s="28" t="s">
        <v>14</v>
      </c>
      <c r="AI67" s="28" t="s">
        <v>14</v>
      </c>
      <c r="AJ67" s="28" t="s">
        <v>14</v>
      </c>
      <c r="AK67" s="51" t="s">
        <v>14</v>
      </c>
      <c r="AM67" s="1" t="s">
        <v>14</v>
      </c>
    </row>
    <row r="68" spans="1:39" x14ac:dyDescent="0.2">
      <c r="A68" s="21">
        <f>ROW(G68)-2</f>
        <v>66</v>
      </c>
      <c r="B68" s="76">
        <v>59</v>
      </c>
      <c r="C68" s="22">
        <f>IF(B68="","",IF(B68=A68,"=",B68-A68))</f>
        <v>-7</v>
      </c>
      <c r="D68" s="76">
        <f>COUNTIF($M$3:$M68,$M68)</f>
        <v>9</v>
      </c>
      <c r="E68" s="76">
        <v>8</v>
      </c>
      <c r="F68" s="22">
        <f>IF(E68="","",IF(E68=D68,"=",E68-D68))</f>
        <v>-1</v>
      </c>
      <c r="G68" s="12">
        <v>29678</v>
      </c>
      <c r="H68" s="13" t="str">
        <f>IFERROR(VLOOKUP($G68,Jugadores,12,0), "")</f>
        <v>TOMAS VALIN L.</v>
      </c>
      <c r="I68" s="13" t="str">
        <f>IFERROR(VLOOKUP($G68,Jugadores,14,0), "")</f>
        <v>Arteal TM</v>
      </c>
      <c r="J68" s="17" t="str">
        <f>IF(ISERROR(VLOOKUP(I68,Clubes,1,0)),"-","Galicia")</f>
        <v>Galicia</v>
      </c>
      <c r="K68" s="14">
        <f>IFERROR(VLOOKUP($G68,Jugadores,15,0), "")</f>
        <v>1965</v>
      </c>
      <c r="L68" s="17" t="str">
        <f>IFERROR(VLOOKUP($G68,Jugadores,16,0), "")</f>
        <v>M</v>
      </c>
      <c r="M68" s="15" t="str">
        <f>IFERROR(VLOOKUP($G68,Jugadores,17,0), "")</f>
        <v>V50M</v>
      </c>
      <c r="N68" s="16"/>
      <c r="O68" s="24">
        <f>IF(COUNT(R68:AK68)=0,"",COUNT(R68:AK68))</f>
        <v>7</v>
      </c>
      <c r="P68" s="48">
        <f>SUM(R68:AK68)</f>
        <v>124.1</v>
      </c>
      <c r="Q68" s="50">
        <v>123.1</v>
      </c>
      <c r="R68" s="25">
        <v>5.5</v>
      </c>
      <c r="S68" s="25">
        <v>8.5</v>
      </c>
      <c r="T68" s="25">
        <v>9.5</v>
      </c>
      <c r="U68" s="25">
        <v>5.5</v>
      </c>
      <c r="V68" s="25" t="s">
        <v>14</v>
      </c>
      <c r="W68" s="25">
        <v>15.1</v>
      </c>
      <c r="X68" s="25">
        <v>9</v>
      </c>
      <c r="Y68" s="26"/>
      <c r="Z68" s="28" t="s">
        <v>14</v>
      </c>
      <c r="AA68" s="28" t="s">
        <v>14</v>
      </c>
      <c r="AB68" s="28" t="s">
        <v>14</v>
      </c>
      <c r="AC68" s="28" t="s">
        <v>14</v>
      </c>
      <c r="AD68" s="28" t="s">
        <v>14</v>
      </c>
      <c r="AE68" s="28" t="s">
        <v>14</v>
      </c>
      <c r="AF68" s="28" t="s">
        <v>14</v>
      </c>
      <c r="AG68" s="28" t="s">
        <v>14</v>
      </c>
      <c r="AH68" s="28">
        <v>71</v>
      </c>
      <c r="AI68" s="28" t="s">
        <v>14</v>
      </c>
      <c r="AJ68" s="28" t="s">
        <v>14</v>
      </c>
      <c r="AK68" s="51" t="s">
        <v>14</v>
      </c>
      <c r="AM68" s="1" t="s">
        <v>14</v>
      </c>
    </row>
    <row r="69" spans="1:39" x14ac:dyDescent="0.2">
      <c r="A69" s="21">
        <f>ROW(G69)-2</f>
        <v>67</v>
      </c>
      <c r="B69" s="76">
        <v>66</v>
      </c>
      <c r="C69" s="22">
        <f>IF(B69="","",IF(B69=A69,"=",B69-A69))</f>
        <v>-1</v>
      </c>
      <c r="D69" s="76">
        <f>COUNTIF($M$3:$M69,$M69)</f>
        <v>2</v>
      </c>
      <c r="E69" s="76">
        <v>2</v>
      </c>
      <c r="F69" s="22" t="str">
        <f>IF(E69="","",IF(E69=D69,"=",E69-D69))</f>
        <v>=</v>
      </c>
      <c r="G69" s="12">
        <v>17803</v>
      </c>
      <c r="H69" s="13" t="str">
        <f>IFERROR(VLOOKUP($G69,Jugadores,12,0), "")</f>
        <v>JAVIER DIZ C.</v>
      </c>
      <c r="I69" s="13" t="str">
        <f>IFERROR(VLOOKUP($G69,Jugadores,14,0), "")</f>
        <v>Club del Mar de San Amaro</v>
      </c>
      <c r="J69" s="17" t="str">
        <f>IF(ISERROR(VLOOKUP(I69,Clubes,1,0)),"-","Galicia")</f>
        <v>Galicia</v>
      </c>
      <c r="K69" s="14">
        <f>IFERROR(VLOOKUP($G69,Jugadores,15,0), "")</f>
        <v>2001</v>
      </c>
      <c r="L69" s="17" t="str">
        <f>IFERROR(VLOOKUP($G69,Jugadores,16,0), "")</f>
        <v>M</v>
      </c>
      <c r="M69" s="15" t="str">
        <f>IFERROR(VLOOKUP($G69,Jugadores,17,0), "")</f>
        <v>S23M</v>
      </c>
      <c r="N69" s="16"/>
      <c r="O69" s="24">
        <f>IF(COUNT(R69:AK69)=0,"",COUNT(R69:AK69))</f>
        <v>3</v>
      </c>
      <c r="P69" s="48">
        <f>SUM(R69:AK69)</f>
        <v>123.10000000000001</v>
      </c>
      <c r="Q69" s="50">
        <v>123.10000000000001</v>
      </c>
      <c r="R69" s="25" t="s">
        <v>14</v>
      </c>
      <c r="S69" s="25" t="s">
        <v>14</v>
      </c>
      <c r="T69" s="25">
        <v>9.5</v>
      </c>
      <c r="U69" s="25">
        <v>16.2</v>
      </c>
      <c r="V69" s="25" t="s">
        <v>14</v>
      </c>
      <c r="W69" s="25" t="s">
        <v>14</v>
      </c>
      <c r="X69" s="25" t="s">
        <v>14</v>
      </c>
      <c r="Y69" s="26"/>
      <c r="Z69" s="28" t="s">
        <v>14</v>
      </c>
      <c r="AA69" s="28" t="s">
        <v>14</v>
      </c>
      <c r="AB69" s="28" t="s">
        <v>14</v>
      </c>
      <c r="AC69" s="28" t="s">
        <v>14</v>
      </c>
      <c r="AD69" s="28" t="s">
        <v>14</v>
      </c>
      <c r="AE69" s="28">
        <v>97.4</v>
      </c>
      <c r="AF69" s="28" t="s">
        <v>14</v>
      </c>
      <c r="AG69" s="28" t="s">
        <v>14</v>
      </c>
      <c r="AH69" s="28" t="s">
        <v>14</v>
      </c>
      <c r="AI69" s="28" t="s">
        <v>14</v>
      </c>
      <c r="AJ69" s="28" t="s">
        <v>14</v>
      </c>
      <c r="AK69" s="51" t="s">
        <v>14</v>
      </c>
      <c r="AM69" s="1" t="s">
        <v>14</v>
      </c>
    </row>
    <row r="70" spans="1:39" x14ac:dyDescent="0.2">
      <c r="A70" s="21">
        <f>ROW(G70)-2</f>
        <v>68</v>
      </c>
      <c r="B70" s="76">
        <v>67</v>
      </c>
      <c r="C70" s="22">
        <f>IF(B70="","",IF(B70=A70,"=",B70-A70))</f>
        <v>-1</v>
      </c>
      <c r="D70" s="76">
        <f>COUNTIF($M$3:$M70,$M70)</f>
        <v>22</v>
      </c>
      <c r="E70" s="76">
        <v>22</v>
      </c>
      <c r="F70" s="22" t="str">
        <f>IF(E70="","",IF(E70=D70,"=",E70-D70))</f>
        <v>=</v>
      </c>
      <c r="G70" s="12">
        <v>30572</v>
      </c>
      <c r="H70" s="13" t="str">
        <f>IFERROR(VLOOKUP($G70,Jugadores,12,0), "")</f>
        <v>PABLO GARCIA L.</v>
      </c>
      <c r="I70" s="13" t="str">
        <f>IFERROR(VLOOKUP($G70,Jugadores,14,0), "")</f>
        <v>ADX Milagrosa</v>
      </c>
      <c r="J70" s="17" t="str">
        <f>IF(ISERROR(VLOOKUP(I70,Clubes,1,0)),"-","Galicia")</f>
        <v>Galicia</v>
      </c>
      <c r="K70" s="14">
        <f>IFERROR(VLOOKUP($G70,Jugadores,15,0), "")</f>
        <v>2007</v>
      </c>
      <c r="L70" s="17" t="str">
        <f>IFERROR(VLOOKUP($G70,Jugadores,16,0), "")</f>
        <v>M</v>
      </c>
      <c r="M70" s="15" t="str">
        <f>IFERROR(VLOOKUP($G70,Jugadores,17,0), "")</f>
        <v>INFM</v>
      </c>
      <c r="N70" s="16"/>
      <c r="O70" s="24">
        <f>IF(COUNT(R70:AK70)=0,"",COUNT(R70:AK70))</f>
        <v>2</v>
      </c>
      <c r="P70" s="48">
        <f>SUM(R70:AK70)</f>
        <v>122</v>
      </c>
      <c r="Q70" s="50">
        <v>122</v>
      </c>
      <c r="R70" s="25" t="s">
        <v>14</v>
      </c>
      <c r="S70" s="25" t="s">
        <v>14</v>
      </c>
      <c r="T70" s="25" t="s">
        <v>14</v>
      </c>
      <c r="U70" s="25" t="s">
        <v>14</v>
      </c>
      <c r="V70" s="25" t="s">
        <v>14</v>
      </c>
      <c r="W70" s="25" t="s">
        <v>14</v>
      </c>
      <c r="X70" s="25" t="s">
        <v>14</v>
      </c>
      <c r="Y70" s="26"/>
      <c r="Z70" s="28" t="s">
        <v>14</v>
      </c>
      <c r="AA70" s="28" t="s">
        <v>14</v>
      </c>
      <c r="AB70" s="28" t="s">
        <v>14</v>
      </c>
      <c r="AC70" s="28">
        <v>67</v>
      </c>
      <c r="AD70" s="28">
        <v>55</v>
      </c>
      <c r="AE70" s="28" t="s">
        <v>14</v>
      </c>
      <c r="AF70" s="28" t="s">
        <v>14</v>
      </c>
      <c r="AG70" s="28" t="s">
        <v>14</v>
      </c>
      <c r="AH70" s="28" t="s">
        <v>14</v>
      </c>
      <c r="AI70" s="28" t="s">
        <v>14</v>
      </c>
      <c r="AJ70" s="28" t="s">
        <v>14</v>
      </c>
      <c r="AK70" s="51" t="s">
        <v>14</v>
      </c>
      <c r="AM70" s="1" t="s">
        <v>14</v>
      </c>
    </row>
    <row r="71" spans="1:39" x14ac:dyDescent="0.2">
      <c r="A71" s="21">
        <f>ROW(G71)-2</f>
        <v>69</v>
      </c>
      <c r="B71" s="76">
        <v>68</v>
      </c>
      <c r="C71" s="22">
        <f>IF(B71="","",IF(B71=A71,"=",B71-A71))</f>
        <v>-1</v>
      </c>
      <c r="D71" s="76">
        <f>COUNTIF($M$3:$M71,$M71)</f>
        <v>5</v>
      </c>
      <c r="E71" s="76">
        <v>5</v>
      </c>
      <c r="F71" s="22" t="str">
        <f>IF(E71="","",IF(E71=D71,"=",E71-D71))</f>
        <v>=</v>
      </c>
      <c r="G71" s="12">
        <v>22331</v>
      </c>
      <c r="H71" s="13" t="str">
        <f>IFERROR(VLOOKUP($G71,Jugadores,12,0), "")</f>
        <v>LAURA GARCIA M.</v>
      </c>
      <c r="I71" s="13" t="str">
        <f>IFERROR(VLOOKUP($G71,Jugadores,14,0), "")</f>
        <v>Club del Mar de San Amaro</v>
      </c>
      <c r="J71" s="17" t="str">
        <f>IF(ISERROR(VLOOKUP(I71,Clubes,1,0)),"-","Galicia")</f>
        <v>Galicia</v>
      </c>
      <c r="K71" s="14">
        <f>IFERROR(VLOOKUP($G71,Jugadores,15,0), "")</f>
        <v>2007</v>
      </c>
      <c r="L71" s="17" t="str">
        <f>IFERROR(VLOOKUP($G71,Jugadores,16,0), "")</f>
        <v>F</v>
      </c>
      <c r="M71" s="15" t="str">
        <f>IFERROR(VLOOKUP($G71,Jugadores,17,0), "")</f>
        <v>INFF</v>
      </c>
      <c r="N71" s="16"/>
      <c r="O71" s="24">
        <f>IF(COUNT(R71:AK71)=0,"",COUNT(R71:AK71))</f>
        <v>7</v>
      </c>
      <c r="P71" s="48">
        <f>SUM(R71:AK71)</f>
        <v>121.5</v>
      </c>
      <c r="Q71" s="50">
        <v>129.5</v>
      </c>
      <c r="R71" s="25">
        <v>1.5</v>
      </c>
      <c r="S71" s="25" t="s">
        <v>14</v>
      </c>
      <c r="T71" s="25">
        <v>11.8</v>
      </c>
      <c r="U71" s="25">
        <v>9.5</v>
      </c>
      <c r="V71" s="25" t="s">
        <v>14</v>
      </c>
      <c r="W71" s="25">
        <v>5.5</v>
      </c>
      <c r="X71" s="25" t="s">
        <v>14</v>
      </c>
      <c r="Y71" s="26"/>
      <c r="Z71" s="28" t="s">
        <v>14</v>
      </c>
      <c r="AA71" s="28" t="s">
        <v>14</v>
      </c>
      <c r="AB71" s="28" t="s">
        <v>14</v>
      </c>
      <c r="AC71" s="28">
        <v>48.2</v>
      </c>
      <c r="AD71" s="28">
        <v>31</v>
      </c>
      <c r="AE71" s="28">
        <v>14</v>
      </c>
      <c r="AF71" s="28" t="s">
        <v>14</v>
      </c>
      <c r="AG71" s="28" t="s">
        <v>14</v>
      </c>
      <c r="AH71" s="28" t="s">
        <v>14</v>
      </c>
      <c r="AI71" s="28" t="s">
        <v>14</v>
      </c>
      <c r="AJ71" s="28" t="s">
        <v>14</v>
      </c>
      <c r="AK71" s="51" t="s">
        <v>14</v>
      </c>
      <c r="AM71" s="1" t="s">
        <v>14</v>
      </c>
    </row>
    <row r="72" spans="1:39" x14ac:dyDescent="0.2">
      <c r="A72" s="21">
        <f>ROW(G72)-2</f>
        <v>70</v>
      </c>
      <c r="B72" s="76">
        <v>71</v>
      </c>
      <c r="C72" s="22">
        <f>IF(B72="","",IF(B72=A72,"=",B72-A72))</f>
        <v>1</v>
      </c>
      <c r="D72" s="76">
        <f>COUNTIF($M$3:$M72,$M72)</f>
        <v>6</v>
      </c>
      <c r="E72" s="76">
        <v>6</v>
      </c>
      <c r="F72" s="22" t="str">
        <f>IF(E72="","",IF(E72=D72,"=",E72-D72))</f>
        <v>=</v>
      </c>
      <c r="G72" s="12">
        <v>19656</v>
      </c>
      <c r="H72" s="13" t="str">
        <f>IFERROR(VLOOKUP($G72,Jugadores,12,0), "")</f>
        <v>MARIÑA GARCIA T.</v>
      </c>
      <c r="I72" s="13" t="str">
        <f>IFERROR(VLOOKUP($G72,Jugadores,14,0), "")</f>
        <v>TM Pontevedra</v>
      </c>
      <c r="J72" s="17" t="str">
        <f>IF(ISERROR(VLOOKUP(I72,Clubes,1,0)),"-","Galicia")</f>
        <v>Galicia</v>
      </c>
      <c r="K72" s="14">
        <f>IFERROR(VLOOKUP($G72,Jugadores,15,0), "")</f>
        <v>2007</v>
      </c>
      <c r="L72" s="17" t="str">
        <f>IFERROR(VLOOKUP($G72,Jugadores,16,0), "")</f>
        <v>F</v>
      </c>
      <c r="M72" s="15" t="str">
        <f>IFERROR(VLOOKUP($G72,Jugadores,17,0), "")</f>
        <v>INFF</v>
      </c>
      <c r="N72" s="16"/>
      <c r="O72" s="24">
        <f>IF(COUNT(R72:AK72)=0,"",COUNT(R72:AK72))</f>
        <v>6</v>
      </c>
      <c r="P72" s="48">
        <f>SUM(R72:AK72)</f>
        <v>119.30000000000001</v>
      </c>
      <c r="Q72" s="50">
        <v>122.2</v>
      </c>
      <c r="R72" s="25">
        <v>4</v>
      </c>
      <c r="S72" s="25" t="s">
        <v>14</v>
      </c>
      <c r="T72" s="25" t="s">
        <v>14</v>
      </c>
      <c r="U72" s="25">
        <v>17.2</v>
      </c>
      <c r="V72" s="25">
        <v>12.9</v>
      </c>
      <c r="W72" s="25">
        <v>5.5</v>
      </c>
      <c r="X72" s="25" t="s">
        <v>14</v>
      </c>
      <c r="Y72" s="26"/>
      <c r="Z72" s="28" t="s">
        <v>14</v>
      </c>
      <c r="AA72" s="28" t="s">
        <v>14</v>
      </c>
      <c r="AB72" s="28" t="s">
        <v>14</v>
      </c>
      <c r="AC72" s="28">
        <v>60.7</v>
      </c>
      <c r="AD72" s="28" t="s">
        <v>14</v>
      </c>
      <c r="AE72" s="28">
        <v>19</v>
      </c>
      <c r="AF72" s="28" t="s">
        <v>14</v>
      </c>
      <c r="AG72" s="28" t="s">
        <v>14</v>
      </c>
      <c r="AH72" s="28" t="s">
        <v>14</v>
      </c>
      <c r="AI72" s="28" t="s">
        <v>14</v>
      </c>
      <c r="AJ72" s="28" t="s">
        <v>14</v>
      </c>
      <c r="AK72" s="51" t="s">
        <v>14</v>
      </c>
      <c r="AM72" s="1" t="s">
        <v>14</v>
      </c>
    </row>
    <row r="73" spans="1:39" x14ac:dyDescent="0.2">
      <c r="A73" s="21">
        <f>ROW(G73)-2</f>
        <v>71</v>
      </c>
      <c r="B73" s="76">
        <v>69</v>
      </c>
      <c r="C73" s="22">
        <f>IF(B73="","",IF(B73=A73,"=",B73-A73))</f>
        <v>-2</v>
      </c>
      <c r="D73" s="76">
        <f>COUNTIF($M$3:$M73,$M73)</f>
        <v>1</v>
      </c>
      <c r="E73" s="76">
        <v>1</v>
      </c>
      <c r="F73" s="22" t="str">
        <f>IF(E73="","",IF(E73=D73,"=",E73-D73))</f>
        <v>=</v>
      </c>
      <c r="G73" s="12">
        <v>10331</v>
      </c>
      <c r="H73" s="13" t="str">
        <f>IFERROR(VLOOKUP($G73,Jugadores,12,0), "")</f>
        <v>SANTIAGO OTERO R.</v>
      </c>
      <c r="I73" s="13" t="str">
        <f>IFERROR(VLOOKUP($G73,Jugadores,14,0), "")</f>
        <v>ADX Milagrosa</v>
      </c>
      <c r="J73" s="17" t="str">
        <f>IF(ISERROR(VLOOKUP(I73,Clubes,1,0)),"-","Galicia")</f>
        <v>Galicia</v>
      </c>
      <c r="K73" s="14">
        <f>IFERROR(VLOOKUP($G73,Jugadores,15,0), "")</f>
        <v>1999</v>
      </c>
      <c r="L73" s="17" t="str">
        <f>IFERROR(VLOOKUP($G73,Jugadores,16,0), "")</f>
        <v>M</v>
      </c>
      <c r="M73" s="15" t="str">
        <f>IFERROR(VLOOKUP($G73,Jugadores,17,0), "")</f>
        <v>SENM</v>
      </c>
      <c r="N73" s="16"/>
      <c r="O73" s="24">
        <f>IF(COUNT(R73:AK73)=0,"",COUNT(R73:AK73))</f>
        <v>1</v>
      </c>
      <c r="P73" s="48">
        <f>SUM(R73:AK73)</f>
        <v>118.8</v>
      </c>
      <c r="Q73" s="50">
        <v>118.8</v>
      </c>
      <c r="R73" s="25" t="s">
        <v>14</v>
      </c>
      <c r="S73" s="25" t="s">
        <v>14</v>
      </c>
      <c r="T73" s="25" t="s">
        <v>14</v>
      </c>
      <c r="U73" s="25" t="s">
        <v>14</v>
      </c>
      <c r="V73" s="25" t="s">
        <v>14</v>
      </c>
      <c r="W73" s="25" t="s">
        <v>14</v>
      </c>
      <c r="X73" s="25" t="s">
        <v>14</v>
      </c>
      <c r="Y73" s="26"/>
      <c r="Z73" s="28" t="s">
        <v>14</v>
      </c>
      <c r="AA73" s="28" t="s">
        <v>14</v>
      </c>
      <c r="AB73" s="28" t="s">
        <v>14</v>
      </c>
      <c r="AC73" s="28" t="s">
        <v>14</v>
      </c>
      <c r="AD73" s="28" t="s">
        <v>14</v>
      </c>
      <c r="AE73" s="28">
        <v>118.8</v>
      </c>
      <c r="AF73" s="28" t="s">
        <v>14</v>
      </c>
      <c r="AG73" s="28" t="s">
        <v>14</v>
      </c>
      <c r="AH73" s="28" t="s">
        <v>14</v>
      </c>
      <c r="AI73" s="28" t="s">
        <v>14</v>
      </c>
      <c r="AJ73" s="28" t="s">
        <v>14</v>
      </c>
      <c r="AK73" s="51" t="s">
        <v>14</v>
      </c>
      <c r="AM73" s="1" t="s">
        <v>14</v>
      </c>
    </row>
    <row r="74" spans="1:39" x14ac:dyDescent="0.2">
      <c r="A74" s="21">
        <f>ROW(G74)-2</f>
        <v>72</v>
      </c>
      <c r="B74" s="76">
        <v>74</v>
      </c>
      <c r="C74" s="22">
        <f>IF(B74="","",IF(B74=A74,"=",B74-A74))</f>
        <v>2</v>
      </c>
      <c r="D74" s="76">
        <f>COUNTIF($M$3:$M74,$M74)</f>
        <v>10</v>
      </c>
      <c r="E74" s="76">
        <v>10</v>
      </c>
      <c r="F74" s="22" t="str">
        <f>IF(E74="","",IF(E74=D74,"=",E74-D74))</f>
        <v>=</v>
      </c>
      <c r="G74" s="12">
        <v>6977</v>
      </c>
      <c r="H74" s="13" t="str">
        <f>IFERROR(VLOOKUP($G74,Jugadores,12,0), "")</f>
        <v>JOSE M. ALONSO V.</v>
      </c>
      <c r="I74" s="13" t="str">
        <f>IFERROR(VLOOKUP($G74,Jugadores,14,0), "")</f>
        <v>Monteferreiros TM</v>
      </c>
      <c r="J74" s="17" t="str">
        <f>IF(ISERROR(VLOOKUP(I74,Clubes,1,0)),"-","Galicia")</f>
        <v>Galicia</v>
      </c>
      <c r="K74" s="14">
        <f>IFERROR(VLOOKUP($G74,Jugadores,15,0), "")</f>
        <v>1968</v>
      </c>
      <c r="L74" s="17" t="str">
        <f>IFERROR(VLOOKUP($G74,Jugadores,16,0), "")</f>
        <v>M</v>
      </c>
      <c r="M74" s="15" t="str">
        <f>IFERROR(VLOOKUP($G74,Jugadores,17,0), "")</f>
        <v>V50M</v>
      </c>
      <c r="N74" s="16"/>
      <c r="O74" s="24">
        <f>IF(COUNT(R74:AK74)=0,"",COUNT(R74:AK74))</f>
        <v>4</v>
      </c>
      <c r="P74" s="48">
        <f>SUM(R74:AK74)</f>
        <v>117.5</v>
      </c>
      <c r="Q74" s="50">
        <v>104.5</v>
      </c>
      <c r="R74" s="25">
        <v>9.5</v>
      </c>
      <c r="S74" s="25" t="s">
        <v>14</v>
      </c>
      <c r="T74" s="25" t="s">
        <v>14</v>
      </c>
      <c r="U74" s="25">
        <v>13.5</v>
      </c>
      <c r="V74" s="25">
        <v>11.5</v>
      </c>
      <c r="W74" s="25" t="s">
        <v>14</v>
      </c>
      <c r="X74" s="25" t="s">
        <v>14</v>
      </c>
      <c r="Y74" s="26"/>
      <c r="Z74" s="28" t="s">
        <v>14</v>
      </c>
      <c r="AA74" s="28" t="s">
        <v>14</v>
      </c>
      <c r="AB74" s="28" t="s">
        <v>14</v>
      </c>
      <c r="AC74" s="28" t="s">
        <v>14</v>
      </c>
      <c r="AD74" s="28" t="s">
        <v>14</v>
      </c>
      <c r="AE74" s="28" t="s">
        <v>14</v>
      </c>
      <c r="AF74" s="28" t="s">
        <v>14</v>
      </c>
      <c r="AG74" s="28" t="s">
        <v>14</v>
      </c>
      <c r="AH74" s="28">
        <v>83</v>
      </c>
      <c r="AI74" s="28" t="s">
        <v>14</v>
      </c>
      <c r="AJ74" s="28" t="s">
        <v>14</v>
      </c>
      <c r="AK74" s="51" t="s">
        <v>14</v>
      </c>
      <c r="AM74" s="1" t="s">
        <v>14</v>
      </c>
    </row>
    <row r="75" spans="1:39" x14ac:dyDescent="0.2">
      <c r="A75" s="21">
        <f>ROW(G75)-2</f>
        <v>73</v>
      </c>
      <c r="B75" s="76">
        <v>72</v>
      </c>
      <c r="C75" s="22">
        <f>IF(B75="","",IF(B75=A75,"=",B75-A75))</f>
        <v>-1</v>
      </c>
      <c r="D75" s="76">
        <f>COUNTIF($M$3:$M75,$M75)</f>
        <v>10</v>
      </c>
      <c r="E75" s="76">
        <v>10</v>
      </c>
      <c r="F75" s="22" t="str">
        <f>IF(E75="","",IF(E75=D75,"=",E75-D75))</f>
        <v>=</v>
      </c>
      <c r="G75" s="12">
        <v>36666</v>
      </c>
      <c r="H75" s="13" t="str">
        <f>IFERROR(VLOOKUP($G75,Jugadores,12,0), "")</f>
        <v>NICOLAS ALVAREZ B.</v>
      </c>
      <c r="I75" s="13" t="str">
        <f>IFERROR(VLOOKUP($G75,Jugadores,14,0), "")</f>
        <v>Vilagarcía TM</v>
      </c>
      <c r="J75" s="17" t="str">
        <f>IF(ISERROR(VLOOKUP(I75,Clubes,1,0)),"-","Galicia")</f>
        <v>Galicia</v>
      </c>
      <c r="K75" s="14">
        <f>IFERROR(VLOOKUP($G75,Jugadores,15,0), "")</f>
        <v>2010</v>
      </c>
      <c r="L75" s="17" t="str">
        <f>IFERROR(VLOOKUP($G75,Jugadores,16,0), "")</f>
        <v>M</v>
      </c>
      <c r="M75" s="15" t="str">
        <f>IFERROR(VLOOKUP($G75,Jugadores,17,0), "")</f>
        <v>ALEM</v>
      </c>
      <c r="N75" s="16"/>
      <c r="O75" s="24">
        <f>IF(COUNT(R75:AK75)=0,"",COUNT(R75:AK75))</f>
        <v>2</v>
      </c>
      <c r="P75" s="48">
        <f>SUM(R75:AK75)</f>
        <v>116</v>
      </c>
      <c r="Q75" s="50">
        <v>116</v>
      </c>
      <c r="R75" s="25" t="s">
        <v>14</v>
      </c>
      <c r="S75" s="25" t="s">
        <v>14</v>
      </c>
      <c r="T75" s="25" t="s">
        <v>14</v>
      </c>
      <c r="U75" s="25" t="s">
        <v>14</v>
      </c>
      <c r="V75" s="25" t="s">
        <v>14</v>
      </c>
      <c r="W75" s="25" t="s">
        <v>14</v>
      </c>
      <c r="X75" s="25" t="s">
        <v>14</v>
      </c>
      <c r="Y75" s="26"/>
      <c r="Z75" s="28" t="s">
        <v>14</v>
      </c>
      <c r="AA75" s="28" t="s">
        <v>14</v>
      </c>
      <c r="AB75" s="28">
        <v>81</v>
      </c>
      <c r="AC75" s="28" t="s">
        <v>14</v>
      </c>
      <c r="AD75" s="28">
        <v>35</v>
      </c>
      <c r="AE75" s="28" t="s">
        <v>14</v>
      </c>
      <c r="AF75" s="28" t="s">
        <v>14</v>
      </c>
      <c r="AG75" s="28" t="s">
        <v>14</v>
      </c>
      <c r="AH75" s="28" t="s">
        <v>14</v>
      </c>
      <c r="AI75" s="28" t="s">
        <v>14</v>
      </c>
      <c r="AJ75" s="28" t="s">
        <v>14</v>
      </c>
      <c r="AK75" s="51" t="s">
        <v>14</v>
      </c>
      <c r="AM75" s="1" t="s">
        <v>14</v>
      </c>
    </row>
    <row r="76" spans="1:39" x14ac:dyDescent="0.2">
      <c r="A76" s="21">
        <f>ROW(G76)-2</f>
        <v>74</v>
      </c>
      <c r="B76" s="76">
        <v>73</v>
      </c>
      <c r="C76" s="22">
        <f>IF(B76="","",IF(B76=A76,"=",B76-A76))</f>
        <v>-1</v>
      </c>
      <c r="D76" s="76">
        <f>COUNTIF($M$3:$M76,$M76)</f>
        <v>23</v>
      </c>
      <c r="E76" s="76">
        <v>23</v>
      </c>
      <c r="F76" s="22" t="str">
        <f>IF(E76="","",IF(E76=D76,"=",E76-D76))</f>
        <v>=</v>
      </c>
      <c r="G76" s="12">
        <v>29520</v>
      </c>
      <c r="H76" s="13" t="str">
        <f>IFERROR(VLOOKUP($G76,Jugadores,12,0), "")</f>
        <v>PABLO CORDEIRO P.</v>
      </c>
      <c r="I76" s="13" t="str">
        <f>IFERROR(VLOOKUP($G76,Jugadores,14,0), "")</f>
        <v>Cinania TM</v>
      </c>
      <c r="J76" s="17" t="str">
        <f>IF(ISERROR(VLOOKUP(I76,Clubes,1,0)),"-","Galicia")</f>
        <v>Galicia</v>
      </c>
      <c r="K76" s="14">
        <f>IFERROR(VLOOKUP($G76,Jugadores,15,0), "")</f>
        <v>2008</v>
      </c>
      <c r="L76" s="17" t="str">
        <f>IFERROR(VLOOKUP($G76,Jugadores,16,0), "")</f>
        <v>M</v>
      </c>
      <c r="M76" s="15" t="str">
        <f>IFERROR(VLOOKUP($G76,Jugadores,17,0), "")</f>
        <v>INFM</v>
      </c>
      <c r="N76" s="16"/>
      <c r="O76" s="24">
        <f>IF(COUNT(R76:AK76)=0,"",COUNT(R76:AK76))</f>
        <v>5</v>
      </c>
      <c r="P76" s="48">
        <f>SUM(R76:AK76)</f>
        <v>115.5</v>
      </c>
      <c r="Q76" s="50">
        <v>104</v>
      </c>
      <c r="R76" s="25">
        <v>16.5</v>
      </c>
      <c r="S76" s="25" t="s">
        <v>14</v>
      </c>
      <c r="T76" s="25" t="s">
        <v>14</v>
      </c>
      <c r="U76" s="25">
        <v>4</v>
      </c>
      <c r="V76" s="25">
        <v>9</v>
      </c>
      <c r="W76" s="25" t="s">
        <v>14</v>
      </c>
      <c r="X76" s="25" t="s">
        <v>14</v>
      </c>
      <c r="Y76" s="26"/>
      <c r="Z76" s="28" t="s">
        <v>14</v>
      </c>
      <c r="AA76" s="28" t="s">
        <v>14</v>
      </c>
      <c r="AB76" s="28" t="s">
        <v>14</v>
      </c>
      <c r="AC76" s="28">
        <v>51</v>
      </c>
      <c r="AD76" s="28">
        <v>35</v>
      </c>
      <c r="AE76" s="28" t="s">
        <v>14</v>
      </c>
      <c r="AF76" s="28" t="s">
        <v>14</v>
      </c>
      <c r="AG76" s="28" t="s">
        <v>14</v>
      </c>
      <c r="AH76" s="28" t="s">
        <v>14</v>
      </c>
      <c r="AI76" s="28" t="s">
        <v>14</v>
      </c>
      <c r="AJ76" s="28" t="s">
        <v>14</v>
      </c>
      <c r="AK76" s="51" t="s">
        <v>14</v>
      </c>
      <c r="AM76" s="1" t="s">
        <v>14</v>
      </c>
    </row>
    <row r="77" spans="1:39" x14ac:dyDescent="0.2">
      <c r="A77" s="21">
        <f>ROW(G77)-2</f>
        <v>75</v>
      </c>
      <c r="B77" s="76">
        <v>89</v>
      </c>
      <c r="C77" s="22">
        <f>IF(B77="","",IF(B77=A77,"=",B77-A77))</f>
        <v>14</v>
      </c>
      <c r="D77" s="76">
        <f>COUNTIF($M$3:$M77,$M77)</f>
        <v>7</v>
      </c>
      <c r="E77" s="76">
        <v>9</v>
      </c>
      <c r="F77" s="22">
        <f>IF(E77="","",IF(E77=D77,"=",E77-D77))</f>
        <v>2</v>
      </c>
      <c r="G77" s="12">
        <v>33491</v>
      </c>
      <c r="H77" s="13" t="str">
        <f>IFERROR(VLOOKUP($G77,Jugadores,12,0), "")</f>
        <v>LOLA BACELO V.</v>
      </c>
      <c r="I77" s="13" t="str">
        <f>IFERROR(VLOOKUP($G77,Jugadores,14,0), "")</f>
        <v>CTM Cidade de Narón</v>
      </c>
      <c r="J77" s="17" t="str">
        <f>IF(ISERROR(VLOOKUP(I77,Clubes,1,0)),"-","Galicia")</f>
        <v>Galicia</v>
      </c>
      <c r="K77" s="14">
        <f>IFERROR(VLOOKUP($G77,Jugadores,15,0), "")</f>
        <v>2007</v>
      </c>
      <c r="L77" s="17" t="str">
        <f>IFERROR(VLOOKUP($G77,Jugadores,16,0), "")</f>
        <v>F</v>
      </c>
      <c r="M77" s="15" t="str">
        <f>IFERROR(VLOOKUP($G77,Jugadores,17,0), "")</f>
        <v>INFF</v>
      </c>
      <c r="N77" s="16"/>
      <c r="O77" s="24">
        <f>IF(COUNT(R77:AK77)=0,"",COUNT(R77:AK77))</f>
        <v>7</v>
      </c>
      <c r="P77" s="48">
        <f>SUM(R77:AK77)</f>
        <v>114.4</v>
      </c>
      <c r="Q77" s="50">
        <v>80.5</v>
      </c>
      <c r="R77" s="25">
        <v>22.4</v>
      </c>
      <c r="S77" s="25" t="s">
        <v>14</v>
      </c>
      <c r="T77" s="25">
        <v>8.5</v>
      </c>
      <c r="U77" s="25" t="s">
        <v>14</v>
      </c>
      <c r="V77" s="25">
        <v>18</v>
      </c>
      <c r="W77" s="25">
        <v>2.5</v>
      </c>
      <c r="X77" s="25" t="s">
        <v>14</v>
      </c>
      <c r="Y77" s="26"/>
      <c r="Z77" s="28" t="s">
        <v>14</v>
      </c>
      <c r="AA77" s="28" t="s">
        <v>14</v>
      </c>
      <c r="AB77" s="28" t="s">
        <v>14</v>
      </c>
      <c r="AC77" s="28">
        <v>29</v>
      </c>
      <c r="AD77" s="28">
        <v>31</v>
      </c>
      <c r="AE77" s="28">
        <v>3</v>
      </c>
      <c r="AF77" s="28" t="s">
        <v>14</v>
      </c>
      <c r="AG77" s="28" t="s">
        <v>14</v>
      </c>
      <c r="AH77" s="28" t="s">
        <v>14</v>
      </c>
      <c r="AI77" s="28" t="s">
        <v>14</v>
      </c>
      <c r="AJ77" s="28" t="s">
        <v>14</v>
      </c>
      <c r="AK77" s="51" t="s">
        <v>14</v>
      </c>
      <c r="AM77" s="1" t="s">
        <v>14</v>
      </c>
    </row>
    <row r="78" spans="1:39" x14ac:dyDescent="0.2">
      <c r="A78" s="21">
        <f>ROW(G78)-2</f>
        <v>76</v>
      </c>
      <c r="B78" s="76">
        <v>75</v>
      </c>
      <c r="C78" s="22">
        <f>IF(B78="","",IF(B78=A78,"=",B78-A78))</f>
        <v>-1</v>
      </c>
      <c r="D78" s="76">
        <f>COUNTIF($M$3:$M78,$M78)</f>
        <v>11</v>
      </c>
      <c r="E78" s="76">
        <v>11</v>
      </c>
      <c r="F78" s="22" t="str">
        <f>IF(E78="","",IF(E78=D78,"=",E78-D78))</f>
        <v>=</v>
      </c>
      <c r="G78" s="12">
        <v>38101</v>
      </c>
      <c r="H78" s="13" t="str">
        <f>IFERROR(VLOOKUP($G78,Jugadores,12,0), "")</f>
        <v>MANUEL LEIVAS V.</v>
      </c>
      <c r="I78" s="13" t="str">
        <f>IFERROR(VLOOKUP($G78,Jugadores,14,0), "")</f>
        <v>Club Monte Porreiro</v>
      </c>
      <c r="J78" s="17" t="str">
        <f>IF(ISERROR(VLOOKUP(I78,Clubes,1,0)),"-","Galicia")</f>
        <v>Galicia</v>
      </c>
      <c r="K78" s="14">
        <f>IFERROR(VLOOKUP($G78,Jugadores,15,0), "")</f>
        <v>2011</v>
      </c>
      <c r="L78" s="17" t="str">
        <f>IFERROR(VLOOKUP($G78,Jugadores,16,0), "")</f>
        <v>M</v>
      </c>
      <c r="M78" s="15" t="str">
        <f>IFERROR(VLOOKUP($G78,Jugadores,17,0), "")</f>
        <v>ALEM</v>
      </c>
      <c r="N78" s="16"/>
      <c r="O78" s="24">
        <f>IF(COUNT(R78:AK78)=0,"",COUNT(R78:AK78))</f>
        <v>2</v>
      </c>
      <c r="P78" s="48">
        <f>SUM(R78:AK78)</f>
        <v>113</v>
      </c>
      <c r="Q78" s="50">
        <v>113</v>
      </c>
      <c r="R78" s="25" t="s">
        <v>14</v>
      </c>
      <c r="S78" s="25" t="s">
        <v>14</v>
      </c>
      <c r="T78" s="25" t="s">
        <v>14</v>
      </c>
      <c r="U78" s="25" t="s">
        <v>14</v>
      </c>
      <c r="V78" s="25" t="s">
        <v>14</v>
      </c>
      <c r="W78" s="25" t="s">
        <v>14</v>
      </c>
      <c r="X78" s="25" t="s">
        <v>14</v>
      </c>
      <c r="Y78" s="26"/>
      <c r="Z78" s="28" t="s">
        <v>14</v>
      </c>
      <c r="AA78" s="28">
        <v>32</v>
      </c>
      <c r="AB78" s="28">
        <v>81</v>
      </c>
      <c r="AC78" s="28" t="s">
        <v>14</v>
      </c>
      <c r="AD78" s="28" t="s">
        <v>14</v>
      </c>
      <c r="AE78" s="28" t="s">
        <v>14</v>
      </c>
      <c r="AF78" s="28" t="s">
        <v>14</v>
      </c>
      <c r="AG78" s="28" t="s">
        <v>14</v>
      </c>
      <c r="AH78" s="28" t="s">
        <v>14</v>
      </c>
      <c r="AI78" s="28" t="s">
        <v>14</v>
      </c>
      <c r="AJ78" s="28" t="s">
        <v>14</v>
      </c>
      <c r="AK78" s="51" t="s">
        <v>14</v>
      </c>
      <c r="AM78" s="1" t="s">
        <v>14</v>
      </c>
    </row>
    <row r="79" spans="1:39" x14ac:dyDescent="0.2">
      <c r="A79" s="21">
        <f>ROW(G79)-2</f>
        <v>77</v>
      </c>
      <c r="B79" s="76">
        <v>79</v>
      </c>
      <c r="C79" s="22">
        <f>IF(B79="","",IF(B79=A79,"=",B79-A79))</f>
        <v>2</v>
      </c>
      <c r="D79" s="76">
        <f>COUNTIF($M$3:$M79,$M79)</f>
        <v>9</v>
      </c>
      <c r="E79" s="76">
        <v>9</v>
      </c>
      <c r="F79" s="22" t="str">
        <f>IF(E79="","",IF(E79=D79,"=",E79-D79))</f>
        <v>=</v>
      </c>
      <c r="G79" s="12">
        <v>38092</v>
      </c>
      <c r="H79" s="13" t="str">
        <f>IFERROR(VLOOKUP($G79,Jugadores,12,0), "")</f>
        <v>PABLO MONTOTO V.</v>
      </c>
      <c r="I79" s="13" t="str">
        <f>IFERROR(VLOOKUP($G79,Jugadores,14,0), "")</f>
        <v>Club Monte Porreiro</v>
      </c>
      <c r="J79" s="17" t="str">
        <f>IF(ISERROR(VLOOKUP(I79,Clubes,1,0)),"-","Galicia")</f>
        <v>Galicia</v>
      </c>
      <c r="K79" s="14">
        <f>IFERROR(VLOOKUP($G79,Jugadores,15,0), "")</f>
        <v>2012</v>
      </c>
      <c r="L79" s="17" t="str">
        <f>IFERROR(VLOOKUP($G79,Jugadores,16,0), "")</f>
        <v>M</v>
      </c>
      <c r="M79" s="15" t="str">
        <f>IFERROR(VLOOKUP($G79,Jugadores,17,0), "")</f>
        <v>BENM</v>
      </c>
      <c r="N79" s="16"/>
      <c r="O79" s="24">
        <f>IF(COUNT(R79:AK79)=0,"",COUNT(R79:AK79))</f>
        <v>4</v>
      </c>
      <c r="P79" s="48">
        <f>SUM(R79:AK79)</f>
        <v>112</v>
      </c>
      <c r="Q79" s="50">
        <v>97</v>
      </c>
      <c r="R79" s="25">
        <v>10.5</v>
      </c>
      <c r="S79" s="25" t="s">
        <v>14</v>
      </c>
      <c r="T79" s="25" t="s">
        <v>14</v>
      </c>
      <c r="U79" s="25" t="s">
        <v>14</v>
      </c>
      <c r="V79" s="25">
        <v>4.5</v>
      </c>
      <c r="W79" s="25" t="s">
        <v>14</v>
      </c>
      <c r="X79" s="25" t="s">
        <v>14</v>
      </c>
      <c r="Y79" s="26"/>
      <c r="Z79" s="28" t="s">
        <v>14</v>
      </c>
      <c r="AA79" s="28">
        <v>32</v>
      </c>
      <c r="AB79" s="28">
        <v>65</v>
      </c>
      <c r="AC79" s="28" t="s">
        <v>14</v>
      </c>
      <c r="AD79" s="28" t="s">
        <v>14</v>
      </c>
      <c r="AE79" s="28" t="s">
        <v>14</v>
      </c>
      <c r="AF79" s="28" t="s">
        <v>14</v>
      </c>
      <c r="AG79" s="28" t="s">
        <v>14</v>
      </c>
      <c r="AH79" s="28" t="s">
        <v>14</v>
      </c>
      <c r="AI79" s="28" t="s">
        <v>14</v>
      </c>
      <c r="AJ79" s="28" t="s">
        <v>14</v>
      </c>
      <c r="AK79" s="51" t="s">
        <v>14</v>
      </c>
      <c r="AM79" s="1" t="s">
        <v>14</v>
      </c>
    </row>
    <row r="80" spans="1:39" x14ac:dyDescent="0.2">
      <c r="A80" s="21">
        <f>ROW(G80)-2</f>
        <v>78</v>
      </c>
      <c r="B80" s="76">
        <v>78</v>
      </c>
      <c r="C80" s="22" t="str">
        <f>IF(B80="","",IF(B80=A80,"=",B80-A80))</f>
        <v>=</v>
      </c>
      <c r="D80" s="76">
        <f>COUNTIF($M$3:$M80,$M80)</f>
        <v>1</v>
      </c>
      <c r="E80" s="76">
        <v>1</v>
      </c>
      <c r="F80" s="22" t="str">
        <f>IF(E80="","",IF(E80=D80,"=",E80-D80))</f>
        <v>=</v>
      </c>
      <c r="G80" s="12">
        <v>20530</v>
      </c>
      <c r="H80" s="13" t="str">
        <f>IFERROR(VLOOKUP($G80,Jugadores,12,0), "")</f>
        <v>JULIA GUERRA F.</v>
      </c>
      <c r="I80" s="13" t="str">
        <f>IFERROR(VLOOKUP($G80,Jugadores,14,0), "")</f>
        <v>CTM Cidade de Narón</v>
      </c>
      <c r="J80" s="17" t="str">
        <f>IF(ISERROR(VLOOKUP(I80,Clubes,1,0)),"-","Galicia")</f>
        <v>Galicia</v>
      </c>
      <c r="K80" s="14">
        <f>IFERROR(VLOOKUP($G80,Jugadores,15,0), "")</f>
        <v>2006</v>
      </c>
      <c r="L80" s="17" t="str">
        <f>IFERROR(VLOOKUP($G80,Jugadores,16,0), "")</f>
        <v>F</v>
      </c>
      <c r="M80" s="15" t="str">
        <f>IFERROR(VLOOKUP($G80,Jugadores,17,0), "")</f>
        <v>JUVF</v>
      </c>
      <c r="N80" s="16"/>
      <c r="O80" s="24">
        <f>IF(COUNT(R80:AK80)=0,"",COUNT(R80:AK80))</f>
        <v>5</v>
      </c>
      <c r="P80" s="48">
        <f>SUM(R80:AK80)</f>
        <v>110.7</v>
      </c>
      <c r="Q80" s="50">
        <v>107.2</v>
      </c>
      <c r="R80" s="25">
        <v>7</v>
      </c>
      <c r="S80" s="25" t="s">
        <v>14</v>
      </c>
      <c r="T80" s="25">
        <v>2</v>
      </c>
      <c r="U80" s="25" t="s">
        <v>14</v>
      </c>
      <c r="V80" s="25">
        <v>7</v>
      </c>
      <c r="W80" s="25" t="s">
        <v>14</v>
      </c>
      <c r="X80" s="25" t="s">
        <v>14</v>
      </c>
      <c r="Y80" s="26"/>
      <c r="Z80" s="28" t="s">
        <v>14</v>
      </c>
      <c r="AA80" s="28" t="s">
        <v>14</v>
      </c>
      <c r="AB80" s="28" t="s">
        <v>14</v>
      </c>
      <c r="AC80" s="28" t="s">
        <v>14</v>
      </c>
      <c r="AD80" s="28">
        <v>68.900000000000006</v>
      </c>
      <c r="AE80" s="28">
        <v>25.8</v>
      </c>
      <c r="AF80" s="28" t="s">
        <v>14</v>
      </c>
      <c r="AG80" s="28" t="s">
        <v>14</v>
      </c>
      <c r="AH80" s="28" t="s">
        <v>14</v>
      </c>
      <c r="AI80" s="28" t="s">
        <v>14</v>
      </c>
      <c r="AJ80" s="28" t="s">
        <v>14</v>
      </c>
      <c r="AK80" s="51" t="s">
        <v>14</v>
      </c>
      <c r="AM80" s="1" t="s">
        <v>14</v>
      </c>
    </row>
    <row r="81" spans="1:39" x14ac:dyDescent="0.2">
      <c r="A81" s="21">
        <f>ROW(G81)-2</f>
        <v>79</v>
      </c>
      <c r="B81" s="76">
        <v>84</v>
      </c>
      <c r="C81" s="22">
        <f>IF(B81="","",IF(B81=A81,"=",B81-A81))</f>
        <v>5</v>
      </c>
      <c r="D81" s="76">
        <f>COUNTIF($M$3:$M81,$M81)</f>
        <v>8</v>
      </c>
      <c r="E81" s="76">
        <v>8</v>
      </c>
      <c r="F81" s="22" t="str">
        <f>IF(E81="","",IF(E81=D81,"=",E81-D81))</f>
        <v>=</v>
      </c>
      <c r="G81" s="12">
        <v>23573</v>
      </c>
      <c r="H81" s="13" t="str">
        <f>IFERROR(VLOOKUP($G81,Jugadores,12,0), "")</f>
        <v>CANDELA MONTERO C.</v>
      </c>
      <c r="I81" s="13" t="str">
        <f>IFERROR(VLOOKUP($G81,Jugadores,14,0), "")</f>
        <v>CTM Cidade de Narón</v>
      </c>
      <c r="J81" s="17" t="str">
        <f>IF(ISERROR(VLOOKUP(I81,Clubes,1,0)),"-","Galicia")</f>
        <v>Galicia</v>
      </c>
      <c r="K81" s="14">
        <f>IFERROR(VLOOKUP($G81,Jugadores,15,0), "")</f>
        <v>2008</v>
      </c>
      <c r="L81" s="17" t="str">
        <f>IFERROR(VLOOKUP($G81,Jugadores,16,0), "")</f>
        <v>F</v>
      </c>
      <c r="M81" s="15" t="str">
        <f>IFERROR(VLOOKUP($G81,Jugadores,17,0), "")</f>
        <v>INFF</v>
      </c>
      <c r="N81" s="16"/>
      <c r="O81" s="24">
        <f>IF(COUNT(R81:AK81)=0,"",COUNT(R81:AK81))</f>
        <v>5</v>
      </c>
      <c r="P81" s="48">
        <f>SUM(R81:AK81)</f>
        <v>110.6</v>
      </c>
      <c r="Q81" s="50">
        <v>119.1</v>
      </c>
      <c r="R81" s="25" t="s">
        <v>14</v>
      </c>
      <c r="S81" s="25" t="s">
        <v>14</v>
      </c>
      <c r="T81" s="25">
        <v>15.8</v>
      </c>
      <c r="U81" s="25">
        <v>23</v>
      </c>
      <c r="V81" s="25">
        <v>9.5</v>
      </c>
      <c r="W81" s="25">
        <v>9.5</v>
      </c>
      <c r="X81" s="25" t="s">
        <v>14</v>
      </c>
      <c r="Y81" s="26"/>
      <c r="Z81" s="28" t="s">
        <v>14</v>
      </c>
      <c r="AA81" s="28" t="s">
        <v>14</v>
      </c>
      <c r="AB81" s="28" t="s">
        <v>14</v>
      </c>
      <c r="AC81" s="28" t="s">
        <v>14</v>
      </c>
      <c r="AD81" s="28">
        <v>52.8</v>
      </c>
      <c r="AE81" s="28" t="s">
        <v>14</v>
      </c>
      <c r="AF81" s="28" t="s">
        <v>14</v>
      </c>
      <c r="AG81" s="28" t="s">
        <v>14</v>
      </c>
      <c r="AH81" s="28" t="s">
        <v>14</v>
      </c>
      <c r="AI81" s="28" t="s">
        <v>14</v>
      </c>
      <c r="AJ81" s="28" t="s">
        <v>14</v>
      </c>
      <c r="AK81" s="51" t="s">
        <v>14</v>
      </c>
      <c r="AM81" s="1" t="s">
        <v>14</v>
      </c>
    </row>
    <row r="82" spans="1:39" x14ac:dyDescent="0.2">
      <c r="A82" s="21">
        <f>ROW(G82)-2</f>
        <v>80</v>
      </c>
      <c r="B82" s="76">
        <v>80</v>
      </c>
      <c r="C82" s="22" t="str">
        <f>IF(B82="","",IF(B82=A82,"=",B82-A82))</f>
        <v>=</v>
      </c>
      <c r="D82" s="76">
        <f>COUNTIF($M$3:$M82,$M82)</f>
        <v>9</v>
      </c>
      <c r="E82" s="76">
        <v>7</v>
      </c>
      <c r="F82" s="22">
        <f>IF(E82="","",IF(E82=D82,"=",E82-D82))</f>
        <v>-2</v>
      </c>
      <c r="G82" s="12">
        <v>35410</v>
      </c>
      <c r="H82" s="13" t="str">
        <f>IFERROR(VLOOKUP($G82,Jugadores,12,0), "")</f>
        <v>ALBA PRADO C.</v>
      </c>
      <c r="I82" s="13" t="str">
        <f>IFERROR(VLOOKUP($G82,Jugadores,14,0), "")</f>
        <v>CTM GAM</v>
      </c>
      <c r="J82" s="17" t="str">
        <f>IF(ISERROR(VLOOKUP(I82,Clubes,1,0)),"-","Galicia")</f>
        <v>Galicia</v>
      </c>
      <c r="K82" s="14">
        <f>IFERROR(VLOOKUP($G82,Jugadores,15,0), "")</f>
        <v>2009</v>
      </c>
      <c r="L82" s="17" t="str">
        <f>IFERROR(VLOOKUP($G82,Jugadores,16,0), "")</f>
        <v>F</v>
      </c>
      <c r="M82" s="15" t="str">
        <f>IFERROR(VLOOKUP($G82,Jugadores,17,0), "")</f>
        <v>INFF</v>
      </c>
      <c r="N82" s="16"/>
      <c r="O82" s="24">
        <f>IF(COUNT(R82:AK82)=0,"",COUNT(R82:AK82))</f>
        <v>6</v>
      </c>
      <c r="P82" s="48">
        <f>SUM(R82:AK82)</f>
        <v>110.5</v>
      </c>
      <c r="Q82" s="50">
        <v>96</v>
      </c>
      <c r="R82" s="25">
        <v>12.5</v>
      </c>
      <c r="S82" s="25" t="s">
        <v>14</v>
      </c>
      <c r="T82" s="25" t="s">
        <v>14</v>
      </c>
      <c r="U82" s="25" t="s">
        <v>14</v>
      </c>
      <c r="V82" s="25">
        <v>4.5</v>
      </c>
      <c r="W82" s="25">
        <v>10.5</v>
      </c>
      <c r="X82" s="25" t="s">
        <v>14</v>
      </c>
      <c r="Y82" s="26"/>
      <c r="Z82" s="28" t="s">
        <v>14</v>
      </c>
      <c r="AA82" s="28" t="s">
        <v>14</v>
      </c>
      <c r="AB82" s="28">
        <v>39</v>
      </c>
      <c r="AC82" s="28">
        <v>29</v>
      </c>
      <c r="AD82" s="28">
        <v>15</v>
      </c>
      <c r="AE82" s="28" t="s">
        <v>14</v>
      </c>
      <c r="AF82" s="28" t="s">
        <v>14</v>
      </c>
      <c r="AG82" s="28" t="s">
        <v>14</v>
      </c>
      <c r="AH82" s="28" t="s">
        <v>14</v>
      </c>
      <c r="AI82" s="28" t="s">
        <v>14</v>
      </c>
      <c r="AJ82" s="28" t="s">
        <v>14</v>
      </c>
      <c r="AK82" s="51" t="s">
        <v>14</v>
      </c>
      <c r="AM82" s="1" t="s">
        <v>14</v>
      </c>
    </row>
    <row r="83" spans="1:39" x14ac:dyDescent="0.2">
      <c r="A83" s="21">
        <f>ROW(G83)-2</f>
        <v>81</v>
      </c>
      <c r="B83" s="76">
        <v>77</v>
      </c>
      <c r="C83" s="22">
        <f>IF(B83="","",IF(B83=A83,"=",B83-A83))</f>
        <v>-4</v>
      </c>
      <c r="D83" s="76">
        <f>COUNTIF($M$3:$M83,$M83)</f>
        <v>24</v>
      </c>
      <c r="E83" s="76">
        <v>24</v>
      </c>
      <c r="F83" s="22" t="str">
        <f>IF(E83="","",IF(E83=D83,"=",E83-D83))</f>
        <v>=</v>
      </c>
      <c r="G83" s="12">
        <v>29497</v>
      </c>
      <c r="H83" s="13" t="str">
        <f>IFERROR(VLOOKUP($G83,Jugadores,12,0), "")</f>
        <v>ROBER CAMIÑA T.</v>
      </c>
      <c r="I83" s="13" t="str">
        <f>IFERROR(VLOOKUP($G83,Jugadores,14,0), "")</f>
        <v>Cinania TM</v>
      </c>
      <c r="J83" s="17" t="str">
        <f>IF(ISERROR(VLOOKUP(I83,Clubes,1,0)),"-","Galicia")</f>
        <v>Galicia</v>
      </c>
      <c r="K83" s="14">
        <f>IFERROR(VLOOKUP($G83,Jugadores,15,0), "")</f>
        <v>2009</v>
      </c>
      <c r="L83" s="17" t="str">
        <f>IFERROR(VLOOKUP($G83,Jugadores,16,0), "")</f>
        <v>M</v>
      </c>
      <c r="M83" s="15" t="str">
        <f>IFERROR(VLOOKUP($G83,Jugadores,17,0), "")</f>
        <v>INFM</v>
      </c>
      <c r="N83" s="16"/>
      <c r="O83" s="24">
        <f>IF(COUNT(R83:AK83)=0,"",COUNT(R83:AK83))</f>
        <v>1</v>
      </c>
      <c r="P83" s="48">
        <f>SUM(R83:AK83)</f>
        <v>109</v>
      </c>
      <c r="Q83" s="50">
        <v>120</v>
      </c>
      <c r="R83" s="25" t="s">
        <v>14</v>
      </c>
      <c r="S83" s="25" t="s">
        <v>14</v>
      </c>
      <c r="T83" s="25" t="s">
        <v>14</v>
      </c>
      <c r="U83" s="25" t="s">
        <v>14</v>
      </c>
      <c r="V83" s="25" t="s">
        <v>14</v>
      </c>
      <c r="W83" s="25" t="s">
        <v>14</v>
      </c>
      <c r="X83" s="25" t="s">
        <v>14</v>
      </c>
      <c r="Y83" s="26"/>
      <c r="Z83" s="28" t="s">
        <v>14</v>
      </c>
      <c r="AA83" s="28" t="s">
        <v>14</v>
      </c>
      <c r="AB83" s="28">
        <v>109</v>
      </c>
      <c r="AC83" s="28" t="s">
        <v>14</v>
      </c>
      <c r="AD83" s="28" t="s">
        <v>14</v>
      </c>
      <c r="AE83" s="28" t="s">
        <v>14</v>
      </c>
      <c r="AF83" s="28" t="s">
        <v>14</v>
      </c>
      <c r="AG83" s="28" t="s">
        <v>14</v>
      </c>
      <c r="AH83" s="28" t="s">
        <v>14</v>
      </c>
      <c r="AI83" s="28" t="s">
        <v>14</v>
      </c>
      <c r="AJ83" s="28" t="s">
        <v>14</v>
      </c>
      <c r="AK83" s="51" t="s">
        <v>14</v>
      </c>
      <c r="AM83" s="1" t="s">
        <v>14</v>
      </c>
    </row>
    <row r="84" spans="1:39" x14ac:dyDescent="0.2">
      <c r="A84" s="21">
        <f>ROW(G84)-2</f>
        <v>82</v>
      </c>
      <c r="B84" s="76">
        <v>76</v>
      </c>
      <c r="C84" s="22">
        <f>IF(B84="","",IF(B84=A84,"=",B84-A84))</f>
        <v>-6</v>
      </c>
      <c r="D84" s="76">
        <f>COUNTIF($M$3:$M84,$M84)</f>
        <v>3</v>
      </c>
      <c r="E84" s="76">
        <v>3</v>
      </c>
      <c r="F84" s="22" t="str">
        <f>IF(E84="","",IF(E84=D84,"=",E84-D84))</f>
        <v>=</v>
      </c>
      <c r="G84" s="12">
        <v>35935</v>
      </c>
      <c r="H84" s="13" t="str">
        <f>IFERROR(VLOOKUP($G84,Jugadores,12,0), "")</f>
        <v>ALEJANDRA CAMPO A.</v>
      </c>
      <c r="I84" s="13" t="str">
        <f>IFERROR(VLOOKUP($G84,Jugadores,14,0), "")</f>
        <v>CTM Mos</v>
      </c>
      <c r="J84" s="17" t="str">
        <f>IF(ISERROR(VLOOKUP(I84,Clubes,1,0)),"-","Galicia")</f>
        <v>Galicia</v>
      </c>
      <c r="K84" s="14">
        <f>IFERROR(VLOOKUP($G84,Jugadores,15,0), "")</f>
        <v>2013</v>
      </c>
      <c r="L84" s="17" t="str">
        <f>IFERROR(VLOOKUP($G84,Jugadores,16,0), "")</f>
        <v>F</v>
      </c>
      <c r="M84" s="15" t="str">
        <f>IFERROR(VLOOKUP($G84,Jugadores,17,0), "")</f>
        <v>BENF</v>
      </c>
      <c r="N84" s="16"/>
      <c r="O84" s="24">
        <f>IF(COUNT(R84:AK84)=0,"",COUNT(R84:AK84))</f>
        <v>4</v>
      </c>
      <c r="P84" s="48">
        <f>SUM(R84:AK84)</f>
        <v>107.5</v>
      </c>
      <c r="Q84" s="50">
        <v>112</v>
      </c>
      <c r="R84" s="25" t="s">
        <v>14</v>
      </c>
      <c r="S84" s="25" t="s">
        <v>14</v>
      </c>
      <c r="T84" s="25" t="s">
        <v>14</v>
      </c>
      <c r="U84" s="25" t="s">
        <v>14</v>
      </c>
      <c r="V84" s="25" t="s">
        <v>14</v>
      </c>
      <c r="W84" s="25">
        <v>2.5</v>
      </c>
      <c r="X84" s="25" t="s">
        <v>14</v>
      </c>
      <c r="Y84" s="26"/>
      <c r="Z84" s="28">
        <v>37</v>
      </c>
      <c r="AA84" s="28">
        <v>39</v>
      </c>
      <c r="AB84" s="28">
        <v>29</v>
      </c>
      <c r="AC84" s="28" t="s">
        <v>14</v>
      </c>
      <c r="AD84" s="28" t="s">
        <v>14</v>
      </c>
      <c r="AE84" s="28" t="s">
        <v>14</v>
      </c>
      <c r="AF84" s="28" t="s">
        <v>14</v>
      </c>
      <c r="AG84" s="28" t="s">
        <v>14</v>
      </c>
      <c r="AH84" s="28" t="s">
        <v>14</v>
      </c>
      <c r="AI84" s="28" t="s">
        <v>14</v>
      </c>
      <c r="AJ84" s="28" t="s">
        <v>14</v>
      </c>
      <c r="AK84" s="51" t="s">
        <v>14</v>
      </c>
      <c r="AM84" s="1" t="s">
        <v>14</v>
      </c>
    </row>
    <row r="85" spans="1:39" x14ac:dyDescent="0.2">
      <c r="A85" s="21">
        <f>ROW(G85)-2</f>
        <v>83</v>
      </c>
      <c r="B85" s="76">
        <v>87</v>
      </c>
      <c r="C85" s="22">
        <f>IF(B85="","",IF(B85=A85,"=",B85-A85))</f>
        <v>4</v>
      </c>
      <c r="D85" s="76">
        <f>COUNTIF($M$3:$M85,$M85)</f>
        <v>10</v>
      </c>
      <c r="E85" s="76">
        <v>10</v>
      </c>
      <c r="F85" s="22" t="str">
        <f>IF(E85="","",IF(E85=D85,"=",E85-D85))</f>
        <v>=</v>
      </c>
      <c r="G85" s="12">
        <v>38099</v>
      </c>
      <c r="H85" s="13" t="str">
        <f>IFERROR(VLOOKUP($G85,Jugadores,12,0), "")</f>
        <v>TIAGO GRAÑA M.</v>
      </c>
      <c r="I85" s="13" t="str">
        <f>IFERROR(VLOOKUP($G85,Jugadores,14,0), "")</f>
        <v>Club Monte Porreiro</v>
      </c>
      <c r="J85" s="17" t="str">
        <f>IF(ISERROR(VLOOKUP(I85,Clubes,1,0)),"-","Galicia")</f>
        <v>Galicia</v>
      </c>
      <c r="K85" s="14">
        <f>IFERROR(VLOOKUP($G85,Jugadores,15,0), "")</f>
        <v>2012</v>
      </c>
      <c r="L85" s="17" t="str">
        <f>IFERROR(VLOOKUP($G85,Jugadores,16,0), "")</f>
        <v>M</v>
      </c>
      <c r="M85" s="15" t="str">
        <f>IFERROR(VLOOKUP($G85,Jugadores,17,0), "")</f>
        <v>BENM</v>
      </c>
      <c r="N85" s="16"/>
      <c r="O85" s="24">
        <f>IF(COUNT(R85:AK85)=0,"",COUNT(R85:AK85))</f>
        <v>4</v>
      </c>
      <c r="P85" s="48">
        <f>SUM(R85:AK85)</f>
        <v>107.3</v>
      </c>
      <c r="Q85" s="50">
        <v>92</v>
      </c>
      <c r="R85" s="25">
        <v>8</v>
      </c>
      <c r="S85" s="25" t="s">
        <v>14</v>
      </c>
      <c r="T85" s="25" t="s">
        <v>14</v>
      </c>
      <c r="U85" s="25" t="s">
        <v>14</v>
      </c>
      <c r="V85" s="25">
        <v>7.3</v>
      </c>
      <c r="W85" s="25" t="s">
        <v>14</v>
      </c>
      <c r="X85" s="25" t="s">
        <v>14</v>
      </c>
      <c r="Y85" s="26"/>
      <c r="Z85" s="28" t="s">
        <v>14</v>
      </c>
      <c r="AA85" s="28">
        <v>43</v>
      </c>
      <c r="AB85" s="28">
        <v>49</v>
      </c>
      <c r="AC85" s="28" t="s">
        <v>14</v>
      </c>
      <c r="AD85" s="28" t="s">
        <v>14</v>
      </c>
      <c r="AE85" s="28" t="s">
        <v>14</v>
      </c>
      <c r="AF85" s="28" t="s">
        <v>14</v>
      </c>
      <c r="AG85" s="28" t="s">
        <v>14</v>
      </c>
      <c r="AH85" s="28" t="s">
        <v>14</v>
      </c>
      <c r="AI85" s="28" t="s">
        <v>14</v>
      </c>
      <c r="AJ85" s="28" t="s">
        <v>14</v>
      </c>
      <c r="AK85" s="51" t="s">
        <v>14</v>
      </c>
      <c r="AM85" s="1" t="s">
        <v>14</v>
      </c>
    </row>
    <row r="86" spans="1:39" x14ac:dyDescent="0.2">
      <c r="A86" s="21">
        <f>ROW(G86)-2</f>
        <v>84</v>
      </c>
      <c r="B86" s="76">
        <v>81</v>
      </c>
      <c r="C86" s="22">
        <f>IF(B86="","",IF(B86=A86,"=",B86-A86))</f>
        <v>-3</v>
      </c>
      <c r="D86" s="76">
        <f>COUNTIF($M$3:$M86,$M86)</f>
        <v>3</v>
      </c>
      <c r="E86" s="76">
        <v>3</v>
      </c>
      <c r="F86" s="22" t="str">
        <f>IF(E86="","",IF(E86=D86,"=",E86-D86))</f>
        <v>=</v>
      </c>
      <c r="G86" s="12">
        <v>19423</v>
      </c>
      <c r="H86" s="13" t="str">
        <f>IFERROR(VLOOKUP($G86,Jugadores,12,0), "")</f>
        <v>MARTIN QUINTANA R.</v>
      </c>
      <c r="I86" s="13" t="str">
        <f>IFERROR(VLOOKUP($G86,Jugadores,14,0), "")</f>
        <v>Club Monte Porreiro</v>
      </c>
      <c r="J86" s="17" t="str">
        <f>IF(ISERROR(VLOOKUP(I86,Clubes,1,0)),"-","Galicia")</f>
        <v>Galicia</v>
      </c>
      <c r="K86" s="14">
        <f>IFERROR(VLOOKUP($G86,Jugadores,15,0), "")</f>
        <v>2002</v>
      </c>
      <c r="L86" s="17" t="str">
        <f>IFERROR(VLOOKUP($G86,Jugadores,16,0), "")</f>
        <v>M</v>
      </c>
      <c r="M86" s="15" t="str">
        <f>IFERROR(VLOOKUP($G86,Jugadores,17,0), "")</f>
        <v>S23M</v>
      </c>
      <c r="N86" s="16"/>
      <c r="O86" s="24">
        <f>IF(COUNT(R86:AK86)=0,"",COUNT(R86:AK86))</f>
        <v>4</v>
      </c>
      <c r="P86" s="48">
        <f>SUM(R86:AK86)</f>
        <v>104.6</v>
      </c>
      <c r="Q86" s="50">
        <v>95.6</v>
      </c>
      <c r="R86" s="25">
        <v>18.5</v>
      </c>
      <c r="S86" s="25" t="s">
        <v>14</v>
      </c>
      <c r="T86" s="25">
        <v>6.5</v>
      </c>
      <c r="U86" s="25">
        <v>10.6</v>
      </c>
      <c r="V86" s="25" t="s">
        <v>14</v>
      </c>
      <c r="W86" s="25" t="s">
        <v>14</v>
      </c>
      <c r="X86" s="25" t="s">
        <v>14</v>
      </c>
      <c r="Y86" s="26"/>
      <c r="Z86" s="28" t="s">
        <v>14</v>
      </c>
      <c r="AA86" s="28" t="s">
        <v>14</v>
      </c>
      <c r="AB86" s="28" t="s">
        <v>14</v>
      </c>
      <c r="AC86" s="28" t="s">
        <v>14</v>
      </c>
      <c r="AD86" s="28" t="s">
        <v>14</v>
      </c>
      <c r="AE86" s="28">
        <v>69</v>
      </c>
      <c r="AF86" s="28" t="s">
        <v>14</v>
      </c>
      <c r="AG86" s="28" t="s">
        <v>14</v>
      </c>
      <c r="AH86" s="28" t="s">
        <v>14</v>
      </c>
      <c r="AI86" s="28" t="s">
        <v>14</v>
      </c>
      <c r="AJ86" s="28" t="s">
        <v>14</v>
      </c>
      <c r="AK86" s="51" t="s">
        <v>14</v>
      </c>
      <c r="AM86" s="1" t="s">
        <v>14</v>
      </c>
    </row>
    <row r="87" spans="1:39" x14ac:dyDescent="0.2">
      <c r="A87" s="21">
        <f>ROW(G87)-2</f>
        <v>85</v>
      </c>
      <c r="B87" s="76">
        <v>82</v>
      </c>
      <c r="C87" s="22">
        <f>IF(B87="","",IF(B87=A87,"=",B87-A87))</f>
        <v>-3</v>
      </c>
      <c r="D87" s="76">
        <f>COUNTIF($M$3:$M87,$M87)</f>
        <v>10</v>
      </c>
      <c r="E87" s="76">
        <v>10</v>
      </c>
      <c r="F87" s="22" t="str">
        <f>IF(E87="","",IF(E87=D87,"=",E87-D87))</f>
        <v>=</v>
      </c>
      <c r="G87" s="12">
        <v>22326</v>
      </c>
      <c r="H87" s="13" t="str">
        <f>IFERROR(VLOOKUP($G87,Jugadores,12,0), "")</f>
        <v>NICOLAS PAZ P.</v>
      </c>
      <c r="I87" s="13" t="str">
        <f>IFERROR(VLOOKUP($G87,Jugadores,14,0), "")</f>
        <v>Club Vimianzo TM</v>
      </c>
      <c r="J87" s="17" t="str">
        <f>IF(ISERROR(VLOOKUP(I87,Clubes,1,0)),"-","Galicia")</f>
        <v>Galicia</v>
      </c>
      <c r="K87" s="14">
        <f>IFERROR(VLOOKUP($G87,Jugadores,15,0), "")</f>
        <v>2005</v>
      </c>
      <c r="L87" s="17" t="str">
        <f>IFERROR(VLOOKUP($G87,Jugadores,16,0), "")</f>
        <v>M</v>
      </c>
      <c r="M87" s="15" t="str">
        <f>IFERROR(VLOOKUP($G87,Jugadores,17,0), "")</f>
        <v>JUVM</v>
      </c>
      <c r="N87" s="16"/>
      <c r="O87" s="24">
        <f>IF(COUNT(R87:AK87)=0,"",COUNT(R87:AK87))</f>
        <v>3</v>
      </c>
      <c r="P87" s="48">
        <f>SUM(R87:AK87)</f>
        <v>102.2</v>
      </c>
      <c r="Q87" s="50">
        <v>102.2</v>
      </c>
      <c r="R87" s="25" t="s">
        <v>14</v>
      </c>
      <c r="S87" s="25" t="s">
        <v>14</v>
      </c>
      <c r="T87" s="25" t="s">
        <v>14</v>
      </c>
      <c r="U87" s="25" t="s">
        <v>14</v>
      </c>
      <c r="V87" s="25" t="s">
        <v>14</v>
      </c>
      <c r="W87" s="25" t="s">
        <v>14</v>
      </c>
      <c r="X87" s="25" t="s">
        <v>14</v>
      </c>
      <c r="Y87" s="26"/>
      <c r="Z87" s="28" t="s">
        <v>14</v>
      </c>
      <c r="AA87" s="28" t="s">
        <v>14</v>
      </c>
      <c r="AB87" s="28" t="s">
        <v>14</v>
      </c>
      <c r="AC87" s="28" t="s">
        <v>14</v>
      </c>
      <c r="AD87" s="28">
        <v>35</v>
      </c>
      <c r="AE87" s="28">
        <v>37</v>
      </c>
      <c r="AF87" s="28" t="s">
        <v>14</v>
      </c>
      <c r="AG87" s="28" t="s">
        <v>14</v>
      </c>
      <c r="AH87" s="28" t="s">
        <v>14</v>
      </c>
      <c r="AI87" s="28" t="s">
        <v>14</v>
      </c>
      <c r="AJ87" s="28" t="s">
        <v>14</v>
      </c>
      <c r="AK87" s="51">
        <v>30.2</v>
      </c>
      <c r="AM87" s="1" t="s">
        <v>14</v>
      </c>
    </row>
    <row r="88" spans="1:39" x14ac:dyDescent="0.2">
      <c r="A88" s="21">
        <f>ROW(G88)-2</f>
        <v>86</v>
      </c>
      <c r="B88" s="76">
        <v>83</v>
      </c>
      <c r="C88" s="22">
        <f>IF(B88="","",IF(B88=A88,"=",B88-A88))</f>
        <v>-3</v>
      </c>
      <c r="D88" s="76">
        <f>COUNTIF($M$3:$M88,$M88)</f>
        <v>2</v>
      </c>
      <c r="E88" s="76">
        <v>2</v>
      </c>
      <c r="F88" s="22" t="str">
        <f>IF(E88="","",IF(E88=D88,"=",E88-D88))</f>
        <v>=</v>
      </c>
      <c r="G88" s="12">
        <v>17347</v>
      </c>
      <c r="H88" s="13" t="str">
        <f>IFERROR(VLOOKUP($G88,Jugadores,12,0), "")</f>
        <v>BRAIS BLANCO R.</v>
      </c>
      <c r="I88" s="13" t="str">
        <f>IFERROR(VLOOKUP($G88,Jugadores,14,0), "")</f>
        <v>Club Oroso TM</v>
      </c>
      <c r="J88" s="17" t="str">
        <f>IF(ISERROR(VLOOKUP(I88,Clubes,1,0)),"-","Galicia")</f>
        <v>Galicia</v>
      </c>
      <c r="K88" s="14">
        <f>IFERROR(VLOOKUP($G88,Jugadores,15,0), "")</f>
        <v>2000</v>
      </c>
      <c r="L88" s="17" t="str">
        <f>IFERROR(VLOOKUP($G88,Jugadores,16,0), "")</f>
        <v>M</v>
      </c>
      <c r="M88" s="15" t="str">
        <f>IFERROR(VLOOKUP($G88,Jugadores,17,0), "")</f>
        <v>SENM</v>
      </c>
      <c r="N88" s="16"/>
      <c r="O88" s="24">
        <f>IF(COUNT(R88:AK88)=0,"",COUNT(R88:AK88))</f>
        <v>2</v>
      </c>
      <c r="P88" s="48">
        <f>SUM(R88:AK88)</f>
        <v>101.9</v>
      </c>
      <c r="Q88" s="50">
        <v>101.9</v>
      </c>
      <c r="R88" s="25" t="s">
        <v>14</v>
      </c>
      <c r="S88" s="25" t="s">
        <v>14</v>
      </c>
      <c r="T88" s="25">
        <v>4.5</v>
      </c>
      <c r="U88" s="25" t="s">
        <v>14</v>
      </c>
      <c r="V88" s="25" t="s">
        <v>14</v>
      </c>
      <c r="W88" s="25" t="s">
        <v>14</v>
      </c>
      <c r="X88" s="25" t="s">
        <v>14</v>
      </c>
      <c r="Y88" s="26"/>
      <c r="Z88" s="28" t="s">
        <v>14</v>
      </c>
      <c r="AA88" s="28" t="s">
        <v>14</v>
      </c>
      <c r="AB88" s="28" t="s">
        <v>14</v>
      </c>
      <c r="AC88" s="28" t="s">
        <v>14</v>
      </c>
      <c r="AD88" s="28" t="s">
        <v>14</v>
      </c>
      <c r="AE88" s="28">
        <v>97.4</v>
      </c>
      <c r="AF88" s="28" t="s">
        <v>14</v>
      </c>
      <c r="AG88" s="28" t="s">
        <v>14</v>
      </c>
      <c r="AH88" s="28" t="s">
        <v>14</v>
      </c>
      <c r="AI88" s="28" t="s">
        <v>14</v>
      </c>
      <c r="AJ88" s="28" t="s">
        <v>14</v>
      </c>
      <c r="AK88" s="51" t="s">
        <v>14</v>
      </c>
      <c r="AM88" s="1" t="s">
        <v>14</v>
      </c>
    </row>
    <row r="89" spans="1:39" x14ac:dyDescent="0.2">
      <c r="A89" s="21">
        <f>ROW(G89)-2</f>
        <v>87</v>
      </c>
      <c r="B89" s="76">
        <v>95</v>
      </c>
      <c r="C89" s="22">
        <f>IF(B89="","",IF(B89=A89,"=",B89-A89))</f>
        <v>8</v>
      </c>
      <c r="D89" s="76">
        <f>COUNTIF($M$3:$M89,$M89)</f>
        <v>10</v>
      </c>
      <c r="E89" s="76">
        <v>10</v>
      </c>
      <c r="F89" s="22" t="str">
        <f>IF(E89="","",IF(E89=D89,"=",E89-D89))</f>
        <v>=</v>
      </c>
      <c r="G89" s="12">
        <v>29342</v>
      </c>
      <c r="H89" s="13" t="str">
        <f>IFERROR(VLOOKUP($G89,Jugadores,12,0), "")</f>
        <v>NATALIA OUBIÑA G.</v>
      </c>
      <c r="I89" s="13" t="str">
        <f>IFERROR(VLOOKUP($G89,Jugadores,14,0), "")</f>
        <v>Club Monte Porreiro</v>
      </c>
      <c r="J89" s="17" t="str">
        <f>IF(ISERROR(VLOOKUP(I89,Clubes,1,0)),"-","Galicia")</f>
        <v>Galicia</v>
      </c>
      <c r="K89" s="14">
        <f>IFERROR(VLOOKUP($G89,Jugadores,15,0), "")</f>
        <v>2007</v>
      </c>
      <c r="L89" s="17" t="str">
        <f>IFERROR(VLOOKUP($G89,Jugadores,16,0), "")</f>
        <v>F</v>
      </c>
      <c r="M89" s="15" t="str">
        <f>IFERROR(VLOOKUP($G89,Jugadores,17,0), "")</f>
        <v>INFF</v>
      </c>
      <c r="N89" s="16"/>
      <c r="O89" s="24">
        <f>IF(COUNT(R89:AK89)=0,"",COUNT(R89:AK89))</f>
        <v>7</v>
      </c>
      <c r="P89" s="48">
        <f>SUM(R89:AK89)</f>
        <v>100</v>
      </c>
      <c r="Q89" s="50">
        <v>92.5</v>
      </c>
      <c r="R89" s="25">
        <v>12.5</v>
      </c>
      <c r="S89" s="25" t="s">
        <v>14</v>
      </c>
      <c r="T89" s="25">
        <v>4.5</v>
      </c>
      <c r="U89" s="25">
        <v>5.5</v>
      </c>
      <c r="V89" s="25">
        <v>9.5</v>
      </c>
      <c r="W89" s="25" t="s">
        <v>14</v>
      </c>
      <c r="X89" s="25" t="s">
        <v>14</v>
      </c>
      <c r="Y89" s="26"/>
      <c r="Z89" s="28" t="s">
        <v>14</v>
      </c>
      <c r="AA89" s="28" t="s">
        <v>14</v>
      </c>
      <c r="AB89" s="28" t="s">
        <v>14</v>
      </c>
      <c r="AC89" s="28">
        <v>37</v>
      </c>
      <c r="AD89" s="28">
        <v>23</v>
      </c>
      <c r="AE89" s="28">
        <v>8</v>
      </c>
      <c r="AF89" s="28" t="s">
        <v>14</v>
      </c>
      <c r="AG89" s="28" t="s">
        <v>14</v>
      </c>
      <c r="AH89" s="28" t="s">
        <v>14</v>
      </c>
      <c r="AI89" s="28" t="s">
        <v>14</v>
      </c>
      <c r="AJ89" s="28" t="s">
        <v>14</v>
      </c>
      <c r="AK89" s="51" t="s">
        <v>14</v>
      </c>
      <c r="AM89" s="1" t="s">
        <v>14</v>
      </c>
    </row>
    <row r="90" spans="1:39" x14ac:dyDescent="0.2">
      <c r="A90" s="21">
        <f>ROW(G90)-2</f>
        <v>88</v>
      </c>
      <c r="B90" s="76">
        <v>91</v>
      </c>
      <c r="C90" s="22">
        <f>IF(B90="","",IF(B90=A90,"=",B90-A90))</f>
        <v>3</v>
      </c>
      <c r="D90" s="76">
        <f>COUNTIF($M$3:$M90,$M90)</f>
        <v>12</v>
      </c>
      <c r="E90" s="76">
        <v>12</v>
      </c>
      <c r="F90" s="22" t="str">
        <f>IF(E90="","",IF(E90=D90,"=",E90-D90))</f>
        <v>=</v>
      </c>
      <c r="G90" s="12">
        <v>38105</v>
      </c>
      <c r="H90" s="13" t="str">
        <f>IFERROR(VLOOKUP($G90,Jugadores,12,0), "")</f>
        <v>JORGE ALVAREZ I.</v>
      </c>
      <c r="I90" s="13" t="str">
        <f>IFERROR(VLOOKUP($G90,Jugadores,14,0), "")</f>
        <v>Club Monte Porreiro</v>
      </c>
      <c r="J90" s="17" t="str">
        <f>IF(ISERROR(VLOOKUP(I90,Clubes,1,0)),"-","Galicia")</f>
        <v>Galicia</v>
      </c>
      <c r="K90" s="14">
        <f>IFERROR(VLOOKUP($G90,Jugadores,15,0), "")</f>
        <v>2011</v>
      </c>
      <c r="L90" s="17" t="str">
        <f>IFERROR(VLOOKUP($G90,Jugadores,16,0), "")</f>
        <v>M</v>
      </c>
      <c r="M90" s="15" t="str">
        <f>IFERROR(VLOOKUP($G90,Jugadores,17,0), "")</f>
        <v>ALEM</v>
      </c>
      <c r="N90" s="16"/>
      <c r="O90" s="24">
        <f>IF(COUNT(R90:AK90)=0,"",COUNT(R90:AK90))</f>
        <v>3</v>
      </c>
      <c r="P90" s="48">
        <f>SUM(R90:AK90)</f>
        <v>99</v>
      </c>
      <c r="Q90" s="50">
        <v>97</v>
      </c>
      <c r="R90" s="25" t="s">
        <v>14</v>
      </c>
      <c r="S90" s="25" t="s">
        <v>14</v>
      </c>
      <c r="T90" s="25" t="s">
        <v>14</v>
      </c>
      <c r="U90" s="25" t="s">
        <v>14</v>
      </c>
      <c r="V90" s="25">
        <v>2</v>
      </c>
      <c r="W90" s="25" t="s">
        <v>14</v>
      </c>
      <c r="X90" s="25" t="s">
        <v>14</v>
      </c>
      <c r="Y90" s="26"/>
      <c r="Z90" s="28" t="s">
        <v>14</v>
      </c>
      <c r="AA90" s="28">
        <v>32</v>
      </c>
      <c r="AB90" s="28">
        <v>65</v>
      </c>
      <c r="AC90" s="28" t="s">
        <v>14</v>
      </c>
      <c r="AD90" s="28" t="s">
        <v>14</v>
      </c>
      <c r="AE90" s="28" t="s">
        <v>14</v>
      </c>
      <c r="AF90" s="28" t="s">
        <v>14</v>
      </c>
      <c r="AG90" s="28" t="s">
        <v>14</v>
      </c>
      <c r="AH90" s="28" t="s">
        <v>14</v>
      </c>
      <c r="AI90" s="28" t="s">
        <v>14</v>
      </c>
      <c r="AJ90" s="28" t="s">
        <v>14</v>
      </c>
      <c r="AK90" s="51" t="s">
        <v>14</v>
      </c>
      <c r="AM90" s="1" t="s">
        <v>14</v>
      </c>
    </row>
    <row r="91" spans="1:39" x14ac:dyDescent="0.2">
      <c r="A91" s="21">
        <f>ROW(G91)-2</f>
        <v>89</v>
      </c>
      <c r="B91" s="76">
        <v>88</v>
      </c>
      <c r="C91" s="22">
        <f>IF(B91="","",IF(B91=A91,"=",B91-A91))</f>
        <v>-1</v>
      </c>
      <c r="D91" s="76">
        <f>COUNTIF($M$3:$M91,$M91)</f>
        <v>4</v>
      </c>
      <c r="E91" s="76">
        <v>4</v>
      </c>
      <c r="F91" s="22" t="str">
        <f>IF(E91="","",IF(E91=D91,"=",E91-D91))</f>
        <v>=</v>
      </c>
      <c r="G91" s="12">
        <v>36523</v>
      </c>
      <c r="H91" s="13" t="str">
        <f>IFERROR(VLOOKUP($G91,Jugadores,12,0), "")</f>
        <v>LIA VILA G.</v>
      </c>
      <c r="I91" s="13" t="str">
        <f>IFERROR(VLOOKUP($G91,Jugadores,14,0), "")</f>
        <v>CTM Cidade de Narón</v>
      </c>
      <c r="J91" s="17" t="str">
        <f>IF(ISERROR(VLOOKUP(I91,Clubes,1,0)),"-","Galicia")</f>
        <v>Galicia</v>
      </c>
      <c r="K91" s="14">
        <f>IFERROR(VLOOKUP($G91,Jugadores,15,0), "")</f>
        <v>2013</v>
      </c>
      <c r="L91" s="17" t="str">
        <f>IFERROR(VLOOKUP($G91,Jugadores,16,0), "")</f>
        <v>F</v>
      </c>
      <c r="M91" s="15" t="str">
        <f>IFERROR(VLOOKUP($G91,Jugadores,17,0), "")</f>
        <v>BENF</v>
      </c>
      <c r="N91" s="16"/>
      <c r="O91" s="24">
        <f>IF(COUNT(R91:AK91)=0,"",COUNT(R91:AK91))</f>
        <v>5</v>
      </c>
      <c r="P91" s="48">
        <f>SUM(R91:AK91)</f>
        <v>98.7</v>
      </c>
      <c r="Q91" s="50">
        <v>83.7</v>
      </c>
      <c r="R91" s="25">
        <v>10.5</v>
      </c>
      <c r="S91" s="25" t="s">
        <v>14</v>
      </c>
      <c r="T91" s="25" t="s">
        <v>14</v>
      </c>
      <c r="U91" s="25" t="s">
        <v>14</v>
      </c>
      <c r="V91" s="25" t="s">
        <v>14</v>
      </c>
      <c r="W91" s="25">
        <v>6.5</v>
      </c>
      <c r="X91" s="25">
        <v>4.5</v>
      </c>
      <c r="Y91" s="26"/>
      <c r="Z91" s="28">
        <v>48.2</v>
      </c>
      <c r="AA91" s="28">
        <v>29</v>
      </c>
      <c r="AB91" s="28" t="s">
        <v>14</v>
      </c>
      <c r="AC91" s="28" t="s">
        <v>14</v>
      </c>
      <c r="AD91" s="28" t="s">
        <v>14</v>
      </c>
      <c r="AE91" s="28" t="s">
        <v>14</v>
      </c>
      <c r="AF91" s="28" t="s">
        <v>14</v>
      </c>
      <c r="AG91" s="28" t="s">
        <v>14</v>
      </c>
      <c r="AH91" s="28" t="s">
        <v>14</v>
      </c>
      <c r="AI91" s="28" t="s">
        <v>14</v>
      </c>
      <c r="AJ91" s="28" t="s">
        <v>14</v>
      </c>
      <c r="AK91" s="51" t="s">
        <v>14</v>
      </c>
      <c r="AM91" s="1" t="s">
        <v>14</v>
      </c>
    </row>
    <row r="92" spans="1:39" x14ac:dyDescent="0.2">
      <c r="A92" s="21">
        <f>ROW(G92)-2</f>
        <v>90</v>
      </c>
      <c r="B92" s="76">
        <v>85</v>
      </c>
      <c r="C92" s="22">
        <f>IF(B92="","",IF(B92=A92,"=",B92-A92))</f>
        <v>-5</v>
      </c>
      <c r="D92" s="76">
        <f>COUNTIF($M$3:$M92,$M92)</f>
        <v>11</v>
      </c>
      <c r="E92" s="76">
        <v>11</v>
      </c>
      <c r="F92" s="22" t="str">
        <f>IF(E92="","",IF(E92=D92,"=",E92-D92))</f>
        <v>=</v>
      </c>
      <c r="G92" s="12">
        <v>19664</v>
      </c>
      <c r="H92" s="13" t="str">
        <f>IFERROR(VLOOKUP($G92,Jugadores,12,0), "")</f>
        <v>ANTONIO VIDAL V.</v>
      </c>
      <c r="I92" s="13" t="str">
        <f>IFERROR(VLOOKUP($G92,Jugadores,14,0), "")</f>
        <v>Club Monte Porreiro</v>
      </c>
      <c r="J92" s="17" t="str">
        <f>IF(ISERROR(VLOOKUP(I92,Clubes,1,0)),"-","Galicia")</f>
        <v>Galicia</v>
      </c>
      <c r="K92" s="14">
        <f>IFERROR(VLOOKUP($G92,Jugadores,15,0), "")</f>
        <v>1972</v>
      </c>
      <c r="L92" s="17" t="str">
        <f>IFERROR(VLOOKUP($G92,Jugadores,16,0), "")</f>
        <v>M</v>
      </c>
      <c r="M92" s="15" t="str">
        <f>IFERROR(VLOOKUP($G92,Jugadores,17,0), "")</f>
        <v>V50M</v>
      </c>
      <c r="N92" s="16"/>
      <c r="O92" s="24">
        <f>IF(COUNT(R92:AK92)=0,"",COUNT(R92:AK92))</f>
        <v>5</v>
      </c>
      <c r="P92" s="48">
        <f>SUM(R92:AK92)</f>
        <v>98.5</v>
      </c>
      <c r="Q92" s="50">
        <v>95</v>
      </c>
      <c r="R92" s="25">
        <v>9.5</v>
      </c>
      <c r="S92" s="25" t="s">
        <v>14</v>
      </c>
      <c r="T92" s="25">
        <v>9.5</v>
      </c>
      <c r="U92" s="25">
        <v>5</v>
      </c>
      <c r="V92" s="25">
        <v>3.5</v>
      </c>
      <c r="W92" s="25" t="s">
        <v>14</v>
      </c>
      <c r="X92" s="25" t="s">
        <v>14</v>
      </c>
      <c r="Y92" s="26"/>
      <c r="Z92" s="28" t="s">
        <v>14</v>
      </c>
      <c r="AA92" s="28" t="s">
        <v>14</v>
      </c>
      <c r="AB92" s="28" t="s">
        <v>14</v>
      </c>
      <c r="AC92" s="28" t="s">
        <v>14</v>
      </c>
      <c r="AD92" s="28" t="s">
        <v>14</v>
      </c>
      <c r="AE92" s="28" t="s">
        <v>14</v>
      </c>
      <c r="AF92" s="28" t="s">
        <v>14</v>
      </c>
      <c r="AG92" s="28" t="s">
        <v>14</v>
      </c>
      <c r="AH92" s="28">
        <v>71</v>
      </c>
      <c r="AI92" s="28" t="s">
        <v>14</v>
      </c>
      <c r="AJ92" s="28" t="s">
        <v>14</v>
      </c>
      <c r="AK92" s="51" t="s">
        <v>14</v>
      </c>
      <c r="AM92" s="1" t="s">
        <v>14</v>
      </c>
    </row>
    <row r="93" spans="1:39" x14ac:dyDescent="0.2">
      <c r="A93" s="21">
        <f>ROW(G93)-2</f>
        <v>91</v>
      </c>
      <c r="B93" s="76">
        <v>90</v>
      </c>
      <c r="C93" s="22">
        <f>IF(B93="","",IF(B93=A93,"=",B93-A93))</f>
        <v>-1</v>
      </c>
      <c r="D93" s="76">
        <f>COUNTIF($M$3:$M93,$M93)</f>
        <v>25</v>
      </c>
      <c r="E93" s="76">
        <v>26</v>
      </c>
      <c r="F93" s="22">
        <f>IF(E93="","",IF(E93=D93,"=",E93-D93))</f>
        <v>1</v>
      </c>
      <c r="G93" s="12">
        <v>100084</v>
      </c>
      <c r="H93" s="13" t="str">
        <f>IFERROR(VLOOKUP($G93,Jugadores,12,0), "")</f>
        <v>PABLO SANCHEZ G.</v>
      </c>
      <c r="I93" s="13" t="str">
        <f>IFERROR(VLOOKUP($G93,Jugadores,14,0), "")</f>
        <v>Finisterre TM</v>
      </c>
      <c r="J93" s="17" t="str">
        <f>IF(ISERROR(VLOOKUP(I93,Clubes,1,0)),"-","Galicia")</f>
        <v>Galicia</v>
      </c>
      <c r="K93" s="14">
        <f>IFERROR(VLOOKUP($G93,Jugadores,15,0), "")</f>
        <v>2008</v>
      </c>
      <c r="L93" s="17" t="str">
        <f>IFERROR(VLOOKUP($G93,Jugadores,16,0), "")</f>
        <v>M</v>
      </c>
      <c r="M93" s="15" t="str">
        <f>IFERROR(VLOOKUP($G93,Jugadores,17,0), "")</f>
        <v>INFM</v>
      </c>
      <c r="N93" s="16"/>
      <c r="O93" s="24">
        <f>IF(COUNT(R93:AK93)=0,"",COUNT(R93:AK93))</f>
        <v>3</v>
      </c>
      <c r="P93" s="48">
        <f>SUM(R93:AK93)</f>
        <v>97</v>
      </c>
      <c r="Q93" s="50">
        <v>97</v>
      </c>
      <c r="R93" s="25" t="s">
        <v>14</v>
      </c>
      <c r="S93" s="25" t="s">
        <v>14</v>
      </c>
      <c r="T93" s="25">
        <v>12.5</v>
      </c>
      <c r="U93" s="25" t="s">
        <v>14</v>
      </c>
      <c r="V93" s="25" t="s">
        <v>14</v>
      </c>
      <c r="W93" s="25">
        <v>1.5</v>
      </c>
      <c r="X93" s="25" t="s">
        <v>14</v>
      </c>
      <c r="Y93" s="26"/>
      <c r="Z93" s="28" t="s">
        <v>14</v>
      </c>
      <c r="AA93" s="28" t="s">
        <v>14</v>
      </c>
      <c r="AB93" s="28" t="s">
        <v>14</v>
      </c>
      <c r="AC93" s="28">
        <v>83</v>
      </c>
      <c r="AD93" s="28" t="s">
        <v>14</v>
      </c>
      <c r="AE93" s="28" t="s">
        <v>14</v>
      </c>
      <c r="AF93" s="28" t="s">
        <v>14</v>
      </c>
      <c r="AG93" s="28" t="s">
        <v>14</v>
      </c>
      <c r="AH93" s="28" t="s">
        <v>14</v>
      </c>
      <c r="AI93" s="28" t="s">
        <v>14</v>
      </c>
      <c r="AJ93" s="28" t="s">
        <v>14</v>
      </c>
      <c r="AK93" s="51" t="s">
        <v>14</v>
      </c>
      <c r="AM93" s="1" t="s">
        <v>14</v>
      </c>
    </row>
    <row r="94" spans="1:39" x14ac:dyDescent="0.2">
      <c r="A94" s="21">
        <f>ROW(G94)-2</f>
        <v>92</v>
      </c>
      <c r="B94" s="76">
        <v>92</v>
      </c>
      <c r="C94" s="22" t="str">
        <f>IF(B94="","",IF(B94=A94,"=",B94-A94))</f>
        <v>=</v>
      </c>
      <c r="D94" s="76">
        <f>COUNTIF($M$3:$M94,$M94)</f>
        <v>1</v>
      </c>
      <c r="E94" s="76">
        <v>1</v>
      </c>
      <c r="F94" s="22" t="str">
        <f>IF(E94="","",IF(E94=D94,"=",E94-D94))</f>
        <v>=</v>
      </c>
      <c r="G94" s="12">
        <v>8005</v>
      </c>
      <c r="H94" s="13" t="str">
        <f>IFERROR(VLOOKUP($G94,Jugadores,12,0), "")</f>
        <v>RICARDO CARRACEDO A.</v>
      </c>
      <c r="I94" s="13" t="str">
        <f>IFERROR(VLOOKUP($G94,Jugadores,14,0), "")</f>
        <v>Arteal TM</v>
      </c>
      <c r="J94" s="17" t="str">
        <f>IF(ISERROR(VLOOKUP(I94,Clubes,1,0)),"-","Galicia")</f>
        <v>Galicia</v>
      </c>
      <c r="K94" s="14">
        <f>IFERROR(VLOOKUP($G94,Jugadores,15,0), "")</f>
        <v>1960</v>
      </c>
      <c r="L94" s="17" t="str">
        <f>IFERROR(VLOOKUP($G94,Jugadores,16,0), "")</f>
        <v>M</v>
      </c>
      <c r="M94" s="15" t="str">
        <f>IFERROR(VLOOKUP($G94,Jugadores,17,0), "")</f>
        <v>V60M</v>
      </c>
      <c r="N94" s="16"/>
      <c r="O94" s="24">
        <f>IF(COUNT(R94:AK94)=0,"",COUNT(R94:AK94))</f>
        <v>3</v>
      </c>
      <c r="P94" s="48">
        <f>SUM(R94:AK94)</f>
        <v>96.5</v>
      </c>
      <c r="Q94" s="50">
        <v>96.5</v>
      </c>
      <c r="R94" s="25" t="s">
        <v>14</v>
      </c>
      <c r="S94" s="25" t="s">
        <v>14</v>
      </c>
      <c r="T94" s="25">
        <v>0</v>
      </c>
      <c r="U94" s="25">
        <v>13.5</v>
      </c>
      <c r="V94" s="25" t="s">
        <v>14</v>
      </c>
      <c r="W94" s="25" t="s">
        <v>14</v>
      </c>
      <c r="X94" s="25" t="s">
        <v>14</v>
      </c>
      <c r="Y94" s="26"/>
      <c r="Z94" s="28" t="s">
        <v>14</v>
      </c>
      <c r="AA94" s="28" t="s">
        <v>14</v>
      </c>
      <c r="AB94" s="28" t="s">
        <v>14</v>
      </c>
      <c r="AC94" s="28" t="s">
        <v>14</v>
      </c>
      <c r="AD94" s="28" t="s">
        <v>14</v>
      </c>
      <c r="AE94" s="28" t="s">
        <v>14</v>
      </c>
      <c r="AF94" s="28" t="s">
        <v>14</v>
      </c>
      <c r="AG94" s="28" t="s">
        <v>14</v>
      </c>
      <c r="AH94" s="28">
        <v>83</v>
      </c>
      <c r="AI94" s="28" t="s">
        <v>14</v>
      </c>
      <c r="AJ94" s="28" t="s">
        <v>14</v>
      </c>
      <c r="AK94" s="51" t="s">
        <v>14</v>
      </c>
      <c r="AM94" s="1" t="s">
        <v>14</v>
      </c>
    </row>
    <row r="95" spans="1:39" x14ac:dyDescent="0.2">
      <c r="A95" s="21">
        <f>ROW(G95)-2</f>
        <v>93</v>
      </c>
      <c r="B95" s="76">
        <v>93</v>
      </c>
      <c r="C95" s="22" t="str">
        <f>IF(B95="","",IF(B95=A95,"=",B95-A95))</f>
        <v>=</v>
      </c>
      <c r="D95" s="76">
        <f>COUNTIF($M$3:$M95,$M95)</f>
        <v>1</v>
      </c>
      <c r="E95" s="76">
        <v>1</v>
      </c>
      <c r="F95" s="22" t="str">
        <f>IF(E95="","",IF(E95=D95,"=",E95-D95))</f>
        <v>=</v>
      </c>
      <c r="G95" s="12">
        <v>5675</v>
      </c>
      <c r="H95" s="13" t="str">
        <f>IFERROR(VLOOKUP($G95,Jugadores,12,0), "")</f>
        <v>ESTEFANIA BOLAÑO M.</v>
      </c>
      <c r="I95" s="13" t="str">
        <f>IFERROR(VLOOKUP($G95,Jugadores,14,0), "")</f>
        <v>CTM Coruña</v>
      </c>
      <c r="J95" s="17" t="str">
        <f>IF(ISERROR(VLOOKUP(I95,Clubes,1,0)),"-","Galicia")</f>
        <v>Galicia</v>
      </c>
      <c r="K95" s="14">
        <f>IFERROR(VLOOKUP($G95,Jugadores,15,0), "")</f>
        <v>1967</v>
      </c>
      <c r="L95" s="17" t="str">
        <f>IFERROR(VLOOKUP($G95,Jugadores,16,0), "")</f>
        <v>F</v>
      </c>
      <c r="M95" s="15" t="str">
        <f>IFERROR(VLOOKUP($G95,Jugadores,17,0), "")</f>
        <v>V50F</v>
      </c>
      <c r="N95" s="16"/>
      <c r="O95" s="24">
        <f>IF(COUNT(R95:AK95)=0,"",COUNT(R95:AK95))</f>
        <v>6</v>
      </c>
      <c r="P95" s="48">
        <f>SUM(R95:AK95)</f>
        <v>96.300000000000011</v>
      </c>
      <c r="Q95" s="50">
        <v>85.2</v>
      </c>
      <c r="R95" s="25">
        <v>13.1</v>
      </c>
      <c r="S95" s="25">
        <v>1.5</v>
      </c>
      <c r="T95" s="25">
        <v>18.5</v>
      </c>
      <c r="U95" s="25">
        <v>7</v>
      </c>
      <c r="V95" s="25" t="s">
        <v>14</v>
      </c>
      <c r="W95" s="25">
        <v>14</v>
      </c>
      <c r="X95" s="25" t="s">
        <v>14</v>
      </c>
      <c r="Y95" s="26"/>
      <c r="Z95" s="28" t="s">
        <v>14</v>
      </c>
      <c r="AA95" s="28" t="s">
        <v>14</v>
      </c>
      <c r="AB95" s="28" t="s">
        <v>14</v>
      </c>
      <c r="AC95" s="28" t="s">
        <v>14</v>
      </c>
      <c r="AD95" s="28" t="s">
        <v>14</v>
      </c>
      <c r="AE95" s="28" t="s">
        <v>14</v>
      </c>
      <c r="AF95" s="28" t="s">
        <v>14</v>
      </c>
      <c r="AG95" s="28">
        <v>42.2</v>
      </c>
      <c r="AH95" s="28" t="s">
        <v>14</v>
      </c>
      <c r="AI95" s="28" t="s">
        <v>14</v>
      </c>
      <c r="AJ95" s="28" t="s">
        <v>14</v>
      </c>
      <c r="AK95" s="51" t="s">
        <v>14</v>
      </c>
      <c r="AM95" s="1" t="s">
        <v>14</v>
      </c>
    </row>
    <row r="96" spans="1:39" x14ac:dyDescent="0.2">
      <c r="A96" s="21">
        <f>ROW(G96)-2</f>
        <v>94</v>
      </c>
      <c r="B96" s="76">
        <v>94</v>
      </c>
      <c r="C96" s="22" t="str">
        <f>IF(B96="","",IF(B96=A96,"=",B96-A96))</f>
        <v>=</v>
      </c>
      <c r="D96" s="76">
        <f>COUNTIF($M$3:$M96,$M96)</f>
        <v>4</v>
      </c>
      <c r="E96" s="76">
        <v>4</v>
      </c>
      <c r="F96" s="22" t="str">
        <f>IF(E96="","",IF(E96=D96,"=",E96-D96))</f>
        <v>=</v>
      </c>
      <c r="G96" s="12">
        <v>34289</v>
      </c>
      <c r="H96" s="13" t="str">
        <f>IFERROR(VLOOKUP($G96,Jugadores,12,0), "")</f>
        <v>TERESA CARRASCO V.</v>
      </c>
      <c r="I96" s="13" t="str">
        <f>IFERROR(VLOOKUP($G96,Jugadores,14,0), "")</f>
        <v>Club del Mar de San Amaro</v>
      </c>
      <c r="J96" s="17" t="str">
        <f>IF(ISERROR(VLOOKUP(I96,Clubes,1,0)),"-","Galicia")</f>
        <v>Galicia</v>
      </c>
      <c r="K96" s="14">
        <f>IFERROR(VLOOKUP($G96,Jugadores,15,0), "")</f>
        <v>2011</v>
      </c>
      <c r="L96" s="17" t="str">
        <f>IFERROR(VLOOKUP($G96,Jugadores,16,0), "")</f>
        <v>F</v>
      </c>
      <c r="M96" s="15" t="str">
        <f>IFERROR(VLOOKUP($G96,Jugadores,17,0), "")</f>
        <v>ALEF</v>
      </c>
      <c r="N96" s="16"/>
      <c r="O96" s="24">
        <f>IF(COUNT(R96:AK96)=0,"",COUNT(R96:AK96))</f>
        <v>4</v>
      </c>
      <c r="P96" s="48">
        <f>SUM(R96:AK96)</f>
        <v>96.2</v>
      </c>
      <c r="Q96" s="50">
        <v>96.2</v>
      </c>
      <c r="R96" s="25" t="s">
        <v>14</v>
      </c>
      <c r="S96" s="25" t="s">
        <v>14</v>
      </c>
      <c r="T96" s="25">
        <v>13.1</v>
      </c>
      <c r="U96" s="25" t="s">
        <v>14</v>
      </c>
      <c r="V96" s="25" t="s">
        <v>14</v>
      </c>
      <c r="W96" s="25">
        <v>17.100000000000001</v>
      </c>
      <c r="X96" s="25" t="s">
        <v>14</v>
      </c>
      <c r="Y96" s="26"/>
      <c r="Z96" s="28" t="s">
        <v>14</v>
      </c>
      <c r="AA96" s="28" t="s">
        <v>14</v>
      </c>
      <c r="AB96" s="28">
        <v>47</v>
      </c>
      <c r="AC96" s="28">
        <v>19</v>
      </c>
      <c r="AD96" s="28" t="s">
        <v>14</v>
      </c>
      <c r="AE96" s="28" t="s">
        <v>14</v>
      </c>
      <c r="AF96" s="28" t="s">
        <v>14</v>
      </c>
      <c r="AG96" s="28" t="s">
        <v>14</v>
      </c>
      <c r="AH96" s="28" t="s">
        <v>14</v>
      </c>
      <c r="AI96" s="28" t="s">
        <v>14</v>
      </c>
      <c r="AJ96" s="28" t="s">
        <v>14</v>
      </c>
      <c r="AK96" s="51" t="s">
        <v>14</v>
      </c>
      <c r="AM96" s="1" t="s">
        <v>14</v>
      </c>
    </row>
    <row r="97" spans="1:39" x14ac:dyDescent="0.2">
      <c r="A97" s="21">
        <f>ROW(G97)-2</f>
        <v>95</v>
      </c>
      <c r="B97" s="76">
        <v>108</v>
      </c>
      <c r="C97" s="22">
        <f>IF(B97="","",IF(B97=A97,"=",B97-A97))</f>
        <v>13</v>
      </c>
      <c r="D97" s="76">
        <f>COUNTIF($M$3:$M97,$M97)</f>
        <v>5</v>
      </c>
      <c r="E97" s="76">
        <v>5</v>
      </c>
      <c r="F97" s="22" t="str">
        <f>IF(E97="","",IF(E97=D97,"=",E97-D97))</f>
        <v>=</v>
      </c>
      <c r="G97" s="12">
        <v>35911</v>
      </c>
      <c r="H97" s="13" t="str">
        <f>IFERROR(VLOOKUP($G97,Jugadores,12,0), "")</f>
        <v>CARLA BLANCO B.</v>
      </c>
      <c r="I97" s="13" t="str">
        <f>IFERROR(VLOOKUP($G97,Jugadores,14,0), "")</f>
        <v>CTM Mos</v>
      </c>
      <c r="J97" s="17" t="str">
        <f>IF(ISERROR(VLOOKUP(I97,Clubes,1,0)),"-","Galicia")</f>
        <v>Galicia</v>
      </c>
      <c r="K97" s="14">
        <f>IFERROR(VLOOKUP($G97,Jugadores,15,0), "")</f>
        <v>2012</v>
      </c>
      <c r="L97" s="17" t="str">
        <f>IFERROR(VLOOKUP($G97,Jugadores,16,0), "")</f>
        <v>F</v>
      </c>
      <c r="M97" s="15" t="str">
        <f>IFERROR(VLOOKUP($G97,Jugadores,17,0), "")</f>
        <v>BENF</v>
      </c>
      <c r="N97" s="16"/>
      <c r="O97" s="24">
        <f>IF(COUNT(R97:AK97)=0,"",COUNT(R97:AK97))</f>
        <v>5</v>
      </c>
      <c r="P97" s="48">
        <f>SUM(R97:AK97)</f>
        <v>95.4</v>
      </c>
      <c r="Q97" s="50">
        <v>71.900000000000006</v>
      </c>
      <c r="R97" s="25">
        <v>15.1</v>
      </c>
      <c r="S97" s="25" t="s">
        <v>14</v>
      </c>
      <c r="T97" s="25">
        <v>3</v>
      </c>
      <c r="U97" s="25" t="s">
        <v>14</v>
      </c>
      <c r="V97" s="25">
        <v>8.4</v>
      </c>
      <c r="W97" s="25">
        <v>9.5</v>
      </c>
      <c r="X97" s="25" t="s">
        <v>14</v>
      </c>
      <c r="Y97" s="26"/>
      <c r="Z97" s="28" t="s">
        <v>14</v>
      </c>
      <c r="AA97" s="28">
        <v>59.4</v>
      </c>
      <c r="AB97" s="28" t="s">
        <v>14</v>
      </c>
      <c r="AC97" s="28" t="s">
        <v>14</v>
      </c>
      <c r="AD97" s="28" t="s">
        <v>14</v>
      </c>
      <c r="AE97" s="28" t="s">
        <v>14</v>
      </c>
      <c r="AF97" s="28" t="s">
        <v>14</v>
      </c>
      <c r="AG97" s="28" t="s">
        <v>14</v>
      </c>
      <c r="AH97" s="28" t="s">
        <v>14</v>
      </c>
      <c r="AI97" s="28" t="s">
        <v>14</v>
      </c>
      <c r="AJ97" s="28" t="s">
        <v>14</v>
      </c>
      <c r="AK97" s="51" t="s">
        <v>14</v>
      </c>
      <c r="AM97" s="1" t="s">
        <v>14</v>
      </c>
    </row>
    <row r="98" spans="1:39" x14ac:dyDescent="0.2">
      <c r="A98" s="21">
        <f>ROW(G98)-2</f>
        <v>96</v>
      </c>
      <c r="B98" s="76">
        <v>97</v>
      </c>
      <c r="C98" s="22">
        <f>IF(B98="","",IF(B98=A98,"=",B98-A98))</f>
        <v>1</v>
      </c>
      <c r="D98" s="76">
        <f>COUNTIF($M$3:$M98,$M98)</f>
        <v>2</v>
      </c>
      <c r="E98" s="76">
        <v>2</v>
      </c>
      <c r="F98" s="22" t="str">
        <f>IF(E98="","",IF(E98=D98,"=",E98-D98))</f>
        <v>=</v>
      </c>
      <c r="G98" s="12">
        <v>637</v>
      </c>
      <c r="H98" s="13" t="str">
        <f>IFERROR(VLOOKUP($G98,Jugadores,12,0), "")</f>
        <v>JOSE L. RECUNA C.</v>
      </c>
      <c r="I98" s="13" t="str">
        <f>IFERROR(VLOOKUP($G98,Jugadores,14,0), "")</f>
        <v>Vilagarcía TM</v>
      </c>
      <c r="J98" s="17" t="str">
        <f>IF(ISERROR(VLOOKUP(I98,Clubes,1,0)),"-","Galicia")</f>
        <v>Galicia</v>
      </c>
      <c r="K98" s="14">
        <f>IFERROR(VLOOKUP($G98,Jugadores,15,0), "")</f>
        <v>1959</v>
      </c>
      <c r="L98" s="17" t="str">
        <f>IFERROR(VLOOKUP($G98,Jugadores,16,0), "")</f>
        <v>M</v>
      </c>
      <c r="M98" s="15" t="str">
        <f>IFERROR(VLOOKUP($G98,Jugadores,17,0), "")</f>
        <v>V60M</v>
      </c>
      <c r="N98" s="16"/>
      <c r="O98" s="24">
        <f>IF(COUNT(R98:AK98)=0,"",COUNT(R98:AK98))</f>
        <v>2</v>
      </c>
      <c r="P98" s="48">
        <f>SUM(R98:AK98)</f>
        <v>94.8</v>
      </c>
      <c r="Q98" s="50">
        <v>71</v>
      </c>
      <c r="R98" s="25">
        <v>23.8</v>
      </c>
      <c r="S98" s="25" t="s">
        <v>14</v>
      </c>
      <c r="T98" s="25" t="s">
        <v>14</v>
      </c>
      <c r="U98" s="25" t="s">
        <v>14</v>
      </c>
      <c r="V98" s="25" t="s">
        <v>14</v>
      </c>
      <c r="W98" s="25" t="s">
        <v>14</v>
      </c>
      <c r="X98" s="25" t="s">
        <v>14</v>
      </c>
      <c r="Y98" s="26"/>
      <c r="Z98" s="28"/>
      <c r="AA98" s="28" t="s">
        <v>14</v>
      </c>
      <c r="AB98" s="28" t="s">
        <v>14</v>
      </c>
      <c r="AC98" s="28" t="s">
        <v>14</v>
      </c>
      <c r="AD98" s="28" t="s">
        <v>14</v>
      </c>
      <c r="AE98" s="28" t="s">
        <v>14</v>
      </c>
      <c r="AF98" s="28" t="s">
        <v>14</v>
      </c>
      <c r="AG98" s="28" t="s">
        <v>14</v>
      </c>
      <c r="AH98" s="28">
        <v>71</v>
      </c>
      <c r="AI98" s="28" t="s">
        <v>14</v>
      </c>
      <c r="AJ98" s="28" t="s">
        <v>14</v>
      </c>
      <c r="AK98" s="51" t="s">
        <v>14</v>
      </c>
      <c r="AM98" s="1" t="s">
        <v>14</v>
      </c>
    </row>
    <row r="99" spans="1:39" x14ac:dyDescent="0.2">
      <c r="A99" s="21">
        <f>ROW(G99)-2</f>
        <v>97</v>
      </c>
      <c r="B99" s="76">
        <v>99</v>
      </c>
      <c r="C99" s="22">
        <f>IF(B99="","",IF(B99=A99,"=",B99-A99))</f>
        <v>2</v>
      </c>
      <c r="D99" s="76">
        <f>COUNTIF($M$3:$M99,$M99)</f>
        <v>26</v>
      </c>
      <c r="E99" s="76">
        <v>27</v>
      </c>
      <c r="F99" s="22">
        <f>IF(E99="","",IF(E99=D99,"=",E99-D99))</f>
        <v>1</v>
      </c>
      <c r="G99" s="12">
        <v>38609</v>
      </c>
      <c r="H99" s="13" t="str">
        <f>IFERROR(VLOOKUP($G99,Jugadores,12,0), "")</f>
        <v>HECTOR CABAL A.</v>
      </c>
      <c r="I99" s="13" t="str">
        <f>IFERROR(VLOOKUP($G99,Jugadores,14,0), "")</f>
        <v>CTM Cidade de Narón</v>
      </c>
      <c r="J99" s="17" t="str">
        <f>IF(ISERROR(VLOOKUP(I99,Clubes,1,0)),"-","Galicia")</f>
        <v>Galicia</v>
      </c>
      <c r="K99" s="14">
        <f>IFERROR(VLOOKUP($G99,Jugadores,15,0), "")</f>
        <v>2009</v>
      </c>
      <c r="L99" s="17" t="str">
        <f>IFERROR(VLOOKUP($G99,Jugadores,16,0), "")</f>
        <v>M</v>
      </c>
      <c r="M99" s="15" t="str">
        <f>IFERROR(VLOOKUP($G99,Jugadores,17,0), "")</f>
        <v>INFM</v>
      </c>
      <c r="N99" s="16"/>
      <c r="O99" s="24">
        <f>IF(COUNT(R99:AK99)=0,"",COUNT(R99:AK99))</f>
        <v>4</v>
      </c>
      <c r="P99" s="48">
        <f>SUM(R99:AK99)</f>
        <v>93.5</v>
      </c>
      <c r="Q99" s="50">
        <v>87.5</v>
      </c>
      <c r="R99" s="25">
        <v>3</v>
      </c>
      <c r="S99" s="25" t="s">
        <v>14</v>
      </c>
      <c r="T99" s="25" t="s">
        <v>14</v>
      </c>
      <c r="U99" s="25" t="s">
        <v>14</v>
      </c>
      <c r="V99" s="25" t="s">
        <v>14</v>
      </c>
      <c r="W99" s="25">
        <v>6.5</v>
      </c>
      <c r="X99" s="25">
        <v>3</v>
      </c>
      <c r="Y99" s="26"/>
      <c r="Z99" s="28" t="s">
        <v>14</v>
      </c>
      <c r="AA99" s="28" t="s">
        <v>14</v>
      </c>
      <c r="AB99" s="28">
        <v>81</v>
      </c>
      <c r="AC99" s="28" t="s">
        <v>14</v>
      </c>
      <c r="AD99" s="28" t="s">
        <v>14</v>
      </c>
      <c r="AE99" s="28" t="s">
        <v>14</v>
      </c>
      <c r="AF99" s="28" t="s">
        <v>14</v>
      </c>
      <c r="AG99" s="28" t="s">
        <v>14</v>
      </c>
      <c r="AH99" s="28" t="s">
        <v>14</v>
      </c>
      <c r="AI99" s="28" t="s">
        <v>14</v>
      </c>
      <c r="AJ99" s="28" t="s">
        <v>14</v>
      </c>
      <c r="AK99" s="51" t="s">
        <v>14</v>
      </c>
      <c r="AM99" s="1" t="s">
        <v>14</v>
      </c>
    </row>
    <row r="100" spans="1:39" x14ac:dyDescent="0.2">
      <c r="A100" s="21">
        <f>ROW(G100)-2</f>
        <v>98</v>
      </c>
      <c r="B100" s="76">
        <v>112</v>
      </c>
      <c r="C100" s="22">
        <f>IF(B100="","",IF(B100=A100,"=",B100-A100))</f>
        <v>14</v>
      </c>
      <c r="D100" s="76">
        <f>COUNTIF($M$3:$M100,$M100)</f>
        <v>27</v>
      </c>
      <c r="E100" s="76">
        <v>30</v>
      </c>
      <c r="F100" s="22">
        <f>IF(E100="","",IF(E100=D100,"=",E100-D100))</f>
        <v>3</v>
      </c>
      <c r="G100" s="12">
        <v>35194</v>
      </c>
      <c r="H100" s="13" t="str">
        <f>IFERROR(VLOOKUP($G100,Jugadores,12,0), "")</f>
        <v>ENEKO MARTINEZ B.</v>
      </c>
      <c r="I100" s="13" t="str">
        <f>IFERROR(VLOOKUP($G100,Jugadores,14,0), "")</f>
        <v>CTM Cidade de Narón</v>
      </c>
      <c r="J100" s="17" t="str">
        <f>IF(ISERROR(VLOOKUP(I100,Clubes,1,0)),"-","Galicia")</f>
        <v>Galicia</v>
      </c>
      <c r="K100" s="14">
        <f>IFERROR(VLOOKUP($G100,Jugadores,15,0), "")</f>
        <v>2009</v>
      </c>
      <c r="L100" s="17" t="str">
        <f>IFERROR(VLOOKUP($G100,Jugadores,16,0), "")</f>
        <v>M</v>
      </c>
      <c r="M100" s="15" t="str">
        <f>IFERROR(VLOOKUP($G100,Jugadores,17,0), "")</f>
        <v>INFM</v>
      </c>
      <c r="N100" s="16"/>
      <c r="O100" s="24">
        <f>IF(COUNT(R100:AK100)=0,"",COUNT(R100:AK100))</f>
        <v>4</v>
      </c>
      <c r="P100" s="48">
        <f>SUM(R100:AK100)</f>
        <v>93</v>
      </c>
      <c r="Q100" s="50">
        <v>76</v>
      </c>
      <c r="R100" s="25" t="s">
        <v>14</v>
      </c>
      <c r="S100" s="25" t="s">
        <v>14</v>
      </c>
      <c r="T100" s="25" t="s">
        <v>14</v>
      </c>
      <c r="U100" s="25" t="s">
        <v>14</v>
      </c>
      <c r="V100" s="25">
        <v>12.5</v>
      </c>
      <c r="W100" s="25">
        <v>6.5</v>
      </c>
      <c r="X100" s="25">
        <v>9</v>
      </c>
      <c r="Y100" s="26"/>
      <c r="Z100" s="28" t="s">
        <v>14</v>
      </c>
      <c r="AA100" s="28" t="s">
        <v>14</v>
      </c>
      <c r="AB100" s="28">
        <v>65</v>
      </c>
      <c r="AC100" s="28" t="s">
        <v>14</v>
      </c>
      <c r="AD100" s="28" t="s">
        <v>14</v>
      </c>
      <c r="AE100" s="28" t="s">
        <v>14</v>
      </c>
      <c r="AF100" s="28" t="s">
        <v>14</v>
      </c>
      <c r="AG100" s="28" t="s">
        <v>14</v>
      </c>
      <c r="AH100" s="28" t="s">
        <v>14</v>
      </c>
      <c r="AI100" s="28" t="s">
        <v>14</v>
      </c>
      <c r="AJ100" s="28" t="s">
        <v>14</v>
      </c>
      <c r="AK100" s="51" t="s">
        <v>14</v>
      </c>
      <c r="AM100" s="1" t="s">
        <v>14</v>
      </c>
    </row>
    <row r="101" spans="1:39" x14ac:dyDescent="0.2">
      <c r="A101" s="21">
        <f>ROW(G101)-2</f>
        <v>99</v>
      </c>
      <c r="B101" s="76">
        <v>104</v>
      </c>
      <c r="C101" s="22">
        <f>IF(B101="","",IF(B101=A101,"=",B101-A101))</f>
        <v>5</v>
      </c>
      <c r="D101" s="76">
        <f>COUNTIF($M$3:$M101,$M101)</f>
        <v>12</v>
      </c>
      <c r="E101" s="76">
        <v>12</v>
      </c>
      <c r="F101" s="22" t="str">
        <f>IF(E101="","",IF(E101=D101,"=",E101-D101))</f>
        <v>=</v>
      </c>
      <c r="G101" s="12">
        <v>7792</v>
      </c>
      <c r="H101" s="13" t="str">
        <f>IFERROR(VLOOKUP($G101,Jugadores,12,0), "")</f>
        <v>JESUS BROULLON N.</v>
      </c>
      <c r="I101" s="13" t="str">
        <f>IFERROR(VLOOKUP($G101,Jugadores,14,0), "")</f>
        <v>Cinania TM</v>
      </c>
      <c r="J101" s="17" t="str">
        <f>IF(ISERROR(VLOOKUP(I101,Clubes,1,0)),"-","Galicia")</f>
        <v>Galicia</v>
      </c>
      <c r="K101" s="14">
        <f>IFERROR(VLOOKUP($G101,Jugadores,15,0), "")</f>
        <v>1968</v>
      </c>
      <c r="L101" s="17" t="str">
        <f>IFERROR(VLOOKUP($G101,Jugadores,16,0), "")</f>
        <v>M</v>
      </c>
      <c r="M101" s="15" t="str">
        <f>IFERROR(VLOOKUP($G101,Jugadores,17,0), "")</f>
        <v>V50M</v>
      </c>
      <c r="N101" s="16"/>
      <c r="O101" s="24">
        <f>IF(COUNT(R101:AK101)=0,"",COUNT(R101:AK101))</f>
        <v>4</v>
      </c>
      <c r="P101" s="48">
        <f>SUM(R101:AK101)</f>
        <v>92.9</v>
      </c>
      <c r="Q101" s="50">
        <v>101.9</v>
      </c>
      <c r="R101" s="25" t="s">
        <v>14</v>
      </c>
      <c r="S101" s="25">
        <v>12.9</v>
      </c>
      <c r="T101" s="25" t="s">
        <v>14</v>
      </c>
      <c r="U101" s="25">
        <v>9.5</v>
      </c>
      <c r="V101" s="25">
        <v>11.5</v>
      </c>
      <c r="W101" s="25" t="s">
        <v>14</v>
      </c>
      <c r="X101" s="25" t="s">
        <v>14</v>
      </c>
      <c r="Y101" s="26"/>
      <c r="Z101" s="28" t="s">
        <v>14</v>
      </c>
      <c r="AA101" s="28" t="s">
        <v>14</v>
      </c>
      <c r="AB101" s="28" t="s">
        <v>14</v>
      </c>
      <c r="AC101" s="28" t="s">
        <v>14</v>
      </c>
      <c r="AD101" s="28" t="s">
        <v>14</v>
      </c>
      <c r="AE101" s="28" t="s">
        <v>14</v>
      </c>
      <c r="AF101" s="28" t="s">
        <v>14</v>
      </c>
      <c r="AG101" s="28" t="s">
        <v>14</v>
      </c>
      <c r="AH101" s="28">
        <v>59</v>
      </c>
      <c r="AI101" s="28" t="s">
        <v>14</v>
      </c>
      <c r="AJ101" s="28" t="s">
        <v>14</v>
      </c>
      <c r="AK101" s="51" t="s">
        <v>14</v>
      </c>
      <c r="AM101" s="1" t="s">
        <v>14</v>
      </c>
    </row>
    <row r="102" spans="1:39" x14ac:dyDescent="0.2">
      <c r="A102" s="21">
        <f>ROW(G102)-2</f>
        <v>100</v>
      </c>
      <c r="B102" s="76">
        <v>100</v>
      </c>
      <c r="C102" s="22" t="str">
        <f>IF(B102="","",IF(B102=A102,"=",B102-A102))</f>
        <v>=</v>
      </c>
      <c r="D102" s="76">
        <f>COUNTIF($M$3:$M102,$M102)</f>
        <v>11</v>
      </c>
      <c r="E102" s="76">
        <v>11</v>
      </c>
      <c r="F102" s="22" t="str">
        <f>IF(E102="","",IF(E102=D102,"=",E102-D102))</f>
        <v>=</v>
      </c>
      <c r="G102" s="12">
        <v>35692</v>
      </c>
      <c r="H102" s="13" t="str">
        <f>IFERROR(VLOOKUP($G102,Jugadores,12,0), "")</f>
        <v>NAIARA OTERO C.</v>
      </c>
      <c r="I102" s="13" t="str">
        <f>IFERROR(VLOOKUP($G102,Jugadores,14,0), "")</f>
        <v>Club del Mar de San Amaro</v>
      </c>
      <c r="J102" s="17" t="str">
        <f>IF(ISERROR(VLOOKUP(I102,Clubes,1,0)),"-","Galicia")</f>
        <v>Galicia</v>
      </c>
      <c r="K102" s="14">
        <f>IFERROR(VLOOKUP($G102,Jugadores,15,0), "")</f>
        <v>2009</v>
      </c>
      <c r="L102" s="17" t="str">
        <f>IFERROR(VLOOKUP($G102,Jugadores,16,0), "")</f>
        <v>F</v>
      </c>
      <c r="M102" s="15" t="str">
        <f>IFERROR(VLOOKUP($G102,Jugadores,17,0), "")</f>
        <v>INFF</v>
      </c>
      <c r="N102" s="16"/>
      <c r="O102" s="24">
        <f>IF(COUNT(R102:AK102)=0,"",COUNT(R102:AK102))</f>
        <v>5</v>
      </c>
      <c r="P102" s="48">
        <f>SUM(R102:AK102)</f>
        <v>92</v>
      </c>
      <c r="Q102" s="50">
        <v>86</v>
      </c>
      <c r="R102" s="25">
        <v>8.5</v>
      </c>
      <c r="S102" s="25" t="s">
        <v>14</v>
      </c>
      <c r="T102" s="25">
        <v>2.5</v>
      </c>
      <c r="U102" s="25" t="s">
        <v>14</v>
      </c>
      <c r="V102" s="25" t="s">
        <v>14</v>
      </c>
      <c r="W102" s="25" t="s">
        <v>14</v>
      </c>
      <c r="X102" s="25" t="s">
        <v>14</v>
      </c>
      <c r="Y102" s="26"/>
      <c r="Z102" s="28" t="s">
        <v>14</v>
      </c>
      <c r="AA102" s="28" t="s">
        <v>14</v>
      </c>
      <c r="AB102" s="28">
        <v>39</v>
      </c>
      <c r="AC102" s="28">
        <v>19</v>
      </c>
      <c r="AD102" s="28">
        <v>23</v>
      </c>
      <c r="AE102" s="28" t="s">
        <v>14</v>
      </c>
      <c r="AF102" s="28" t="s">
        <v>14</v>
      </c>
      <c r="AG102" s="28" t="s">
        <v>14</v>
      </c>
      <c r="AH102" s="28" t="s">
        <v>14</v>
      </c>
      <c r="AI102" s="28" t="s">
        <v>14</v>
      </c>
      <c r="AJ102" s="28" t="s">
        <v>14</v>
      </c>
      <c r="AK102" s="51" t="s">
        <v>14</v>
      </c>
      <c r="AM102" s="1" t="s">
        <v>14</v>
      </c>
    </row>
    <row r="103" spans="1:39" x14ac:dyDescent="0.2">
      <c r="A103" s="21">
        <f>ROW(G103)-2</f>
        <v>101</v>
      </c>
      <c r="B103" s="76">
        <v>101</v>
      </c>
      <c r="C103" s="22" t="str">
        <f>IF(B103="","",IF(B103=A103,"=",B103-A103))</f>
        <v>=</v>
      </c>
      <c r="D103" s="76">
        <f>COUNTIF($M$3:$M103,$M103)</f>
        <v>28</v>
      </c>
      <c r="E103" s="76">
        <v>28</v>
      </c>
      <c r="F103" s="22" t="str">
        <f>IF(E103="","",IF(E103=D103,"=",E103-D103))</f>
        <v>=</v>
      </c>
      <c r="G103" s="12">
        <v>33329</v>
      </c>
      <c r="H103" s="13" t="str">
        <f>IFERROR(VLOOKUP($G103,Jugadores,12,0), "")</f>
        <v>ANTONIO RIVERA A.</v>
      </c>
      <c r="I103" s="13" t="str">
        <f>IFERROR(VLOOKUP($G103,Jugadores,14,0), "")</f>
        <v>Club Be One Orense</v>
      </c>
      <c r="J103" s="17" t="str">
        <f>IF(ISERROR(VLOOKUP(I103,Clubes,1,0)),"-","Galicia")</f>
        <v>Galicia</v>
      </c>
      <c r="K103" s="14">
        <f>IFERROR(VLOOKUP($G103,Jugadores,15,0), "")</f>
        <v>2007</v>
      </c>
      <c r="L103" s="17" t="str">
        <f>IFERROR(VLOOKUP($G103,Jugadores,16,0), "")</f>
        <v>M</v>
      </c>
      <c r="M103" s="15" t="str">
        <f>IFERROR(VLOOKUP($G103,Jugadores,17,0), "")</f>
        <v>INFM</v>
      </c>
      <c r="N103" s="16"/>
      <c r="O103" s="24">
        <f>IF(COUNT(R103:AK103)=0,"",COUNT(R103:AK103))</f>
        <v>2</v>
      </c>
      <c r="P103" s="48">
        <f>SUM(R103:AK103)</f>
        <v>91.5</v>
      </c>
      <c r="Q103" s="50">
        <v>101.5</v>
      </c>
      <c r="R103" s="25" t="s">
        <v>14</v>
      </c>
      <c r="S103" s="25" t="s">
        <v>14</v>
      </c>
      <c r="T103" s="25">
        <v>8.5</v>
      </c>
      <c r="U103" s="25" t="s">
        <v>14</v>
      </c>
      <c r="V103" s="25" t="s">
        <v>14</v>
      </c>
      <c r="W103" s="25" t="s">
        <v>14</v>
      </c>
      <c r="X103" s="25" t="s">
        <v>14</v>
      </c>
      <c r="Y103" s="26"/>
      <c r="Z103" s="28" t="s">
        <v>14</v>
      </c>
      <c r="AA103" s="28" t="s">
        <v>14</v>
      </c>
      <c r="AB103" s="28" t="s">
        <v>14</v>
      </c>
      <c r="AC103" s="28">
        <v>83</v>
      </c>
      <c r="AD103" s="28" t="s">
        <v>14</v>
      </c>
      <c r="AE103" s="28" t="s">
        <v>14</v>
      </c>
      <c r="AF103" s="28" t="s">
        <v>14</v>
      </c>
      <c r="AG103" s="28" t="s">
        <v>14</v>
      </c>
      <c r="AH103" s="28" t="s">
        <v>14</v>
      </c>
      <c r="AI103" s="28" t="s">
        <v>14</v>
      </c>
      <c r="AJ103" s="28" t="s">
        <v>14</v>
      </c>
      <c r="AK103" s="51" t="s">
        <v>14</v>
      </c>
      <c r="AM103" s="1" t="s">
        <v>14</v>
      </c>
    </row>
    <row r="104" spans="1:39" x14ac:dyDescent="0.2">
      <c r="A104" s="21">
        <f>ROW(G104)-2</f>
        <v>102</v>
      </c>
      <c r="B104" s="76">
        <v>102</v>
      </c>
      <c r="C104" s="22" t="str">
        <f>IF(B104="","",IF(B104=A104,"=",B104-A104))</f>
        <v>=</v>
      </c>
      <c r="D104" s="76">
        <f>COUNTIF($M$3:$M104,$M104)</f>
        <v>4</v>
      </c>
      <c r="E104" s="76">
        <v>4</v>
      </c>
      <c r="F104" s="22" t="str">
        <f>IF(E104="","",IF(E104=D104,"=",E104-D104))</f>
        <v>=</v>
      </c>
      <c r="G104" s="12">
        <v>16939</v>
      </c>
      <c r="H104" s="13" t="str">
        <f>IFERROR(VLOOKUP($G104,Jugadores,12,0), "")</f>
        <v>PEDRO CASTRO S.</v>
      </c>
      <c r="I104" s="13" t="str">
        <f>IFERROR(VLOOKUP($G104,Jugadores,14,0), "")</f>
        <v>Vilagarcía TM</v>
      </c>
      <c r="J104" s="17" t="str">
        <f>IF(ISERROR(VLOOKUP(I104,Clubes,1,0)),"-","Galicia")</f>
        <v>Galicia</v>
      </c>
      <c r="K104" s="14">
        <f>IFERROR(VLOOKUP($G104,Jugadores,15,0), "")</f>
        <v>2003</v>
      </c>
      <c r="L104" s="17" t="str">
        <f>IFERROR(VLOOKUP($G104,Jugadores,16,0), "")</f>
        <v>M</v>
      </c>
      <c r="M104" s="15" t="str">
        <f>IFERROR(VLOOKUP($G104,Jugadores,17,0), "")</f>
        <v>S23M</v>
      </c>
      <c r="N104" s="16"/>
      <c r="O104" s="24">
        <f>IF(COUNT(R104:AK104)=0,"",COUNT(R104:AK104))</f>
        <v>2</v>
      </c>
      <c r="P104" s="48">
        <f>SUM(R104:AK104)</f>
        <v>91</v>
      </c>
      <c r="Q104" s="50">
        <v>91</v>
      </c>
      <c r="R104" s="25" t="s">
        <v>14</v>
      </c>
      <c r="S104" s="25" t="s">
        <v>14</v>
      </c>
      <c r="T104" s="25" t="s">
        <v>14</v>
      </c>
      <c r="U104" s="25">
        <v>10</v>
      </c>
      <c r="V104" s="25" t="s">
        <v>14</v>
      </c>
      <c r="W104" s="25" t="s">
        <v>14</v>
      </c>
      <c r="X104" s="25" t="s">
        <v>14</v>
      </c>
      <c r="Y104" s="26"/>
      <c r="Z104" s="28" t="s">
        <v>14</v>
      </c>
      <c r="AA104" s="28" t="s">
        <v>14</v>
      </c>
      <c r="AB104" s="28" t="s">
        <v>14</v>
      </c>
      <c r="AC104" s="28" t="s">
        <v>14</v>
      </c>
      <c r="AD104" s="28" t="s">
        <v>14</v>
      </c>
      <c r="AE104" s="28">
        <v>81</v>
      </c>
      <c r="AF104" s="28" t="s">
        <v>14</v>
      </c>
      <c r="AG104" s="28" t="s">
        <v>14</v>
      </c>
      <c r="AH104" s="28" t="s">
        <v>14</v>
      </c>
      <c r="AI104" s="28" t="s">
        <v>14</v>
      </c>
      <c r="AJ104" s="28" t="s">
        <v>14</v>
      </c>
      <c r="AK104" s="51" t="s">
        <v>14</v>
      </c>
      <c r="AM104" s="1" t="s">
        <v>14</v>
      </c>
    </row>
    <row r="105" spans="1:39" x14ac:dyDescent="0.2">
      <c r="A105" s="21">
        <f>ROW(G105)-2</f>
        <v>103</v>
      </c>
      <c r="B105" s="76">
        <v>103</v>
      </c>
      <c r="C105" s="22" t="str">
        <f>IF(B105="","",IF(B105=A105,"=",B105-A105))</f>
        <v>=</v>
      </c>
      <c r="D105" s="76">
        <f>COUNTIF($M$3:$M105,$M105)</f>
        <v>29</v>
      </c>
      <c r="E105" s="76">
        <v>29</v>
      </c>
      <c r="F105" s="22" t="str">
        <f>IF(E105="","",IF(E105=D105,"=",E105-D105))</f>
        <v>=</v>
      </c>
      <c r="G105" s="12">
        <v>100114</v>
      </c>
      <c r="H105" s="13" t="str">
        <f>IFERROR(VLOOKUP($G105,Jugadores,12,0), "")</f>
        <v>NICOLAS J. RAMA F.</v>
      </c>
      <c r="I105" s="13" t="str">
        <f>IFERROR(VLOOKUP($G105,Jugadores,14,0), "")</f>
        <v>Finisterre TM</v>
      </c>
      <c r="J105" s="17" t="str">
        <f>IF(ISERROR(VLOOKUP(I105,Clubes,1,0)),"-","Galicia")</f>
        <v>Galicia</v>
      </c>
      <c r="K105" s="14">
        <f>IFERROR(VLOOKUP($G105,Jugadores,15,0), "")</f>
        <v>2007</v>
      </c>
      <c r="L105" s="17" t="str">
        <f>IFERROR(VLOOKUP($G105,Jugadores,16,0), "")</f>
        <v>M</v>
      </c>
      <c r="M105" s="15" t="str">
        <f>IFERROR(VLOOKUP($G105,Jugadores,17,0), "")</f>
        <v>INFM</v>
      </c>
      <c r="N105" s="16"/>
      <c r="O105" s="24">
        <f>IF(COUNT(R105:AK105)=0,"",COUNT(R105:AK105))</f>
        <v>2</v>
      </c>
      <c r="P105" s="48">
        <f>SUM(R105:AK105)</f>
        <v>89.5</v>
      </c>
      <c r="Q105" s="50">
        <v>89.5</v>
      </c>
      <c r="R105" s="25" t="s">
        <v>14</v>
      </c>
      <c r="S105" s="25" t="s">
        <v>14</v>
      </c>
      <c r="T105" s="25" t="s">
        <v>14</v>
      </c>
      <c r="U105" s="25" t="s">
        <v>14</v>
      </c>
      <c r="V105" s="25" t="s">
        <v>14</v>
      </c>
      <c r="W105" s="25">
        <v>6.5</v>
      </c>
      <c r="X105" s="25" t="s">
        <v>14</v>
      </c>
      <c r="Y105" s="26"/>
      <c r="Z105" s="28" t="s">
        <v>14</v>
      </c>
      <c r="AA105" s="28" t="s">
        <v>14</v>
      </c>
      <c r="AB105" s="28" t="s">
        <v>14</v>
      </c>
      <c r="AC105" s="28">
        <v>83</v>
      </c>
      <c r="AD105" s="28" t="s">
        <v>14</v>
      </c>
      <c r="AE105" s="28" t="s">
        <v>14</v>
      </c>
      <c r="AF105" s="28" t="s">
        <v>14</v>
      </c>
      <c r="AG105" s="28" t="s">
        <v>14</v>
      </c>
      <c r="AH105" s="28" t="s">
        <v>14</v>
      </c>
      <c r="AI105" s="28" t="s">
        <v>14</v>
      </c>
      <c r="AJ105" s="28" t="s">
        <v>14</v>
      </c>
      <c r="AK105" s="51" t="s">
        <v>14</v>
      </c>
      <c r="AM105" s="1" t="s">
        <v>14</v>
      </c>
    </row>
    <row r="106" spans="1:39" x14ac:dyDescent="0.2">
      <c r="A106" s="21">
        <f>ROW(G106)-2</f>
        <v>104</v>
      </c>
      <c r="B106" s="76">
        <v>105</v>
      </c>
      <c r="C106" s="22">
        <f>IF(B106="","",IF(B106=A106,"=",B106-A106))</f>
        <v>1</v>
      </c>
      <c r="D106" s="76">
        <f>COUNTIF($M$3:$M106,$M106)</f>
        <v>11</v>
      </c>
      <c r="E106" s="76">
        <v>11</v>
      </c>
      <c r="F106" s="22" t="str">
        <f>IF(E106="","",IF(E106=D106,"=",E106-D106))</f>
        <v>=</v>
      </c>
      <c r="G106" s="12">
        <v>29666</v>
      </c>
      <c r="H106" s="13" t="str">
        <f>IFERROR(VLOOKUP($G106,Jugadores,12,0), "")</f>
        <v>JULIO FIGUEIRAS V.</v>
      </c>
      <c r="I106" s="13" t="str">
        <f>IFERROR(VLOOKUP($G106,Jugadores,14,0), "")</f>
        <v>Club Vimianzo TM</v>
      </c>
      <c r="J106" s="17" t="str">
        <f>IF(ISERROR(VLOOKUP(I106,Clubes,1,0)),"-","Galicia")</f>
        <v>Galicia</v>
      </c>
      <c r="K106" s="14">
        <f>IFERROR(VLOOKUP($G106,Jugadores,15,0), "")</f>
        <v>2006</v>
      </c>
      <c r="L106" s="17" t="str">
        <f>IFERROR(VLOOKUP($G106,Jugadores,16,0), "")</f>
        <v>M</v>
      </c>
      <c r="M106" s="15" t="str">
        <f>IFERROR(VLOOKUP($G106,Jugadores,17,0), "")</f>
        <v>JUVM</v>
      </c>
      <c r="N106" s="16"/>
      <c r="O106" s="24">
        <f>IF(COUNT(R106:AK106)=0,"",COUNT(R106:AK106))</f>
        <v>2</v>
      </c>
      <c r="P106" s="48">
        <f>SUM(R106:AK106)</f>
        <v>88</v>
      </c>
      <c r="Q106" s="50">
        <v>88</v>
      </c>
      <c r="R106" s="25" t="s">
        <v>14</v>
      </c>
      <c r="S106" s="25" t="s">
        <v>14</v>
      </c>
      <c r="T106" s="25" t="s">
        <v>14</v>
      </c>
      <c r="U106" s="25" t="s">
        <v>14</v>
      </c>
      <c r="V106" s="25" t="s">
        <v>14</v>
      </c>
      <c r="W106" s="25" t="s">
        <v>14</v>
      </c>
      <c r="X106" s="25" t="s">
        <v>14</v>
      </c>
      <c r="Y106" s="26"/>
      <c r="Z106" s="28" t="s">
        <v>14</v>
      </c>
      <c r="AA106" s="28" t="s">
        <v>14</v>
      </c>
      <c r="AB106" s="28" t="s">
        <v>14</v>
      </c>
      <c r="AC106" s="28" t="s">
        <v>14</v>
      </c>
      <c r="AD106" s="28">
        <v>35</v>
      </c>
      <c r="AE106" s="28">
        <v>53</v>
      </c>
      <c r="AF106" s="28" t="s">
        <v>14</v>
      </c>
      <c r="AG106" s="28" t="s">
        <v>14</v>
      </c>
      <c r="AH106" s="28" t="s">
        <v>14</v>
      </c>
      <c r="AI106" s="28" t="s">
        <v>14</v>
      </c>
      <c r="AJ106" s="28" t="s">
        <v>14</v>
      </c>
      <c r="AK106" s="51" t="s">
        <v>14</v>
      </c>
      <c r="AM106" s="1" t="s">
        <v>14</v>
      </c>
    </row>
    <row r="107" spans="1:39" x14ac:dyDescent="0.2">
      <c r="A107" s="21">
        <f>ROW(G107)-2</f>
        <v>105</v>
      </c>
      <c r="B107" s="76">
        <v>106</v>
      </c>
      <c r="C107" s="22">
        <f>IF(B107="","",IF(B107=A107,"=",B107-A107))</f>
        <v>1</v>
      </c>
      <c r="D107" s="76">
        <f>COUNTIF($M$3:$M107,$M107)</f>
        <v>3</v>
      </c>
      <c r="E107" s="76">
        <v>3</v>
      </c>
      <c r="F107" s="22" t="str">
        <f>IF(E107="","",IF(E107=D107,"=",E107-D107))</f>
        <v>=</v>
      </c>
      <c r="G107" s="12">
        <v>14569</v>
      </c>
      <c r="H107" s="13" t="str">
        <f>IFERROR(VLOOKUP($G107,Jugadores,12,0), "")</f>
        <v>VLADIMIR STUZNINSKIY</v>
      </c>
      <c r="I107" s="13" t="str">
        <f>IFERROR(VLOOKUP($G107,Jugadores,14,0), "")</f>
        <v>Liceo Casino de Tuy</v>
      </c>
      <c r="J107" s="17" t="str">
        <f>IF(ISERROR(VLOOKUP(I107,Clubes,1,0)),"-","Galicia")</f>
        <v>Galicia</v>
      </c>
      <c r="K107" s="14">
        <f>IFERROR(VLOOKUP($G107,Jugadores,15,0), "")</f>
        <v>1963</v>
      </c>
      <c r="L107" s="17" t="str">
        <f>IFERROR(VLOOKUP($G107,Jugadores,16,0), "")</f>
        <v>M</v>
      </c>
      <c r="M107" s="15" t="str">
        <f>IFERROR(VLOOKUP($G107,Jugadores,17,0), "")</f>
        <v>V60M</v>
      </c>
      <c r="N107" s="16">
        <v>1</v>
      </c>
      <c r="O107" s="24">
        <f>IF(COUNT(R107:AK107)=0,"",COUNT(R107:AK107))</f>
        <v>3</v>
      </c>
      <c r="P107" s="48">
        <f>SUM(R107:AK107)</f>
        <v>87.2</v>
      </c>
      <c r="Q107" s="50">
        <v>71</v>
      </c>
      <c r="R107" s="25">
        <v>16.2</v>
      </c>
      <c r="S107" s="25" t="s">
        <v>14</v>
      </c>
      <c r="T107" s="25" t="s">
        <v>14</v>
      </c>
      <c r="U107" s="25" t="s">
        <v>14</v>
      </c>
      <c r="V107" s="25">
        <v>0</v>
      </c>
      <c r="W107" s="25" t="s">
        <v>14</v>
      </c>
      <c r="X107" s="25" t="s">
        <v>14</v>
      </c>
      <c r="Y107" s="26"/>
      <c r="Z107" s="28"/>
      <c r="AA107" s="28" t="s">
        <v>14</v>
      </c>
      <c r="AB107" s="28" t="s">
        <v>14</v>
      </c>
      <c r="AC107" s="28" t="s">
        <v>14</v>
      </c>
      <c r="AD107" s="28" t="s">
        <v>14</v>
      </c>
      <c r="AE107" s="28" t="s">
        <v>14</v>
      </c>
      <c r="AF107" s="28" t="s">
        <v>14</v>
      </c>
      <c r="AG107" s="28" t="s">
        <v>14</v>
      </c>
      <c r="AH107" s="28">
        <v>71</v>
      </c>
      <c r="AI107" s="28" t="s">
        <v>14</v>
      </c>
      <c r="AJ107" s="28" t="s">
        <v>14</v>
      </c>
      <c r="AK107" s="51" t="s">
        <v>14</v>
      </c>
      <c r="AM107" s="1" t="s">
        <v>14</v>
      </c>
    </row>
    <row r="108" spans="1:39" x14ac:dyDescent="0.2">
      <c r="A108" s="21">
        <f>ROW(G108)-2</f>
        <v>106</v>
      </c>
      <c r="B108" s="76">
        <v>107</v>
      </c>
      <c r="C108" s="22">
        <f>IF(B108="","",IF(B108=A108,"=",B108-A108))</f>
        <v>1</v>
      </c>
      <c r="D108" s="76">
        <f>COUNTIF($M$3:$M108,$M108)</f>
        <v>1</v>
      </c>
      <c r="E108" s="76">
        <v>1</v>
      </c>
      <c r="F108" s="22" t="str">
        <f>IF(E108="","",IF(E108=D108,"=",E108-D108))</f>
        <v>=</v>
      </c>
      <c r="G108" s="12">
        <v>428</v>
      </c>
      <c r="H108" s="13" t="str">
        <f>IFERROR(VLOOKUP($G108,Jugadores,12,0), "")</f>
        <v>ANTONIO CASAL S.</v>
      </c>
      <c r="I108" s="13" t="str">
        <f>IFERROR(VLOOKUP($G108,Jugadores,14,0), "")</f>
        <v>Club San Xoán TM</v>
      </c>
      <c r="J108" s="17" t="str">
        <f>IF(ISERROR(VLOOKUP(I108,Clubes,1,0)),"-","Galicia")</f>
        <v>Galicia</v>
      </c>
      <c r="K108" s="14">
        <f>IFERROR(VLOOKUP($G108,Jugadores,15,0), "")</f>
        <v>1956</v>
      </c>
      <c r="L108" s="17" t="str">
        <f>IFERROR(VLOOKUP($G108,Jugadores,16,0), "")</f>
        <v>M</v>
      </c>
      <c r="M108" s="15" t="str">
        <f>IFERROR(VLOOKUP($G108,Jugadores,17,0), "")</f>
        <v>V65M</v>
      </c>
      <c r="N108" s="16"/>
      <c r="O108" s="24">
        <f>IF(COUNT(R108:AK108)=0,"",COUNT(R108:AK108))</f>
        <v>4</v>
      </c>
      <c r="P108" s="48">
        <f>SUM(R108:AK108)</f>
        <v>87.1</v>
      </c>
      <c r="Q108" s="50">
        <v>65.8</v>
      </c>
      <c r="R108" s="25" t="s">
        <v>14</v>
      </c>
      <c r="S108" s="25" t="s">
        <v>14</v>
      </c>
      <c r="T108" s="25" t="s">
        <v>14</v>
      </c>
      <c r="U108" s="25">
        <v>18</v>
      </c>
      <c r="V108" s="25" t="s">
        <v>14</v>
      </c>
      <c r="W108" s="25">
        <v>8.4</v>
      </c>
      <c r="X108" s="25">
        <v>21.3</v>
      </c>
      <c r="Y108" s="26"/>
      <c r="Z108" s="28" t="s">
        <v>14</v>
      </c>
      <c r="AA108" s="28" t="s">
        <v>14</v>
      </c>
      <c r="AB108" s="28" t="s">
        <v>14</v>
      </c>
      <c r="AC108" s="28" t="s">
        <v>14</v>
      </c>
      <c r="AD108" s="28" t="s">
        <v>14</v>
      </c>
      <c r="AE108" s="28" t="s">
        <v>14</v>
      </c>
      <c r="AF108" s="28" t="s">
        <v>14</v>
      </c>
      <c r="AG108" s="28" t="s">
        <v>14</v>
      </c>
      <c r="AH108" s="28" t="s">
        <v>14</v>
      </c>
      <c r="AI108" s="28">
        <v>39.4</v>
      </c>
      <c r="AJ108" s="28" t="s">
        <v>14</v>
      </c>
      <c r="AK108" s="51" t="s">
        <v>14</v>
      </c>
      <c r="AM108" s="1" t="s">
        <v>14</v>
      </c>
    </row>
    <row r="109" spans="1:39" x14ac:dyDescent="0.2">
      <c r="A109" s="21">
        <f>ROW(G109)-2</f>
        <v>107</v>
      </c>
      <c r="B109" s="76">
        <v>151</v>
      </c>
      <c r="C109" s="22">
        <f>IF(B109="","",IF(B109=A109,"=",B109-A109))</f>
        <v>44</v>
      </c>
      <c r="D109" s="76">
        <f>COUNTIF($M$3:$M109,$M109)</f>
        <v>1</v>
      </c>
      <c r="E109" s="76">
        <v>1</v>
      </c>
      <c r="F109" s="22" t="str">
        <f>IF(E109="","",IF(E109=D109,"=",E109-D109))</f>
        <v>=</v>
      </c>
      <c r="G109" s="12">
        <v>17434</v>
      </c>
      <c r="H109" s="13" t="str">
        <f>IFERROR(VLOOKUP($G109,Jugadores,12,0), "")</f>
        <v>CLAUDIA M. CANAY C.</v>
      </c>
      <c r="I109" s="13" t="str">
        <f>IFERROR(VLOOKUP($G109,Jugadores,14,0), "")</f>
        <v>Club Monte Porreiro</v>
      </c>
      <c r="J109" s="17" t="str">
        <f>IF(ISERROR(VLOOKUP(I109,Clubes,1,0)),"-","Galicia")</f>
        <v>Galicia</v>
      </c>
      <c r="K109" s="14">
        <f>IFERROR(VLOOKUP($G109,Jugadores,15,0), "")</f>
        <v>2002</v>
      </c>
      <c r="L109" s="17" t="str">
        <f>IFERROR(VLOOKUP($G109,Jugadores,16,0), "")</f>
        <v>F</v>
      </c>
      <c r="M109" s="15" t="str">
        <f>IFERROR(VLOOKUP($G109,Jugadores,17,0), "")</f>
        <v>S23F</v>
      </c>
      <c r="N109" s="16"/>
      <c r="O109" s="24">
        <f>IF(COUNT(R109:AK109)=0,"",COUNT(R109:AK109))</f>
        <v>4</v>
      </c>
      <c r="P109" s="48">
        <f>SUM(R109:AK109)</f>
        <v>86.3</v>
      </c>
      <c r="Q109" s="50">
        <v>40.299999999999997</v>
      </c>
      <c r="R109" s="25">
        <v>23</v>
      </c>
      <c r="S109" s="25" t="s">
        <v>14</v>
      </c>
      <c r="T109" s="25" t="s">
        <v>14</v>
      </c>
      <c r="U109" s="25">
        <v>14.5</v>
      </c>
      <c r="V109" s="25">
        <v>23</v>
      </c>
      <c r="W109" s="25" t="s">
        <v>14</v>
      </c>
      <c r="X109" s="25" t="s">
        <v>14</v>
      </c>
      <c r="Y109" s="26"/>
      <c r="Z109" s="28" t="s">
        <v>14</v>
      </c>
      <c r="AA109" s="28" t="s">
        <v>14</v>
      </c>
      <c r="AB109" s="28" t="s">
        <v>14</v>
      </c>
      <c r="AC109" s="28" t="s">
        <v>14</v>
      </c>
      <c r="AD109" s="28" t="s">
        <v>14</v>
      </c>
      <c r="AE109" s="28">
        <v>25.8</v>
      </c>
      <c r="AF109" s="28" t="s">
        <v>14</v>
      </c>
      <c r="AG109" s="28" t="s">
        <v>14</v>
      </c>
      <c r="AH109" s="28" t="s">
        <v>14</v>
      </c>
      <c r="AI109" s="28" t="s">
        <v>14</v>
      </c>
      <c r="AJ109" s="28" t="s">
        <v>14</v>
      </c>
      <c r="AK109" s="51" t="s">
        <v>14</v>
      </c>
      <c r="AM109" s="1" t="s">
        <v>14</v>
      </c>
    </row>
    <row r="110" spans="1:39" x14ac:dyDescent="0.2">
      <c r="A110" s="21">
        <f>ROW(G110)-2</f>
        <v>108</v>
      </c>
      <c r="B110" s="76">
        <v>117</v>
      </c>
      <c r="C110" s="22">
        <f>IF(B110="","",IF(B110=A110,"=",B110-A110))</f>
        <v>9</v>
      </c>
      <c r="D110" s="76">
        <f>COUNTIF($M$3:$M110,$M110)</f>
        <v>1</v>
      </c>
      <c r="E110" s="76">
        <v>1</v>
      </c>
      <c r="F110" s="22" t="str">
        <f>IF(E110="","",IF(E110=D110,"=",E110-D110))</f>
        <v>=</v>
      </c>
      <c r="G110" s="12">
        <v>38663</v>
      </c>
      <c r="H110" s="13" t="str">
        <f>IFERROR(VLOOKUP($G110,Jugadores,12,0), "")</f>
        <v>LEO GONZALEZ D.</v>
      </c>
      <c r="I110" s="13" t="str">
        <f>IFERROR(VLOOKUP($G110,Jugadores,14,0), "")</f>
        <v>Club Monte Porreiro</v>
      </c>
      <c r="J110" s="17" t="str">
        <f>IF(ISERROR(VLOOKUP(I110,Clubes,1,0)),"-","Galicia")</f>
        <v>Galicia</v>
      </c>
      <c r="K110" s="14">
        <f>IFERROR(VLOOKUP($G110,Jugadores,15,0), "")</f>
        <v>2014</v>
      </c>
      <c r="L110" s="17" t="str">
        <f>IFERROR(VLOOKUP($G110,Jugadores,16,0), "")</f>
        <v>M</v>
      </c>
      <c r="M110" s="15" t="str">
        <f>IFERROR(VLOOKUP($G110,Jugadores,17,0), "")</f>
        <v>PREM</v>
      </c>
      <c r="N110" s="16"/>
      <c r="O110" s="24">
        <f>IF(COUNT(R110:AK110)=0,"",COUNT(R110:AK110))</f>
        <v>4</v>
      </c>
      <c r="P110" s="48">
        <f>SUM(R110:AK110)</f>
        <v>85.8</v>
      </c>
      <c r="Q110" s="50">
        <v>75</v>
      </c>
      <c r="R110" s="25">
        <v>8</v>
      </c>
      <c r="S110" s="25" t="s">
        <v>14</v>
      </c>
      <c r="T110" s="25" t="s">
        <v>14</v>
      </c>
      <c r="U110" s="25" t="s">
        <v>14</v>
      </c>
      <c r="V110" s="25">
        <v>2.8</v>
      </c>
      <c r="W110" s="25" t="s">
        <v>14</v>
      </c>
      <c r="X110" s="25" t="s">
        <v>14</v>
      </c>
      <c r="Y110" s="26"/>
      <c r="Z110" s="28">
        <v>43</v>
      </c>
      <c r="AA110" s="28">
        <v>32</v>
      </c>
      <c r="AB110" s="28" t="s">
        <v>14</v>
      </c>
      <c r="AC110" s="28" t="s">
        <v>14</v>
      </c>
      <c r="AD110" s="28" t="s">
        <v>14</v>
      </c>
      <c r="AE110" s="28" t="s">
        <v>14</v>
      </c>
      <c r="AF110" s="28" t="s">
        <v>14</v>
      </c>
      <c r="AG110" s="28" t="s">
        <v>14</v>
      </c>
      <c r="AH110" s="28" t="s">
        <v>14</v>
      </c>
      <c r="AI110" s="28" t="s">
        <v>14</v>
      </c>
      <c r="AJ110" s="28" t="s">
        <v>14</v>
      </c>
      <c r="AK110" s="51" t="s">
        <v>14</v>
      </c>
      <c r="AM110" s="1" t="s">
        <v>14</v>
      </c>
    </row>
    <row r="111" spans="1:39" x14ac:dyDescent="0.2">
      <c r="A111" s="21">
        <f>ROW(G111)-2</f>
        <v>109</v>
      </c>
      <c r="B111" s="76">
        <v>110</v>
      </c>
      <c r="C111" s="22">
        <f>IF(B111="","",IF(B111=A111,"=",B111-A111))</f>
        <v>1</v>
      </c>
      <c r="D111" s="76">
        <f>COUNTIF($M$3:$M111,$M111)</f>
        <v>12</v>
      </c>
      <c r="E111" s="76">
        <v>12</v>
      </c>
      <c r="F111" s="22" t="str">
        <f>IF(E111="","",IF(E111=D111,"=",E111-D111))</f>
        <v>=</v>
      </c>
      <c r="G111" s="12">
        <v>23306</v>
      </c>
      <c r="H111" s="13" t="str">
        <f>IFERROR(VLOOKUP($G111,Jugadores,12,0), "")</f>
        <v>ALEJANDRO ANSEDE M.</v>
      </c>
      <c r="I111" s="13" t="str">
        <f>IFERROR(VLOOKUP($G111,Jugadores,14,0), "")</f>
        <v>ADX Milagrosa</v>
      </c>
      <c r="J111" s="17" t="str">
        <f>IF(ISERROR(VLOOKUP(I111,Clubes,1,0)),"-","Galicia")</f>
        <v>Galicia</v>
      </c>
      <c r="K111" s="14">
        <f>IFERROR(VLOOKUP($G111,Jugadores,15,0), "")</f>
        <v>2004</v>
      </c>
      <c r="L111" s="17" t="str">
        <f>IFERROR(VLOOKUP($G111,Jugadores,16,0), "")</f>
        <v>M</v>
      </c>
      <c r="M111" s="15" t="str">
        <f>IFERROR(VLOOKUP($G111,Jugadores,17,0), "")</f>
        <v>JUVM</v>
      </c>
      <c r="N111" s="16">
        <v>1</v>
      </c>
      <c r="O111" s="24">
        <f>IF(COUNT(R111:AK111)=0,"",COUNT(R111:AK111))</f>
        <v>3</v>
      </c>
      <c r="P111" s="48">
        <f>SUM(R111:AK111)</f>
        <v>85.5</v>
      </c>
      <c r="Q111" s="50">
        <v>85.5</v>
      </c>
      <c r="R111" s="25" t="s">
        <v>14</v>
      </c>
      <c r="S111" s="25" t="s">
        <v>14</v>
      </c>
      <c r="T111" s="25">
        <v>16.5</v>
      </c>
      <c r="U111" s="25" t="s">
        <v>14</v>
      </c>
      <c r="V111" s="25" t="s">
        <v>14</v>
      </c>
      <c r="W111" s="25" t="s">
        <v>14</v>
      </c>
      <c r="X111" s="25">
        <v>0</v>
      </c>
      <c r="Y111" s="26"/>
      <c r="Z111" s="28" t="s">
        <v>14</v>
      </c>
      <c r="AA111" s="28" t="s">
        <v>14</v>
      </c>
      <c r="AB111" s="28" t="s">
        <v>14</v>
      </c>
      <c r="AC111" s="28" t="s">
        <v>14</v>
      </c>
      <c r="AD111" s="28">
        <v>69</v>
      </c>
      <c r="AE111" s="28" t="s">
        <v>14</v>
      </c>
      <c r="AF111" s="28" t="s">
        <v>14</v>
      </c>
      <c r="AG111" s="28" t="s">
        <v>14</v>
      </c>
      <c r="AH111" s="28" t="s">
        <v>14</v>
      </c>
      <c r="AI111" s="28" t="s">
        <v>14</v>
      </c>
      <c r="AJ111" s="28" t="s">
        <v>14</v>
      </c>
      <c r="AK111" s="51" t="s">
        <v>14</v>
      </c>
      <c r="AM111" s="1" t="s">
        <v>14</v>
      </c>
    </row>
    <row r="112" spans="1:39" x14ac:dyDescent="0.2">
      <c r="A112" s="21">
        <f>ROW(G112)-2</f>
        <v>110</v>
      </c>
      <c r="B112" s="76">
        <v>86</v>
      </c>
      <c r="C112" s="22">
        <f>IF(B112="","",IF(B112=A112,"=",B112-A112))</f>
        <v>-24</v>
      </c>
      <c r="D112" s="76">
        <f>COUNTIF($M$3:$M112,$M112)</f>
        <v>30</v>
      </c>
      <c r="E112" s="76">
        <v>25</v>
      </c>
      <c r="F112" s="22">
        <f>IF(E112="","",IF(E112=D112,"=",E112-D112))</f>
        <v>-5</v>
      </c>
      <c r="G112" s="12">
        <v>33330</v>
      </c>
      <c r="H112" s="13" t="str">
        <f>IFERROR(VLOOKUP($G112,Jugadores,12,0), "")</f>
        <v>YERAI LOPEZ G.</v>
      </c>
      <c r="I112" s="13" t="str">
        <f>IFERROR(VLOOKUP($G112,Jugadores,14,0), "")</f>
        <v>Academia San Mamed Orense TM</v>
      </c>
      <c r="J112" s="17" t="str">
        <f>IF(ISERROR(VLOOKUP(I112,Clubes,1,0)),"-","Galicia")</f>
        <v>Galicia</v>
      </c>
      <c r="K112" s="14">
        <f>IFERROR(VLOOKUP($G112,Jugadores,15,0), "")</f>
        <v>2007</v>
      </c>
      <c r="L112" s="17" t="str">
        <f>IFERROR(VLOOKUP($G112,Jugadores,16,0), "")</f>
        <v>M</v>
      </c>
      <c r="M112" s="15" t="str">
        <f>IFERROR(VLOOKUP($G112,Jugadores,17,0), "")</f>
        <v>INFM</v>
      </c>
      <c r="N112" s="16"/>
      <c r="O112" s="24">
        <f>IF(COUNT(R112:AK112)=0,"",COUNT(R112:AK112))</f>
        <v>3</v>
      </c>
      <c r="P112" s="48">
        <f>SUM(R112:AK112)</f>
        <v>85.5</v>
      </c>
      <c r="Q112" s="50">
        <v>99</v>
      </c>
      <c r="R112" s="25" t="s">
        <v>14</v>
      </c>
      <c r="S112" s="25" t="s">
        <v>14</v>
      </c>
      <c r="T112" s="25">
        <v>12.5</v>
      </c>
      <c r="U112" s="25" t="s">
        <v>14</v>
      </c>
      <c r="V112" s="25" t="s">
        <v>14</v>
      </c>
      <c r="W112" s="25" t="s">
        <v>14</v>
      </c>
      <c r="X112" s="25">
        <v>6</v>
      </c>
      <c r="Y112" s="26"/>
      <c r="Z112" s="28" t="s">
        <v>14</v>
      </c>
      <c r="AA112" s="28" t="s">
        <v>14</v>
      </c>
      <c r="AB112" s="28" t="s">
        <v>14</v>
      </c>
      <c r="AC112" s="28">
        <v>67</v>
      </c>
      <c r="AD112" s="28" t="s">
        <v>14</v>
      </c>
      <c r="AE112" s="28" t="s">
        <v>14</v>
      </c>
      <c r="AF112" s="28" t="s">
        <v>14</v>
      </c>
      <c r="AG112" s="28" t="s">
        <v>14</v>
      </c>
      <c r="AH112" s="28" t="s">
        <v>14</v>
      </c>
      <c r="AI112" s="28" t="s">
        <v>14</v>
      </c>
      <c r="AJ112" s="28" t="s">
        <v>14</v>
      </c>
      <c r="AK112" s="51" t="s">
        <v>14</v>
      </c>
      <c r="AM112" s="1" t="s">
        <v>14</v>
      </c>
    </row>
    <row r="113" spans="1:39" x14ac:dyDescent="0.2">
      <c r="A113" s="21">
        <f>ROW(G113)-2</f>
        <v>111</v>
      </c>
      <c r="B113" s="76">
        <v>111</v>
      </c>
      <c r="C113" s="22" t="str">
        <f>IF(B113="","",IF(B113=A113,"=",B113-A113))</f>
        <v>=</v>
      </c>
      <c r="D113" s="76">
        <f>COUNTIF($M$3:$M113,$M113)</f>
        <v>1</v>
      </c>
      <c r="E113" s="76">
        <v>1</v>
      </c>
      <c r="F113" s="22" t="str">
        <f>IF(E113="","",IF(E113=D113,"=",E113-D113))</f>
        <v>=</v>
      </c>
      <c r="G113" s="12">
        <v>5678</v>
      </c>
      <c r="H113" s="13" t="str">
        <f>IFERROR(VLOOKUP($G113,Jugadores,12,0), "")</f>
        <v>ANDRES G. CORREA P.</v>
      </c>
      <c r="I113" s="13" t="str">
        <f>IFERROR(VLOOKUP($G113,Jugadores,14,0), "")</f>
        <v>Cambados TM</v>
      </c>
      <c r="J113" s="17" t="str">
        <f>IF(ISERROR(VLOOKUP(I113,Clubes,1,0)),"-","Galicia")</f>
        <v>Galicia</v>
      </c>
      <c r="K113" s="14">
        <f>IFERROR(VLOOKUP($G113,Jugadores,15,0), "")</f>
        <v>1980</v>
      </c>
      <c r="L113" s="17" t="str">
        <f>IFERROR(VLOOKUP($G113,Jugadores,16,0), "")</f>
        <v>M</v>
      </c>
      <c r="M113" s="15" t="str">
        <f>IFERROR(VLOOKUP($G113,Jugadores,17,0), "")</f>
        <v>V40M</v>
      </c>
      <c r="N113" s="16"/>
      <c r="O113" s="24">
        <f>IF(COUNT(R113:AK113)=0,"",COUNT(R113:AK113))</f>
        <v>1</v>
      </c>
      <c r="P113" s="48">
        <f>SUM(R113:AK113)</f>
        <v>85.3</v>
      </c>
      <c r="Q113" s="50">
        <v>85.3</v>
      </c>
      <c r="R113" s="25" t="s">
        <v>14</v>
      </c>
      <c r="S113" s="25" t="s">
        <v>14</v>
      </c>
      <c r="T113" s="25" t="s">
        <v>14</v>
      </c>
      <c r="U113" s="25" t="s">
        <v>14</v>
      </c>
      <c r="V113" s="25" t="s">
        <v>14</v>
      </c>
      <c r="W113" s="25" t="s">
        <v>14</v>
      </c>
      <c r="X113" s="25" t="s">
        <v>14</v>
      </c>
      <c r="Y113" s="26"/>
      <c r="Z113" s="28"/>
      <c r="AA113" s="28" t="s">
        <v>14</v>
      </c>
      <c r="AB113" s="28" t="s">
        <v>14</v>
      </c>
      <c r="AC113" s="28" t="s">
        <v>14</v>
      </c>
      <c r="AD113" s="28" t="s">
        <v>14</v>
      </c>
      <c r="AE113" s="28" t="s">
        <v>14</v>
      </c>
      <c r="AF113" s="28" t="s">
        <v>14</v>
      </c>
      <c r="AG113" s="28">
        <v>85.3</v>
      </c>
      <c r="AH113" s="28" t="s">
        <v>14</v>
      </c>
      <c r="AI113" s="28" t="s">
        <v>14</v>
      </c>
      <c r="AJ113" s="28" t="s">
        <v>14</v>
      </c>
      <c r="AK113" s="51" t="s">
        <v>14</v>
      </c>
      <c r="AM113" s="1" t="s">
        <v>14</v>
      </c>
    </row>
    <row r="114" spans="1:39" x14ac:dyDescent="0.2">
      <c r="A114" s="21">
        <f>ROW(G114)-2</f>
        <v>112</v>
      </c>
      <c r="B114" s="76">
        <v>128</v>
      </c>
      <c r="C114" s="22">
        <f>IF(B114="","",IF(B114=A114,"=",B114-A114))</f>
        <v>16</v>
      </c>
      <c r="D114" s="76">
        <f>COUNTIF($M$3:$M114,$M114)</f>
        <v>4</v>
      </c>
      <c r="E114" s="76">
        <v>4</v>
      </c>
      <c r="F114" s="22" t="str">
        <f>IF(E114="","",IF(E114=D114,"=",E114-D114))</f>
        <v>=</v>
      </c>
      <c r="G114" s="12">
        <v>27026</v>
      </c>
      <c r="H114" s="13" t="str">
        <f>IFERROR(VLOOKUP($G114,Jugadores,12,0), "")</f>
        <v>ANTONIO OLIVEIRA P.</v>
      </c>
      <c r="I114" s="13" t="str">
        <f>IFERROR(VLOOKUP($G114,Jugadores,14,0), "")</f>
        <v>Exodus TM</v>
      </c>
      <c r="J114" s="17" t="str">
        <f>IF(ISERROR(VLOOKUP(I114,Clubes,1,0)),"-","Galicia")</f>
        <v>Galicia</v>
      </c>
      <c r="K114" s="14">
        <f>IFERROR(VLOOKUP($G114,Jugadores,15,0), "")</f>
        <v>1959</v>
      </c>
      <c r="L114" s="17" t="str">
        <f>IFERROR(VLOOKUP($G114,Jugadores,16,0), "")</f>
        <v>M</v>
      </c>
      <c r="M114" s="15" t="str">
        <f>IFERROR(VLOOKUP($G114,Jugadores,17,0), "")</f>
        <v>V60M</v>
      </c>
      <c r="N114" s="16"/>
      <c r="O114" s="24">
        <f>IF(COUNT(R114:AK114)=0,"",COUNT(R114:AK114))</f>
        <v>6</v>
      </c>
      <c r="P114" s="48">
        <f>SUM(R114:AK114)</f>
        <v>85.1</v>
      </c>
      <c r="Q114" s="50">
        <v>61.699999999999996</v>
      </c>
      <c r="R114" s="25">
        <v>16.2</v>
      </c>
      <c r="S114" s="25" t="s">
        <v>14</v>
      </c>
      <c r="T114" s="25">
        <v>11.8</v>
      </c>
      <c r="U114" s="25">
        <v>13.2</v>
      </c>
      <c r="V114" s="25">
        <v>14.5</v>
      </c>
      <c r="W114" s="25">
        <v>16.399999999999999</v>
      </c>
      <c r="X114" s="25" t="s">
        <v>14</v>
      </c>
      <c r="Y114" s="26"/>
      <c r="Z114" s="28" t="s">
        <v>14</v>
      </c>
      <c r="AA114" s="28" t="s">
        <v>14</v>
      </c>
      <c r="AB114" s="28" t="s">
        <v>14</v>
      </c>
      <c r="AC114" s="28" t="s">
        <v>14</v>
      </c>
      <c r="AD114" s="28" t="s">
        <v>14</v>
      </c>
      <c r="AE114" s="28" t="s">
        <v>14</v>
      </c>
      <c r="AF114" s="28" t="s">
        <v>14</v>
      </c>
      <c r="AG114" s="28" t="s">
        <v>14</v>
      </c>
      <c r="AH114" s="28" t="s">
        <v>14</v>
      </c>
      <c r="AI114" s="28">
        <v>13</v>
      </c>
      <c r="AJ114" s="28" t="s">
        <v>14</v>
      </c>
      <c r="AK114" s="51" t="s">
        <v>14</v>
      </c>
      <c r="AM114" s="1" t="s">
        <v>14</v>
      </c>
    </row>
    <row r="115" spans="1:39" x14ac:dyDescent="0.2">
      <c r="A115" s="21">
        <f>ROW(G115)-2</f>
        <v>113</v>
      </c>
      <c r="B115" s="76">
        <v>113</v>
      </c>
      <c r="C115" s="22" t="str">
        <f>IF(B115="","",IF(B115=A115,"=",B115-A115))</f>
        <v>=</v>
      </c>
      <c r="D115" s="76">
        <f>COUNTIF($M$3:$M115,$M115)</f>
        <v>6</v>
      </c>
      <c r="E115" s="76">
        <v>6</v>
      </c>
      <c r="F115" s="22" t="str">
        <f>IF(E115="","",IF(E115=D115,"=",E115-D115))</f>
        <v>=</v>
      </c>
      <c r="G115" s="12">
        <v>2223082</v>
      </c>
      <c r="H115" s="13" t="str">
        <f>IFERROR(VLOOKUP($G115,Jugadores,12,0), "")</f>
        <v>VALERIA PIÑON P.</v>
      </c>
      <c r="I115" s="13" t="str">
        <f>IFERROR(VLOOKUP($G115,Jugadores,14,0), "")</f>
        <v>CTM Cidade de Narón</v>
      </c>
      <c r="J115" s="17" t="str">
        <f>IF(ISERROR(VLOOKUP(I115,Clubes,1,0)),"-","Galicia")</f>
        <v>Galicia</v>
      </c>
      <c r="K115" s="14">
        <f>IFERROR(VLOOKUP($G115,Jugadores,15,0), "")</f>
        <v>2013</v>
      </c>
      <c r="L115" s="17" t="str">
        <f>IFERROR(VLOOKUP($G115,Jugadores,16,0), "")</f>
        <v>F</v>
      </c>
      <c r="M115" s="15" t="str">
        <f>IFERROR(VLOOKUP($G115,Jugadores,17,0), "")</f>
        <v>BENF</v>
      </c>
      <c r="N115" s="16"/>
      <c r="O115" s="24">
        <f>IF(COUNT(R115:AK115)=0,"",COUNT(R115:AK115))</f>
        <v>4</v>
      </c>
      <c r="P115" s="48">
        <f>SUM(R115:AK115)</f>
        <v>85</v>
      </c>
      <c r="Q115" s="50">
        <v>80.5</v>
      </c>
      <c r="R115" s="25" t="s">
        <v>14</v>
      </c>
      <c r="S115" s="25" t="s">
        <v>14</v>
      </c>
      <c r="T115" s="25" t="s">
        <v>14</v>
      </c>
      <c r="U115" s="25" t="s">
        <v>14</v>
      </c>
      <c r="V115" s="25" t="s">
        <v>14</v>
      </c>
      <c r="W115" s="25">
        <v>4.5</v>
      </c>
      <c r="X115" s="25">
        <v>4.5</v>
      </c>
      <c r="Y115" s="26"/>
      <c r="Z115" s="28">
        <v>37</v>
      </c>
      <c r="AA115" s="28">
        <v>39</v>
      </c>
      <c r="AB115" s="28" t="s">
        <v>14</v>
      </c>
      <c r="AC115" s="28" t="s">
        <v>14</v>
      </c>
      <c r="AD115" s="28" t="s">
        <v>14</v>
      </c>
      <c r="AE115" s="28" t="s">
        <v>14</v>
      </c>
      <c r="AF115" s="28" t="s">
        <v>14</v>
      </c>
      <c r="AG115" s="28" t="s">
        <v>14</v>
      </c>
      <c r="AH115" s="28" t="s">
        <v>14</v>
      </c>
      <c r="AI115" s="28" t="s">
        <v>14</v>
      </c>
      <c r="AJ115" s="28" t="s">
        <v>14</v>
      </c>
      <c r="AK115" s="51" t="s">
        <v>14</v>
      </c>
      <c r="AM115" s="1" t="s">
        <v>14</v>
      </c>
    </row>
    <row r="116" spans="1:39" x14ac:dyDescent="0.2">
      <c r="A116" s="21">
        <f>ROW(G116)-2</f>
        <v>114</v>
      </c>
      <c r="B116" s="76">
        <v>114</v>
      </c>
      <c r="C116" s="22" t="str">
        <f>IF(B116="","",IF(B116=A116,"=",B116-A116))</f>
        <v>=</v>
      </c>
      <c r="D116" s="76">
        <f>COUNTIF($M$3:$M116,$M116)</f>
        <v>13</v>
      </c>
      <c r="E116" s="76">
        <v>14</v>
      </c>
      <c r="F116" s="22">
        <f>IF(E116="","",IF(E116=D116,"=",E116-D116))</f>
        <v>1</v>
      </c>
      <c r="G116" s="12">
        <v>1086</v>
      </c>
      <c r="H116" s="13" t="str">
        <f>IFERROR(VLOOKUP($G116,Jugadores,12,0), "")</f>
        <v>JOSE L. AMOR G.</v>
      </c>
      <c r="I116" s="13" t="str">
        <f>IFERROR(VLOOKUP($G116,Jugadores,14,0), "")</f>
        <v>CTM Coruña</v>
      </c>
      <c r="J116" s="17" t="str">
        <f>IF(ISERROR(VLOOKUP(I116,Clubes,1,0)),"-","Galicia")</f>
        <v>Galicia</v>
      </c>
      <c r="K116" s="14">
        <f>IFERROR(VLOOKUP($G116,Jugadores,15,0), "")</f>
        <v>1967</v>
      </c>
      <c r="L116" s="17" t="str">
        <f>IFERROR(VLOOKUP($G116,Jugadores,16,0), "")</f>
        <v>M</v>
      </c>
      <c r="M116" s="15" t="str">
        <f>IFERROR(VLOOKUP($G116,Jugadores,17,0), "")</f>
        <v>V50M</v>
      </c>
      <c r="N116" s="16"/>
      <c r="O116" s="24">
        <f>IF(COUNT(R116:AK116)=0,"",COUNT(R116:AK116))</f>
        <v>4</v>
      </c>
      <c r="P116" s="48">
        <f>SUM(R116:AK116)</f>
        <v>84.5</v>
      </c>
      <c r="Q116" s="50">
        <v>84.5</v>
      </c>
      <c r="R116" s="25" t="s">
        <v>14</v>
      </c>
      <c r="S116" s="25">
        <v>8.5</v>
      </c>
      <c r="T116" s="25">
        <v>13.5</v>
      </c>
      <c r="U116" s="25">
        <v>17.5</v>
      </c>
      <c r="V116" s="25" t="s">
        <v>14</v>
      </c>
      <c r="W116" s="25" t="s">
        <v>14</v>
      </c>
      <c r="X116" s="25" t="s">
        <v>14</v>
      </c>
      <c r="Y116" s="26"/>
      <c r="Z116" s="28" t="s">
        <v>14</v>
      </c>
      <c r="AA116" s="28" t="s">
        <v>14</v>
      </c>
      <c r="AB116" s="28" t="s">
        <v>14</v>
      </c>
      <c r="AC116" s="28" t="s">
        <v>14</v>
      </c>
      <c r="AD116" s="28" t="s">
        <v>14</v>
      </c>
      <c r="AE116" s="28" t="s">
        <v>14</v>
      </c>
      <c r="AF116" s="28" t="s">
        <v>14</v>
      </c>
      <c r="AG116" s="28" t="s">
        <v>14</v>
      </c>
      <c r="AH116" s="28">
        <v>45</v>
      </c>
      <c r="AI116" s="28" t="s">
        <v>14</v>
      </c>
      <c r="AJ116" s="28" t="s">
        <v>14</v>
      </c>
      <c r="AK116" s="51" t="s">
        <v>14</v>
      </c>
      <c r="AM116" s="1" t="s">
        <v>14</v>
      </c>
    </row>
    <row r="117" spans="1:39" x14ac:dyDescent="0.2">
      <c r="A117" s="21">
        <f>ROW(G117)-2</f>
        <v>115</v>
      </c>
      <c r="B117" s="76">
        <v>115</v>
      </c>
      <c r="C117" s="22" t="str">
        <f>IF(B117="","",IF(B117=A117,"=",B117-A117))</f>
        <v>=</v>
      </c>
      <c r="D117" s="76">
        <f>COUNTIF($M$3:$M117,$M117)</f>
        <v>7</v>
      </c>
      <c r="E117" s="76">
        <v>7</v>
      </c>
      <c r="F117" s="22" t="str">
        <f>IF(E117="","",IF(E117=D117,"=",E117-D117))</f>
        <v>=</v>
      </c>
      <c r="G117" s="12">
        <v>37594</v>
      </c>
      <c r="H117" s="13" t="str">
        <f>IFERROR(VLOOKUP($G117,Jugadores,12,0), "")</f>
        <v>ANA TRIGO R.</v>
      </c>
      <c r="I117" s="13" t="str">
        <f>IFERROR(VLOOKUP($G117,Jugadores,14,0), "")</f>
        <v>Cambados TM</v>
      </c>
      <c r="J117" s="17" t="str">
        <f>IF(ISERROR(VLOOKUP(I117,Clubes,1,0)),"-","Galicia")</f>
        <v>Galicia</v>
      </c>
      <c r="K117" s="14">
        <f>IFERROR(VLOOKUP($G117,Jugadores,15,0), "")</f>
        <v>2013</v>
      </c>
      <c r="L117" s="17" t="str">
        <f>IFERROR(VLOOKUP($G117,Jugadores,16,0), "")</f>
        <v>F</v>
      </c>
      <c r="M117" s="15" t="str">
        <f>IFERROR(VLOOKUP($G117,Jugadores,17,0), "")</f>
        <v>BENF</v>
      </c>
      <c r="N117" s="16"/>
      <c r="O117" s="24">
        <f>IF(COUNT(R117:AK117)=0,"",COUNT(R117:AK117))</f>
        <v>2</v>
      </c>
      <c r="P117" s="48">
        <f>SUM(R117:AK117)</f>
        <v>84</v>
      </c>
      <c r="Q117" s="50">
        <v>84</v>
      </c>
      <c r="R117" s="25" t="s">
        <v>14</v>
      </c>
      <c r="S117" s="25" t="s">
        <v>14</v>
      </c>
      <c r="T117" s="25" t="s">
        <v>14</v>
      </c>
      <c r="U117" s="25" t="s">
        <v>14</v>
      </c>
      <c r="V117" s="25" t="s">
        <v>14</v>
      </c>
      <c r="W117" s="25" t="s">
        <v>14</v>
      </c>
      <c r="X117" s="25" t="s">
        <v>14</v>
      </c>
      <c r="Y117" s="26"/>
      <c r="Z117" s="28">
        <v>37</v>
      </c>
      <c r="AA117" s="28">
        <v>47</v>
      </c>
      <c r="AB117" s="28" t="s">
        <v>14</v>
      </c>
      <c r="AC117" s="28" t="s">
        <v>14</v>
      </c>
      <c r="AD117" s="28" t="s">
        <v>14</v>
      </c>
      <c r="AE117" s="28" t="s">
        <v>14</v>
      </c>
      <c r="AF117" s="28" t="s">
        <v>14</v>
      </c>
      <c r="AG117" s="28" t="s">
        <v>14</v>
      </c>
      <c r="AH117" s="28" t="s">
        <v>14</v>
      </c>
      <c r="AI117" s="28" t="s">
        <v>14</v>
      </c>
      <c r="AJ117" s="28" t="s">
        <v>14</v>
      </c>
      <c r="AK117" s="51" t="s">
        <v>14</v>
      </c>
      <c r="AM117" s="1" t="s">
        <v>14</v>
      </c>
    </row>
    <row r="118" spans="1:39" x14ac:dyDescent="0.2">
      <c r="A118" s="21">
        <f>ROW(G118)-2</f>
        <v>116</v>
      </c>
      <c r="B118" s="76">
        <v>116</v>
      </c>
      <c r="C118" s="22" t="str">
        <f>IF(B118="","",IF(B118=A118,"=",B118-A118))</f>
        <v>=</v>
      </c>
      <c r="D118" s="76">
        <f>COUNTIF($M$3:$M118,$M118)</f>
        <v>2</v>
      </c>
      <c r="E118" s="76">
        <v>2</v>
      </c>
      <c r="F118" s="22" t="str">
        <f>IF(E118="","",IF(E118=D118,"=",E118-D118))</f>
        <v>=</v>
      </c>
      <c r="G118" s="12">
        <v>1501</v>
      </c>
      <c r="H118" s="13" t="str">
        <f>IFERROR(VLOOKUP($G118,Jugadores,12,0), "")</f>
        <v>RAMON BECERRA M.</v>
      </c>
      <c r="I118" s="13" t="str">
        <f>IFERROR(VLOOKUP($G118,Jugadores,14,0), "")</f>
        <v>CD Dezportas Lugo TM</v>
      </c>
      <c r="J118" s="17" t="str">
        <f>IF(ISERROR(VLOOKUP(I118,Clubes,1,0)),"-","Galicia")</f>
        <v>Galicia</v>
      </c>
      <c r="K118" s="14">
        <f>IFERROR(VLOOKUP($G118,Jugadores,15,0), "")</f>
        <v>1974</v>
      </c>
      <c r="L118" s="17" t="str">
        <f>IFERROR(VLOOKUP($G118,Jugadores,16,0), "")</f>
        <v>M</v>
      </c>
      <c r="M118" s="15" t="str">
        <f>IFERROR(VLOOKUP($G118,Jugadores,17,0), "")</f>
        <v>V40M</v>
      </c>
      <c r="N118" s="16"/>
      <c r="O118" s="24">
        <f>IF(COUNT(R118:AK118)=0,"",COUNT(R118:AK118))</f>
        <v>2</v>
      </c>
      <c r="P118" s="48">
        <f>SUM(R118:AK118)</f>
        <v>83.4</v>
      </c>
      <c r="Q118" s="50">
        <v>83.4</v>
      </c>
      <c r="R118" s="25" t="s">
        <v>14</v>
      </c>
      <c r="S118" s="25" t="s">
        <v>14</v>
      </c>
      <c r="T118" s="25" t="s">
        <v>14</v>
      </c>
      <c r="U118" s="25">
        <v>17.399999999999999</v>
      </c>
      <c r="V118" s="25" t="s">
        <v>14</v>
      </c>
      <c r="W118" s="25" t="s">
        <v>14</v>
      </c>
      <c r="X118" s="25" t="s">
        <v>14</v>
      </c>
      <c r="Y118" s="26"/>
      <c r="Z118" s="28" t="s">
        <v>14</v>
      </c>
      <c r="AA118" s="28" t="s">
        <v>14</v>
      </c>
      <c r="AB118" s="28" t="s">
        <v>14</v>
      </c>
      <c r="AC118" s="28" t="s">
        <v>14</v>
      </c>
      <c r="AD118" s="28" t="s">
        <v>14</v>
      </c>
      <c r="AE118" s="28" t="s">
        <v>14</v>
      </c>
      <c r="AF118" s="28" t="s">
        <v>14</v>
      </c>
      <c r="AG118" s="28">
        <v>66</v>
      </c>
      <c r="AH118" s="28" t="s">
        <v>14</v>
      </c>
      <c r="AI118" s="28" t="s">
        <v>14</v>
      </c>
      <c r="AJ118" s="28" t="s">
        <v>14</v>
      </c>
      <c r="AK118" s="51" t="s">
        <v>14</v>
      </c>
      <c r="AM118" s="1" t="s">
        <v>14</v>
      </c>
    </row>
    <row r="119" spans="1:39" x14ac:dyDescent="0.2">
      <c r="A119" s="21">
        <f>ROW(G119)-2</f>
        <v>117</v>
      </c>
      <c r="B119" s="76">
        <v>98</v>
      </c>
      <c r="C119" s="22">
        <f>IF(B119="","",IF(B119=A119,"=",B119-A119))</f>
        <v>-19</v>
      </c>
      <c r="D119" s="76">
        <f>COUNTIF($M$3:$M119,$M119)</f>
        <v>5</v>
      </c>
      <c r="E119" s="76">
        <v>5</v>
      </c>
      <c r="F119" s="22" t="str">
        <f>IF(E119="","",IF(E119=D119,"=",E119-D119))</f>
        <v>=</v>
      </c>
      <c r="G119" s="12">
        <v>35936</v>
      </c>
      <c r="H119" s="13" t="str">
        <f>IFERROR(VLOOKUP($G119,Jugadores,12,0), "")</f>
        <v>GABRIELA CAMPO A.</v>
      </c>
      <c r="I119" s="13" t="str">
        <f>IFERROR(VLOOKUP($G119,Jugadores,14,0), "")</f>
        <v>CTM Mos</v>
      </c>
      <c r="J119" s="17" t="str">
        <f>IF(ISERROR(VLOOKUP(I119,Clubes,1,0)),"-","Galicia")</f>
        <v>Galicia</v>
      </c>
      <c r="K119" s="14">
        <f>IFERROR(VLOOKUP($G119,Jugadores,15,0), "")</f>
        <v>2011</v>
      </c>
      <c r="L119" s="17" t="str">
        <f>IFERROR(VLOOKUP($G119,Jugadores,16,0), "")</f>
        <v>F</v>
      </c>
      <c r="M119" s="15" t="str">
        <f>IFERROR(VLOOKUP($G119,Jugadores,17,0), "")</f>
        <v>ALEF</v>
      </c>
      <c r="N119" s="16"/>
      <c r="O119" s="24">
        <f>IF(COUNT(R119:AK119)=0,"",COUNT(R119:AK119))</f>
        <v>3</v>
      </c>
      <c r="P119" s="48">
        <f>SUM(R119:AK119)</f>
        <v>83</v>
      </c>
      <c r="Q119" s="50">
        <v>93.6</v>
      </c>
      <c r="R119" s="25" t="s">
        <v>14</v>
      </c>
      <c r="S119" s="25" t="s">
        <v>14</v>
      </c>
      <c r="T119" s="25" t="s">
        <v>14</v>
      </c>
      <c r="U119" s="25" t="s">
        <v>14</v>
      </c>
      <c r="V119" s="25" t="s">
        <v>14</v>
      </c>
      <c r="W119" s="25" t="s">
        <v>14</v>
      </c>
      <c r="X119" s="25" t="s">
        <v>14</v>
      </c>
      <c r="Y119" s="26"/>
      <c r="Z119" s="28" t="s">
        <v>14</v>
      </c>
      <c r="AA119" s="28">
        <v>47</v>
      </c>
      <c r="AB119" s="28">
        <v>29</v>
      </c>
      <c r="AC119" s="28">
        <v>7</v>
      </c>
      <c r="AD119" s="28" t="s">
        <v>14</v>
      </c>
      <c r="AE119" s="28" t="s">
        <v>14</v>
      </c>
      <c r="AF119" s="28" t="s">
        <v>14</v>
      </c>
      <c r="AG119" s="28" t="s">
        <v>14</v>
      </c>
      <c r="AH119" s="28" t="s">
        <v>14</v>
      </c>
      <c r="AI119" s="28" t="s">
        <v>14</v>
      </c>
      <c r="AJ119" s="28" t="s">
        <v>14</v>
      </c>
      <c r="AK119" s="51" t="s">
        <v>14</v>
      </c>
      <c r="AM119" s="1" t="s">
        <v>14</v>
      </c>
    </row>
    <row r="120" spans="1:39" x14ac:dyDescent="0.2">
      <c r="A120" s="21">
        <f>ROW(G120)-2</f>
        <v>118</v>
      </c>
      <c r="B120" s="76">
        <v>118</v>
      </c>
      <c r="C120" s="22" t="str">
        <f>IF(B120="","",IF(B120=A120,"=",B120-A120))</f>
        <v>=</v>
      </c>
      <c r="D120" s="76">
        <f>COUNTIF($M$3:$M120,$M120)</f>
        <v>11</v>
      </c>
      <c r="E120" s="76">
        <v>11</v>
      </c>
      <c r="F120" s="22" t="str">
        <f>IF(E120="","",IF(E120=D120,"=",E120-D120))</f>
        <v>=</v>
      </c>
      <c r="G120" s="12">
        <v>100406</v>
      </c>
      <c r="H120" s="13" t="str">
        <f>IFERROR(VLOOKUP($G120,Jugadores,12,0), "")</f>
        <v>OSCAR RAÑA P.</v>
      </c>
      <c r="I120" s="13" t="str">
        <f>IFERROR(VLOOKUP($G120,Jugadores,14,0), "")</f>
        <v>AD CP Zas</v>
      </c>
      <c r="J120" s="17" t="str">
        <f>IF(ISERROR(VLOOKUP(I120,Clubes,1,0)),"-","Galicia")</f>
        <v>Galicia</v>
      </c>
      <c r="K120" s="14">
        <f>IFERROR(VLOOKUP($G120,Jugadores,15,0), "")</f>
        <v>2013</v>
      </c>
      <c r="L120" s="17" t="str">
        <f>IFERROR(VLOOKUP($G120,Jugadores,16,0), "")</f>
        <v>M</v>
      </c>
      <c r="M120" s="15" t="str">
        <f>IFERROR(VLOOKUP($G120,Jugadores,17,0), "")</f>
        <v>BENM</v>
      </c>
      <c r="N120" s="16"/>
      <c r="O120" s="24">
        <f>IF(COUNT(R120:AK120)=0,"",COUNT(R120:AK120))</f>
        <v>2</v>
      </c>
      <c r="P120" s="48">
        <f>SUM(R120:AK120)</f>
        <v>83</v>
      </c>
      <c r="Q120" s="50">
        <v>83</v>
      </c>
      <c r="R120" s="25" t="s">
        <v>14</v>
      </c>
      <c r="S120" s="25" t="s">
        <v>14</v>
      </c>
      <c r="T120" s="25" t="s">
        <v>14</v>
      </c>
      <c r="U120" s="25" t="s">
        <v>14</v>
      </c>
      <c r="V120" s="25" t="s">
        <v>14</v>
      </c>
      <c r="W120" s="25" t="s">
        <v>14</v>
      </c>
      <c r="X120" s="25" t="s">
        <v>14</v>
      </c>
      <c r="Y120" s="26"/>
      <c r="Z120" s="28">
        <v>51</v>
      </c>
      <c r="AA120" s="28">
        <v>32</v>
      </c>
      <c r="AB120" s="28" t="s">
        <v>14</v>
      </c>
      <c r="AC120" s="28" t="s">
        <v>14</v>
      </c>
      <c r="AD120" s="28" t="s">
        <v>14</v>
      </c>
      <c r="AE120" s="28" t="s">
        <v>14</v>
      </c>
      <c r="AF120" s="28" t="s">
        <v>14</v>
      </c>
      <c r="AG120" s="28" t="s">
        <v>14</v>
      </c>
      <c r="AH120" s="28" t="s">
        <v>14</v>
      </c>
      <c r="AI120" s="28" t="s">
        <v>14</v>
      </c>
      <c r="AJ120" s="28" t="s">
        <v>14</v>
      </c>
      <c r="AK120" s="51" t="s">
        <v>14</v>
      </c>
      <c r="AM120" s="1" t="s">
        <v>14</v>
      </c>
    </row>
    <row r="121" spans="1:39" x14ac:dyDescent="0.2">
      <c r="A121" s="21">
        <f>ROW(G121)-2</f>
        <v>119</v>
      </c>
      <c r="B121" s="76">
        <v>119</v>
      </c>
      <c r="C121" s="22" t="str">
        <f>IF(B121="","",IF(B121=A121,"=",B121-A121))</f>
        <v>=</v>
      </c>
      <c r="D121" s="76">
        <f>COUNTIF($M$3:$M121,$M121)</f>
        <v>14</v>
      </c>
      <c r="E121" s="76">
        <v>15</v>
      </c>
      <c r="F121" s="22">
        <f>IF(E121="","",IF(E121=D121,"=",E121-D121))</f>
        <v>1</v>
      </c>
      <c r="G121" s="12">
        <v>1038</v>
      </c>
      <c r="H121" s="13" t="str">
        <f>IFERROR(VLOOKUP($G121,Jugadores,12,0), "")</f>
        <v>FERNANDO J. PADIN M.</v>
      </c>
      <c r="I121" s="13" t="str">
        <f>IFERROR(VLOOKUP($G121,Jugadores,14,0), "")</f>
        <v>Cambados TM</v>
      </c>
      <c r="J121" s="17" t="str">
        <f>IF(ISERROR(VLOOKUP(I121,Clubes,1,0)),"-","Galicia")</f>
        <v>Galicia</v>
      </c>
      <c r="K121" s="14">
        <f>IFERROR(VLOOKUP($G121,Jugadores,15,0), "")</f>
        <v>1966</v>
      </c>
      <c r="L121" s="17" t="str">
        <f>IFERROR(VLOOKUP($G121,Jugadores,16,0), "")</f>
        <v>M</v>
      </c>
      <c r="M121" s="15" t="str">
        <f>IFERROR(VLOOKUP($G121,Jugadores,17,0), "")</f>
        <v>V50M</v>
      </c>
      <c r="N121" s="16"/>
      <c r="O121" s="24">
        <f>IF(COUNT(R121:AK121)=0,"",COUNT(R121:AK121))</f>
        <v>1</v>
      </c>
      <c r="P121" s="48">
        <f>SUM(R121:AK121)</f>
        <v>83</v>
      </c>
      <c r="Q121" s="50">
        <v>83</v>
      </c>
      <c r="R121" s="25" t="s">
        <v>14</v>
      </c>
      <c r="S121" s="25" t="s">
        <v>14</v>
      </c>
      <c r="T121" s="25" t="s">
        <v>14</v>
      </c>
      <c r="U121" s="25" t="s">
        <v>14</v>
      </c>
      <c r="V121" s="25" t="s">
        <v>14</v>
      </c>
      <c r="W121" s="25" t="s">
        <v>14</v>
      </c>
      <c r="X121" s="25" t="s">
        <v>14</v>
      </c>
      <c r="Y121" s="26"/>
      <c r="Z121" s="28"/>
      <c r="AA121" s="28" t="s">
        <v>14</v>
      </c>
      <c r="AB121" s="28" t="s">
        <v>14</v>
      </c>
      <c r="AC121" s="28" t="s">
        <v>14</v>
      </c>
      <c r="AD121" s="28" t="s">
        <v>14</v>
      </c>
      <c r="AE121" s="28" t="s">
        <v>14</v>
      </c>
      <c r="AF121" s="28" t="s">
        <v>14</v>
      </c>
      <c r="AG121" s="28" t="s">
        <v>14</v>
      </c>
      <c r="AH121" s="28">
        <v>83</v>
      </c>
      <c r="AI121" s="28" t="s">
        <v>14</v>
      </c>
      <c r="AJ121" s="28" t="s">
        <v>14</v>
      </c>
      <c r="AK121" s="51" t="s">
        <v>14</v>
      </c>
      <c r="AM121" s="1" t="s">
        <v>14</v>
      </c>
    </row>
    <row r="122" spans="1:39" x14ac:dyDescent="0.2">
      <c r="A122" s="21">
        <f>ROW(G122)-2</f>
        <v>120</v>
      </c>
      <c r="B122" s="76">
        <v>120</v>
      </c>
      <c r="C122" s="22" t="str">
        <f>IF(B122="","",IF(B122=A122,"=",B122-A122))</f>
        <v>=</v>
      </c>
      <c r="D122" s="76">
        <f>COUNTIF($M$3:$M122,$M122)</f>
        <v>31</v>
      </c>
      <c r="E122" s="76">
        <v>31</v>
      </c>
      <c r="F122" s="22" t="str">
        <f>IF(E122="","",IF(E122=D122,"=",E122-D122))</f>
        <v>=</v>
      </c>
      <c r="G122" s="12">
        <v>26305</v>
      </c>
      <c r="H122" s="13" t="str">
        <f>IFERROR(VLOOKUP($G122,Jugadores,12,0), "")</f>
        <v>DANIEL SANTOS R.</v>
      </c>
      <c r="I122" s="13" t="str">
        <f>IFERROR(VLOOKUP($G122,Jugadores,14,0), "")</f>
        <v>Finisterre TM</v>
      </c>
      <c r="J122" s="17" t="str">
        <f>IF(ISERROR(VLOOKUP(I122,Clubes,1,0)),"-","Galicia")</f>
        <v>Galicia</v>
      </c>
      <c r="K122" s="14">
        <f>IFERROR(VLOOKUP($G122,Jugadores,15,0), "")</f>
        <v>2008</v>
      </c>
      <c r="L122" s="17" t="str">
        <f>IFERROR(VLOOKUP($G122,Jugadores,16,0), "")</f>
        <v>M</v>
      </c>
      <c r="M122" s="15" t="str">
        <f>IFERROR(VLOOKUP($G122,Jugadores,17,0), "")</f>
        <v>INFM</v>
      </c>
      <c r="N122" s="16"/>
      <c r="O122" s="24">
        <f>IF(COUNT(R122:AK122)=0,"",COUNT(R122:AK122))</f>
        <v>1</v>
      </c>
      <c r="P122" s="48">
        <f>SUM(R122:AK122)</f>
        <v>83</v>
      </c>
      <c r="Q122" s="50">
        <v>83</v>
      </c>
      <c r="R122" s="25" t="s">
        <v>14</v>
      </c>
      <c r="S122" s="25" t="s">
        <v>14</v>
      </c>
      <c r="T122" s="25" t="s">
        <v>14</v>
      </c>
      <c r="U122" s="25" t="s">
        <v>14</v>
      </c>
      <c r="V122" s="25" t="s">
        <v>14</v>
      </c>
      <c r="W122" s="25" t="s">
        <v>14</v>
      </c>
      <c r="X122" s="25" t="s">
        <v>14</v>
      </c>
      <c r="Y122" s="26"/>
      <c r="Z122" s="28" t="s">
        <v>14</v>
      </c>
      <c r="AA122" s="28" t="s">
        <v>14</v>
      </c>
      <c r="AB122" s="28" t="s">
        <v>14</v>
      </c>
      <c r="AC122" s="28">
        <v>83</v>
      </c>
      <c r="AD122" s="28" t="s">
        <v>14</v>
      </c>
      <c r="AE122" s="28" t="s">
        <v>14</v>
      </c>
      <c r="AF122" s="28" t="s">
        <v>14</v>
      </c>
      <c r="AG122" s="28" t="s">
        <v>14</v>
      </c>
      <c r="AH122" s="28" t="s">
        <v>14</v>
      </c>
      <c r="AI122" s="28" t="s">
        <v>14</v>
      </c>
      <c r="AJ122" s="28" t="s">
        <v>14</v>
      </c>
      <c r="AK122" s="51" t="s">
        <v>14</v>
      </c>
      <c r="AM122" s="1" t="s">
        <v>14</v>
      </c>
    </row>
    <row r="123" spans="1:39" x14ac:dyDescent="0.2">
      <c r="A123" s="21">
        <f>ROW(G123)-2</f>
        <v>121</v>
      </c>
      <c r="B123" s="76">
        <v>121</v>
      </c>
      <c r="C123" s="22" t="str">
        <f>IF(B123="","",IF(B123=A123,"=",B123-A123))</f>
        <v>=</v>
      </c>
      <c r="D123" s="76">
        <f>COUNTIF($M$3:$M123,$M123)</f>
        <v>2</v>
      </c>
      <c r="E123" s="76">
        <v>2</v>
      </c>
      <c r="F123" s="22" t="str">
        <f>IF(E123="","",IF(E123=D123,"=",E123-D123))</f>
        <v>=</v>
      </c>
      <c r="G123" s="12">
        <v>2223072</v>
      </c>
      <c r="H123" s="13" t="str">
        <f>IFERROR(VLOOKUP($G123,Jugadores,12,0), "")</f>
        <v>MARTIN CORRAL P.</v>
      </c>
      <c r="I123" s="13" t="str">
        <f>IFERROR(VLOOKUP($G123,Jugadores,14,0), "")</f>
        <v>CTM Cidade de Narón</v>
      </c>
      <c r="J123" s="17" t="str">
        <f>IF(ISERROR(VLOOKUP(I123,Clubes,1,0)),"-","Galicia")</f>
        <v>Galicia</v>
      </c>
      <c r="K123" s="14">
        <f>IFERROR(VLOOKUP($G123,Jugadores,15,0), "")</f>
        <v>2014</v>
      </c>
      <c r="L123" s="17" t="str">
        <f>IFERROR(VLOOKUP($G123,Jugadores,16,0), "")</f>
        <v>M</v>
      </c>
      <c r="M123" s="15" t="str">
        <f>IFERROR(VLOOKUP($G123,Jugadores,17,0), "")</f>
        <v>PREM</v>
      </c>
      <c r="N123" s="16"/>
      <c r="O123" s="24">
        <f>IF(COUNT(R123:AK123)=0,"",COUNT(R123:AK123))</f>
        <v>4</v>
      </c>
      <c r="P123" s="48">
        <f>SUM(R123:AK123)</f>
        <v>82.3</v>
      </c>
      <c r="Q123" s="50">
        <v>79.8</v>
      </c>
      <c r="R123" s="25" t="s">
        <v>14</v>
      </c>
      <c r="S123" s="25" t="s">
        <v>14</v>
      </c>
      <c r="T123" s="25" t="s">
        <v>14</v>
      </c>
      <c r="U123" s="25" t="s">
        <v>14</v>
      </c>
      <c r="V123" s="25" t="s">
        <v>14</v>
      </c>
      <c r="W123" s="25">
        <v>2</v>
      </c>
      <c r="X123" s="25">
        <v>2.5</v>
      </c>
      <c r="Y123" s="26"/>
      <c r="Z123" s="28">
        <v>63.8</v>
      </c>
      <c r="AA123" s="28">
        <v>14</v>
      </c>
      <c r="AB123" s="28" t="s">
        <v>14</v>
      </c>
      <c r="AC123" s="28" t="s">
        <v>14</v>
      </c>
      <c r="AD123" s="28" t="s">
        <v>14</v>
      </c>
      <c r="AE123" s="28" t="s">
        <v>14</v>
      </c>
      <c r="AF123" s="28" t="s">
        <v>14</v>
      </c>
      <c r="AG123" s="28" t="s">
        <v>14</v>
      </c>
      <c r="AH123" s="28" t="s">
        <v>14</v>
      </c>
      <c r="AI123" s="28" t="s">
        <v>14</v>
      </c>
      <c r="AJ123" s="28" t="s">
        <v>14</v>
      </c>
      <c r="AK123" s="51" t="s">
        <v>14</v>
      </c>
      <c r="AM123" s="1" t="s">
        <v>14</v>
      </c>
    </row>
    <row r="124" spans="1:39" x14ac:dyDescent="0.2">
      <c r="A124" s="21">
        <f>ROW(G124)-2</f>
        <v>122</v>
      </c>
      <c r="B124" s="76">
        <v>127</v>
      </c>
      <c r="C124" s="22">
        <f>IF(B124="","",IF(B124=A124,"=",B124-A124))</f>
        <v>5</v>
      </c>
      <c r="D124" s="76">
        <f>COUNTIF($M$3:$M124,$M124)</f>
        <v>13</v>
      </c>
      <c r="E124" s="76">
        <v>14</v>
      </c>
      <c r="F124" s="22">
        <f>IF(E124="","",IF(E124=D124,"=",E124-D124))</f>
        <v>1</v>
      </c>
      <c r="G124" s="12">
        <v>35914</v>
      </c>
      <c r="H124" s="13" t="str">
        <f>IFERROR(VLOOKUP($G124,Jugadores,12,0), "")</f>
        <v>SERGIO MARTíNEZ L.</v>
      </c>
      <c r="I124" s="13" t="str">
        <f>IFERROR(VLOOKUP($G124,Jugadores,14,0), "")</f>
        <v>CTM Mos</v>
      </c>
      <c r="J124" s="17" t="str">
        <f>IF(ISERROR(VLOOKUP(I124,Clubes,1,0)),"-","Galicia")</f>
        <v>Galicia</v>
      </c>
      <c r="K124" s="14">
        <f>IFERROR(VLOOKUP($G124,Jugadores,15,0), "")</f>
        <v>2011</v>
      </c>
      <c r="L124" s="17" t="str">
        <f>IFERROR(VLOOKUP($G124,Jugadores,16,0), "")</f>
        <v>M</v>
      </c>
      <c r="M124" s="15" t="str">
        <f>IFERROR(VLOOKUP($G124,Jugadores,17,0), "")</f>
        <v>ALEM</v>
      </c>
      <c r="N124" s="16">
        <v>2</v>
      </c>
      <c r="O124" s="24">
        <f>IF(COUNT(R124:AK124)=0,"",COUNT(R124:AK124))</f>
        <v>5</v>
      </c>
      <c r="P124" s="48">
        <f>SUM(R124:AK124)</f>
        <v>81.5</v>
      </c>
      <c r="Q124" s="50">
        <v>74</v>
      </c>
      <c r="R124" s="25">
        <v>4.5</v>
      </c>
      <c r="S124" s="25" t="s">
        <v>14</v>
      </c>
      <c r="T124" s="25">
        <v>6.5</v>
      </c>
      <c r="U124" s="25" t="s">
        <v>14</v>
      </c>
      <c r="V124" s="25">
        <v>5.5</v>
      </c>
      <c r="W124" s="25" t="s">
        <v>14</v>
      </c>
      <c r="X124" s="25" t="s">
        <v>14</v>
      </c>
      <c r="Y124" s="26"/>
      <c r="Z124" s="28" t="s">
        <v>14</v>
      </c>
      <c r="AA124" s="28">
        <v>0</v>
      </c>
      <c r="AB124" s="28">
        <v>65</v>
      </c>
      <c r="AC124" s="28" t="s">
        <v>14</v>
      </c>
      <c r="AD124" s="28" t="s">
        <v>14</v>
      </c>
      <c r="AE124" s="28" t="s">
        <v>14</v>
      </c>
      <c r="AF124" s="28" t="s">
        <v>14</v>
      </c>
      <c r="AG124" s="28" t="s">
        <v>14</v>
      </c>
      <c r="AH124" s="28" t="s">
        <v>14</v>
      </c>
      <c r="AI124" s="28" t="s">
        <v>14</v>
      </c>
      <c r="AJ124" s="28" t="s">
        <v>14</v>
      </c>
      <c r="AK124" s="51" t="s">
        <v>14</v>
      </c>
      <c r="AM124" s="1" t="s">
        <v>14</v>
      </c>
    </row>
    <row r="125" spans="1:39" x14ac:dyDescent="0.2">
      <c r="A125" s="21">
        <f>ROW(G125)-2</f>
        <v>123</v>
      </c>
      <c r="B125" s="76">
        <v>126</v>
      </c>
      <c r="C125" s="22">
        <f>IF(B125="","",IF(B125=A125,"=",B125-A125))</f>
        <v>3</v>
      </c>
      <c r="D125" s="76">
        <f>COUNTIF($M$3:$M125,$M125)</f>
        <v>3</v>
      </c>
      <c r="E125" s="76">
        <v>3</v>
      </c>
      <c r="F125" s="22" t="str">
        <f>IF(E125="","",IF(E125=D125,"=",E125-D125))</f>
        <v>=</v>
      </c>
      <c r="G125" s="12">
        <v>36100</v>
      </c>
      <c r="H125" s="13" t="str">
        <f>IFERROR(VLOOKUP($G125,Jugadores,12,0), "")</f>
        <v>RUI M. FERREIRA D.</v>
      </c>
      <c r="I125" s="13" t="str">
        <f>IFERROR(VLOOKUP($G125,Jugadores,14,0), "")</f>
        <v>Cinania TM</v>
      </c>
      <c r="J125" s="17" t="str">
        <f>IF(ISERROR(VLOOKUP(I125,Clubes,1,0)),"-","Galicia")</f>
        <v>Galicia</v>
      </c>
      <c r="K125" s="14">
        <f>IFERROR(VLOOKUP($G125,Jugadores,15,0), "")</f>
        <v>1981</v>
      </c>
      <c r="L125" s="17" t="str">
        <f>IFERROR(VLOOKUP($G125,Jugadores,16,0), "")</f>
        <v>M</v>
      </c>
      <c r="M125" s="15" t="str">
        <f>IFERROR(VLOOKUP($G125,Jugadores,17,0), "")</f>
        <v>V40M</v>
      </c>
      <c r="N125" s="16">
        <v>1</v>
      </c>
      <c r="O125" s="24">
        <f>IF(COUNT(R125:AK125)=0,"",COUNT(R125:AK125))</f>
        <v>3</v>
      </c>
      <c r="P125" s="48">
        <f>SUM(R125:AK125)</f>
        <v>81.2</v>
      </c>
      <c r="Q125" s="50">
        <v>62.3</v>
      </c>
      <c r="R125" s="25">
        <v>17.2</v>
      </c>
      <c r="S125" s="25" t="s">
        <v>14</v>
      </c>
      <c r="T125" s="25" t="s">
        <v>14</v>
      </c>
      <c r="U125" s="25" t="s">
        <v>14</v>
      </c>
      <c r="V125" s="25">
        <v>23</v>
      </c>
      <c r="W125" s="25" t="s">
        <v>14</v>
      </c>
      <c r="X125" s="25" t="s">
        <v>14</v>
      </c>
      <c r="Y125" s="26"/>
      <c r="Z125" s="28" t="s">
        <v>14</v>
      </c>
      <c r="AA125" s="28" t="s">
        <v>14</v>
      </c>
      <c r="AB125" s="28" t="s">
        <v>14</v>
      </c>
      <c r="AC125" s="28" t="s">
        <v>14</v>
      </c>
      <c r="AD125" s="28" t="s">
        <v>14</v>
      </c>
      <c r="AE125" s="28" t="s">
        <v>14</v>
      </c>
      <c r="AF125" s="28" t="s">
        <v>14</v>
      </c>
      <c r="AG125" s="28">
        <v>41</v>
      </c>
      <c r="AH125" s="28" t="s">
        <v>14</v>
      </c>
      <c r="AI125" s="28" t="s">
        <v>14</v>
      </c>
      <c r="AJ125" s="28" t="s">
        <v>14</v>
      </c>
      <c r="AK125" s="51" t="s">
        <v>14</v>
      </c>
      <c r="AM125" s="1" t="s">
        <v>14</v>
      </c>
    </row>
    <row r="126" spans="1:39" x14ac:dyDescent="0.2">
      <c r="A126" s="21">
        <f>ROW(G126)-2</f>
        <v>124</v>
      </c>
      <c r="B126" s="76">
        <v>132</v>
      </c>
      <c r="C126" s="22">
        <f>IF(B126="","",IF(B126=A126,"=",B126-A126))</f>
        <v>8</v>
      </c>
      <c r="D126" s="76">
        <f>COUNTIF($M$3:$M126,$M126)</f>
        <v>2</v>
      </c>
      <c r="E126" s="76">
        <v>2</v>
      </c>
      <c r="F126" s="22" t="str">
        <f>IF(E126="","",IF(E126=D126,"=",E126-D126))</f>
        <v>=</v>
      </c>
      <c r="G126" s="12">
        <v>9968</v>
      </c>
      <c r="H126" s="13" t="str">
        <f>IFERROR(VLOOKUP($G126,Jugadores,12,0), "")</f>
        <v>SANTIAGO BRANDARIZ G.</v>
      </c>
      <c r="I126" s="13" t="str">
        <f>IFERROR(VLOOKUP($G126,Jugadores,14,0), "")</f>
        <v>Finisterre TM</v>
      </c>
      <c r="J126" s="17" t="str">
        <f>IF(ISERROR(VLOOKUP(I126,Clubes,1,0)),"-","Galicia")</f>
        <v>Galicia</v>
      </c>
      <c r="K126" s="14">
        <f>IFERROR(VLOOKUP($G126,Jugadores,15,0), "")</f>
        <v>1954</v>
      </c>
      <c r="L126" s="17" t="str">
        <f>IFERROR(VLOOKUP($G126,Jugadores,16,0), "")</f>
        <v>M</v>
      </c>
      <c r="M126" s="15" t="str">
        <f>IFERROR(VLOOKUP($G126,Jugadores,17,0), "")</f>
        <v>V65M</v>
      </c>
      <c r="N126" s="16"/>
      <c r="O126" s="24">
        <f>IF(COUNT(R126:AK126)=0,"",COUNT(R126:AK126))</f>
        <v>9</v>
      </c>
      <c r="P126" s="48">
        <f>SUM(R126:AK126)</f>
        <v>81</v>
      </c>
      <c r="Q126" s="50">
        <v>56.7</v>
      </c>
      <c r="R126" s="25">
        <v>7.5</v>
      </c>
      <c r="S126" s="25">
        <v>4.5</v>
      </c>
      <c r="T126" s="25">
        <v>4.5</v>
      </c>
      <c r="U126" s="25">
        <v>1</v>
      </c>
      <c r="V126" s="25">
        <v>5</v>
      </c>
      <c r="W126" s="25">
        <v>4.5</v>
      </c>
      <c r="X126" s="25">
        <v>11.8</v>
      </c>
      <c r="Y126" s="26"/>
      <c r="Z126" s="28" t="s">
        <v>14</v>
      </c>
      <c r="AA126" s="28" t="s">
        <v>14</v>
      </c>
      <c r="AB126" s="28" t="s">
        <v>14</v>
      </c>
      <c r="AC126" s="28" t="s">
        <v>14</v>
      </c>
      <c r="AD126" s="28" t="s">
        <v>14</v>
      </c>
      <c r="AE126" s="28" t="s">
        <v>14</v>
      </c>
      <c r="AF126" s="28" t="s">
        <v>14</v>
      </c>
      <c r="AG126" s="28" t="s">
        <v>14</v>
      </c>
      <c r="AH126" s="28" t="s">
        <v>14</v>
      </c>
      <c r="AI126" s="28" t="s">
        <v>14</v>
      </c>
      <c r="AJ126" s="28">
        <v>12</v>
      </c>
      <c r="AK126" s="51">
        <v>30.2</v>
      </c>
      <c r="AM126" s="1" t="s">
        <v>14</v>
      </c>
    </row>
    <row r="127" spans="1:39" x14ac:dyDescent="0.2">
      <c r="A127" s="21">
        <f>ROW(G127)-2</f>
        <v>125</v>
      </c>
      <c r="B127" s="76">
        <v>123</v>
      </c>
      <c r="C127" s="22">
        <f>IF(B127="","",IF(B127=A127,"=",B127-A127))</f>
        <v>-2</v>
      </c>
      <c r="D127" s="76">
        <f>COUNTIF($M$3:$M127,$M127)</f>
        <v>3</v>
      </c>
      <c r="E127" s="76">
        <v>3</v>
      </c>
      <c r="F127" s="22" t="str">
        <f>IF(E127="","",IF(E127=D127,"=",E127-D127))</f>
        <v>=</v>
      </c>
      <c r="G127" s="12">
        <v>7583</v>
      </c>
      <c r="H127" s="13" t="str">
        <f>IFERROR(VLOOKUP($G127,Jugadores,12,0), "")</f>
        <v>PEDRO FERNANDEZ M.</v>
      </c>
      <c r="I127" s="13" t="str">
        <f>IFERROR(VLOOKUP($G127,Jugadores,14,0), "")</f>
        <v>Club Monte Porreiro</v>
      </c>
      <c r="J127" s="17" t="str">
        <f>IF(ISERROR(VLOOKUP(I127,Clubes,1,0)),"-","Galicia")</f>
        <v>Galicia</v>
      </c>
      <c r="K127" s="14">
        <f>IFERROR(VLOOKUP($G127,Jugadores,15,0), "")</f>
        <v>2000</v>
      </c>
      <c r="L127" s="17" t="str">
        <f>IFERROR(VLOOKUP($G127,Jugadores,16,0), "")</f>
        <v>M</v>
      </c>
      <c r="M127" s="15" t="str">
        <f>IFERROR(VLOOKUP($G127,Jugadores,17,0), "")</f>
        <v>SENM</v>
      </c>
      <c r="N127" s="16"/>
      <c r="O127" s="24">
        <f>IF(COUNT(R127:AK127)=0,"",COUNT(R127:AK127))</f>
        <v>2</v>
      </c>
      <c r="P127" s="48">
        <f>SUM(R127:AK127)</f>
        <v>81</v>
      </c>
      <c r="Q127" s="50">
        <v>81</v>
      </c>
      <c r="R127" s="25">
        <v>0</v>
      </c>
      <c r="S127" s="25" t="s">
        <v>14</v>
      </c>
      <c r="T127" s="25" t="s">
        <v>14</v>
      </c>
      <c r="U127" s="25" t="s">
        <v>14</v>
      </c>
      <c r="V127" s="25" t="s">
        <v>14</v>
      </c>
      <c r="W127" s="25" t="s">
        <v>14</v>
      </c>
      <c r="X127" s="25" t="s">
        <v>14</v>
      </c>
      <c r="Y127" s="26"/>
      <c r="Z127" s="28" t="s">
        <v>14</v>
      </c>
      <c r="AA127" s="28" t="s">
        <v>14</v>
      </c>
      <c r="AB127" s="28" t="s">
        <v>14</v>
      </c>
      <c r="AC127" s="28" t="s">
        <v>14</v>
      </c>
      <c r="AD127" s="28" t="s">
        <v>14</v>
      </c>
      <c r="AE127" s="28">
        <v>81</v>
      </c>
      <c r="AF127" s="28" t="s">
        <v>14</v>
      </c>
      <c r="AG127" s="28" t="s">
        <v>14</v>
      </c>
      <c r="AH127" s="28" t="s">
        <v>14</v>
      </c>
      <c r="AI127" s="28" t="s">
        <v>14</v>
      </c>
      <c r="AJ127" s="28" t="s">
        <v>14</v>
      </c>
      <c r="AK127" s="51" t="s">
        <v>14</v>
      </c>
      <c r="AM127" s="1" t="s">
        <v>14</v>
      </c>
    </row>
    <row r="128" spans="1:39" x14ac:dyDescent="0.2">
      <c r="A128" s="21">
        <f>ROW(G128)-2</f>
        <v>126</v>
      </c>
      <c r="B128" s="76">
        <v>124</v>
      </c>
      <c r="C128" s="22">
        <f>IF(B128="","",IF(B128=A128,"=",B128-A128))</f>
        <v>-2</v>
      </c>
      <c r="D128" s="76">
        <f>COUNTIF($M$3:$M128,$M128)</f>
        <v>14</v>
      </c>
      <c r="E128" s="76">
        <v>13</v>
      </c>
      <c r="F128" s="22">
        <f>IF(E128="","",IF(E128=D128,"=",E128-D128))</f>
        <v>-1</v>
      </c>
      <c r="G128" s="12">
        <v>35932</v>
      </c>
      <c r="H128" s="13" t="str">
        <f>IFERROR(VLOOKUP($G128,Jugadores,12,0), "")</f>
        <v>IVáN G. OYBíN R.</v>
      </c>
      <c r="I128" s="13" t="str">
        <f>IFERROR(VLOOKUP($G128,Jugadores,14,0), "")</f>
        <v>CTM Mos</v>
      </c>
      <c r="J128" s="17" t="str">
        <f>IF(ISERROR(VLOOKUP(I128,Clubes,1,0)),"-","Galicia")</f>
        <v>Galicia</v>
      </c>
      <c r="K128" s="14">
        <f>IFERROR(VLOOKUP($G128,Jugadores,15,0), "")</f>
        <v>2010</v>
      </c>
      <c r="L128" s="17" t="str">
        <f>IFERROR(VLOOKUP($G128,Jugadores,16,0), "")</f>
        <v>M</v>
      </c>
      <c r="M128" s="15" t="str">
        <f>IFERROR(VLOOKUP($G128,Jugadores,17,0), "")</f>
        <v>ALEM</v>
      </c>
      <c r="N128" s="16"/>
      <c r="O128" s="24">
        <f>IF(COUNT(R128:AK128)=0,"",COUNT(R128:AK128))</f>
        <v>1</v>
      </c>
      <c r="P128" s="48">
        <f>SUM(R128:AK128)</f>
        <v>81</v>
      </c>
      <c r="Q128" s="50">
        <v>85.5</v>
      </c>
      <c r="R128" s="25" t="s">
        <v>14</v>
      </c>
      <c r="S128" s="25" t="s">
        <v>14</v>
      </c>
      <c r="T128" s="25" t="s">
        <v>14</v>
      </c>
      <c r="U128" s="25" t="s">
        <v>14</v>
      </c>
      <c r="V128" s="25" t="s">
        <v>14</v>
      </c>
      <c r="W128" s="25" t="s">
        <v>14</v>
      </c>
      <c r="X128" s="25" t="s">
        <v>14</v>
      </c>
      <c r="Y128" s="26"/>
      <c r="Z128" s="28" t="s">
        <v>14</v>
      </c>
      <c r="AA128" s="28" t="s">
        <v>14</v>
      </c>
      <c r="AB128" s="28">
        <v>81</v>
      </c>
      <c r="AC128" s="28" t="s">
        <v>14</v>
      </c>
      <c r="AD128" s="28" t="s">
        <v>14</v>
      </c>
      <c r="AE128" s="28" t="s">
        <v>14</v>
      </c>
      <c r="AF128" s="28" t="s">
        <v>14</v>
      </c>
      <c r="AG128" s="28" t="s">
        <v>14</v>
      </c>
      <c r="AH128" s="28" t="s">
        <v>14</v>
      </c>
      <c r="AI128" s="28" t="s">
        <v>14</v>
      </c>
      <c r="AJ128" s="28" t="s">
        <v>14</v>
      </c>
      <c r="AK128" s="51" t="s">
        <v>14</v>
      </c>
      <c r="AM128" s="1" t="s">
        <v>14</v>
      </c>
    </row>
    <row r="129" spans="1:39" x14ac:dyDescent="0.2">
      <c r="A129" s="21">
        <f>ROW(G129)-2</f>
        <v>127</v>
      </c>
      <c r="B129" s="76">
        <v>109</v>
      </c>
      <c r="C129" s="22">
        <f>IF(B129="","",IF(B129=A129,"=",B129-A129))</f>
        <v>-18</v>
      </c>
      <c r="D129" s="76">
        <f>COUNTIF($M$3:$M129,$M129)</f>
        <v>15</v>
      </c>
      <c r="E129" s="76">
        <v>13</v>
      </c>
      <c r="F129" s="22">
        <f>IF(E129="","",IF(E129=D129,"=",E129-D129))</f>
        <v>-2</v>
      </c>
      <c r="G129" s="12">
        <v>1149</v>
      </c>
      <c r="H129" s="13" t="str">
        <f>IFERROR(VLOOKUP($G129,Jugadores,12,0), "")</f>
        <v>JOSE J. ROMAN D.</v>
      </c>
      <c r="I129" s="13" t="str">
        <f>IFERROR(VLOOKUP($G129,Jugadores,14,0), "")</f>
        <v>SCDR Helios-Bembrive</v>
      </c>
      <c r="J129" s="17" t="str">
        <f>IF(ISERROR(VLOOKUP(I129,Clubes,1,0)),"-","Galicia")</f>
        <v>Galicia</v>
      </c>
      <c r="K129" s="14">
        <f>IFERROR(VLOOKUP($G129,Jugadores,15,0), "")</f>
        <v>1968</v>
      </c>
      <c r="L129" s="17" t="str">
        <f>IFERROR(VLOOKUP($G129,Jugadores,16,0), "")</f>
        <v>M</v>
      </c>
      <c r="M129" s="15" t="str">
        <f>IFERROR(VLOOKUP($G129,Jugadores,17,0), "")</f>
        <v>V50M</v>
      </c>
      <c r="N129" s="16"/>
      <c r="O129" s="24">
        <f>IF(COUNT(R129:AK129)=0,"",COUNT(R129:AK129))</f>
        <v>2</v>
      </c>
      <c r="P129" s="48">
        <f>SUM(R129:AK129)</f>
        <v>80.5</v>
      </c>
      <c r="Q129" s="50">
        <v>98</v>
      </c>
      <c r="R129" s="25" t="s">
        <v>14</v>
      </c>
      <c r="S129" s="25" t="s">
        <v>14</v>
      </c>
      <c r="T129" s="25" t="s">
        <v>14</v>
      </c>
      <c r="U129" s="25">
        <v>9.5</v>
      </c>
      <c r="V129" s="25" t="s">
        <v>14</v>
      </c>
      <c r="W129" s="25" t="s">
        <v>14</v>
      </c>
      <c r="X129" s="25" t="s">
        <v>14</v>
      </c>
      <c r="Y129" s="26"/>
      <c r="Z129" s="28" t="s">
        <v>14</v>
      </c>
      <c r="AA129" s="28" t="s">
        <v>14</v>
      </c>
      <c r="AB129" s="28" t="s">
        <v>14</v>
      </c>
      <c r="AC129" s="28" t="s">
        <v>14</v>
      </c>
      <c r="AD129" s="28" t="s">
        <v>14</v>
      </c>
      <c r="AE129" s="28" t="s">
        <v>14</v>
      </c>
      <c r="AF129" s="28" t="s">
        <v>14</v>
      </c>
      <c r="AG129" s="28" t="s">
        <v>14</v>
      </c>
      <c r="AH129" s="28">
        <v>71</v>
      </c>
      <c r="AI129" s="28" t="s">
        <v>14</v>
      </c>
      <c r="AJ129" s="28" t="s">
        <v>14</v>
      </c>
      <c r="AK129" s="51" t="s">
        <v>14</v>
      </c>
      <c r="AM129" s="1" t="s">
        <v>14</v>
      </c>
    </row>
    <row r="130" spans="1:39" x14ac:dyDescent="0.2">
      <c r="A130" s="21">
        <f>ROW(G130)-2</f>
        <v>128</v>
      </c>
      <c r="B130" s="76">
        <v>96</v>
      </c>
      <c r="C130" s="22">
        <f>IF(B130="","",IF(B130=A130,"=",B130-A130))</f>
        <v>-32</v>
      </c>
      <c r="D130" s="76">
        <f>COUNTIF($M$3:$M130,$M130)</f>
        <v>1</v>
      </c>
      <c r="E130" s="76">
        <v>1</v>
      </c>
      <c r="F130" s="22" t="str">
        <f>IF(E130="","",IF(E130=D130,"=",E130-D130))</f>
        <v>=</v>
      </c>
      <c r="G130" s="12">
        <v>6980</v>
      </c>
      <c r="H130" s="13" t="str">
        <f>IFERROR(VLOOKUP($G130,Jugadores,12,0), "")</f>
        <v>ELADIO COSTAS P.</v>
      </c>
      <c r="I130" s="13" t="str">
        <f>IFERROR(VLOOKUP($G130,Jugadores,14,0), "")</f>
        <v>Liceo Casino de Tuy</v>
      </c>
      <c r="J130" s="17" t="str">
        <f>IF(ISERROR(VLOOKUP(I130,Clubes,1,0)),"-","Galicia")</f>
        <v>Galicia</v>
      </c>
      <c r="K130" s="14">
        <f>IFERROR(VLOOKUP($G130,Jugadores,15,0), "")</f>
        <v>1952</v>
      </c>
      <c r="L130" s="17" t="str">
        <f>IFERROR(VLOOKUP($G130,Jugadores,16,0), "")</f>
        <v>M</v>
      </c>
      <c r="M130" s="15" t="str">
        <f>IFERROR(VLOOKUP($G130,Jugadores,17,0), "")</f>
        <v>V70M</v>
      </c>
      <c r="N130" s="16"/>
      <c r="O130" s="24">
        <f>IF(COUNT(R130:AK130)=0,"",COUNT(R130:AK130))</f>
        <v>2</v>
      </c>
      <c r="P130" s="48">
        <f>SUM(R130:AK130)</f>
        <v>80.400000000000006</v>
      </c>
      <c r="Q130" s="50">
        <v>67.3</v>
      </c>
      <c r="R130" s="25">
        <v>27.9</v>
      </c>
      <c r="S130" s="25" t="s">
        <v>14</v>
      </c>
      <c r="T130" s="25" t="s">
        <v>14</v>
      </c>
      <c r="U130" s="25" t="s">
        <v>14</v>
      </c>
      <c r="V130" s="25" t="s">
        <v>14</v>
      </c>
      <c r="W130" s="25" t="s">
        <v>14</v>
      </c>
      <c r="X130" s="25" t="s">
        <v>14</v>
      </c>
      <c r="Y130" s="26"/>
      <c r="Z130" s="28" t="s">
        <v>14</v>
      </c>
      <c r="AA130" s="28" t="s">
        <v>14</v>
      </c>
      <c r="AB130" s="28" t="s">
        <v>14</v>
      </c>
      <c r="AC130" s="28" t="s">
        <v>14</v>
      </c>
      <c r="AD130" s="28" t="s">
        <v>14</v>
      </c>
      <c r="AE130" s="28" t="s">
        <v>14</v>
      </c>
      <c r="AF130" s="28" t="s">
        <v>14</v>
      </c>
      <c r="AG130" s="28" t="s">
        <v>14</v>
      </c>
      <c r="AH130" s="28" t="s">
        <v>14</v>
      </c>
      <c r="AI130" s="28" t="s">
        <v>14</v>
      </c>
      <c r="AJ130" s="28">
        <v>52.5</v>
      </c>
      <c r="AK130" s="51" t="s">
        <v>14</v>
      </c>
      <c r="AM130" s="1" t="s">
        <v>14</v>
      </c>
    </row>
    <row r="131" spans="1:39" x14ac:dyDescent="0.2">
      <c r="A131" s="21">
        <f>ROW(G131)-2</f>
        <v>129</v>
      </c>
      <c r="B131" s="76">
        <v>125</v>
      </c>
      <c r="C131" s="22">
        <f>IF(B131="","",IF(B131=A131,"=",B131-A131))</f>
        <v>-4</v>
      </c>
      <c r="D131" s="76">
        <f>COUNTIF($M$3:$M131,$M131)</f>
        <v>1</v>
      </c>
      <c r="E131" s="76">
        <v>1</v>
      </c>
      <c r="F131" s="22" t="str">
        <f>IF(E131="","",IF(E131=D131,"=",E131-D131))</f>
        <v>=</v>
      </c>
      <c r="G131" s="12">
        <v>26812</v>
      </c>
      <c r="H131" s="13" t="str">
        <f>IFERROR(VLOOKUP($G131,Jugadores,12,0), "")</f>
        <v>RAQUEL PEREZ B.</v>
      </c>
      <c r="I131" s="13" t="str">
        <f>IFERROR(VLOOKUP($G131,Jugadores,14,0), "")</f>
        <v>CTM Espedregada</v>
      </c>
      <c r="J131" s="17" t="str">
        <f>IF(ISERROR(VLOOKUP(I131,Clubes,1,0)),"-","Galicia")</f>
        <v>Galicia</v>
      </c>
      <c r="K131" s="14">
        <f>IFERROR(VLOOKUP($G131,Jugadores,15,0), "")</f>
        <v>1961</v>
      </c>
      <c r="L131" s="17" t="str">
        <f>IFERROR(VLOOKUP($G131,Jugadores,16,0), "")</f>
        <v>F</v>
      </c>
      <c r="M131" s="15" t="str">
        <f>IFERROR(VLOOKUP($G131,Jugadores,17,0), "")</f>
        <v>V60F</v>
      </c>
      <c r="N131" s="16"/>
      <c r="O131" s="24">
        <f>IF(COUNT(R131:AK131)=0,"",COUNT(R131:AK131))</f>
        <v>2</v>
      </c>
      <c r="P131" s="48">
        <f>SUM(R131:AK131)</f>
        <v>80.400000000000006</v>
      </c>
      <c r="Q131" s="50">
        <v>80.400000000000006</v>
      </c>
      <c r="R131" s="25" t="s">
        <v>14</v>
      </c>
      <c r="S131" s="25" t="s">
        <v>14</v>
      </c>
      <c r="T131" s="25">
        <v>24.6</v>
      </c>
      <c r="U131" s="25" t="s">
        <v>14</v>
      </c>
      <c r="V131" s="25" t="s">
        <v>14</v>
      </c>
      <c r="W131" s="25" t="s">
        <v>14</v>
      </c>
      <c r="X131" s="25" t="s">
        <v>14</v>
      </c>
      <c r="Y131" s="26"/>
      <c r="Z131" s="28" t="s">
        <v>14</v>
      </c>
      <c r="AA131" s="28" t="s">
        <v>14</v>
      </c>
      <c r="AB131" s="28" t="s">
        <v>14</v>
      </c>
      <c r="AC131" s="28" t="s">
        <v>14</v>
      </c>
      <c r="AD131" s="28" t="s">
        <v>14</v>
      </c>
      <c r="AE131" s="28" t="s">
        <v>14</v>
      </c>
      <c r="AF131" s="28" t="s">
        <v>14</v>
      </c>
      <c r="AG131" s="28">
        <v>55.8</v>
      </c>
      <c r="AH131" s="28" t="s">
        <v>14</v>
      </c>
      <c r="AI131" s="28" t="s">
        <v>14</v>
      </c>
      <c r="AJ131" s="28" t="s">
        <v>14</v>
      </c>
      <c r="AK131" s="51" t="s">
        <v>14</v>
      </c>
      <c r="AM131" s="1" t="s">
        <v>14</v>
      </c>
    </row>
    <row r="132" spans="1:39" x14ac:dyDescent="0.2">
      <c r="A132" s="21">
        <f>ROW(G132)-2</f>
        <v>130</v>
      </c>
      <c r="B132" s="76">
        <v>135</v>
      </c>
      <c r="C132" s="22">
        <f>IF(B132="","",IF(B132=A132,"=",B132-A132))</f>
        <v>5</v>
      </c>
      <c r="D132" s="76">
        <f>COUNTIF($M$3:$M132,$M132)</f>
        <v>12</v>
      </c>
      <c r="E132" s="76">
        <v>12</v>
      </c>
      <c r="F132" s="22" t="str">
        <f>IF(E132="","",IF(E132=D132,"=",E132-D132))</f>
        <v>=</v>
      </c>
      <c r="G132" s="12">
        <v>37793</v>
      </c>
      <c r="H132" s="13" t="str">
        <f>IFERROR(VLOOKUP($G132,Jugadores,12,0), "")</f>
        <v>DANIEL MANRIQUE G.</v>
      </c>
      <c r="I132" s="13" t="str">
        <f>IFERROR(VLOOKUP($G132,Jugadores,14,0), "")</f>
        <v>Club Be One Orense</v>
      </c>
      <c r="J132" s="17" t="str">
        <f>IF(ISERROR(VLOOKUP(I132,Clubes,1,0)),"-","Galicia")</f>
        <v>Galicia</v>
      </c>
      <c r="K132" s="14">
        <f>IFERROR(VLOOKUP($G132,Jugadores,15,0), "")</f>
        <v>2013</v>
      </c>
      <c r="L132" s="17" t="str">
        <f>IFERROR(VLOOKUP($G132,Jugadores,16,0), "")</f>
        <v>M</v>
      </c>
      <c r="M132" s="15" t="str">
        <f>IFERROR(VLOOKUP($G132,Jugadores,17,0), "")</f>
        <v>BENM</v>
      </c>
      <c r="N132" s="16"/>
      <c r="O132" s="24">
        <f>IF(COUNT(R132:AK132)=0,"",COUNT(R132:AK132))</f>
        <v>3</v>
      </c>
      <c r="P132" s="48">
        <f>SUM(R132:AK132)</f>
        <v>77.399999999999991</v>
      </c>
      <c r="Q132" s="50">
        <v>63.8</v>
      </c>
      <c r="R132" s="25" t="s">
        <v>14</v>
      </c>
      <c r="S132" s="25" t="s">
        <v>14</v>
      </c>
      <c r="T132" s="25" t="s">
        <v>14</v>
      </c>
      <c r="U132" s="25" t="s">
        <v>14</v>
      </c>
      <c r="V132" s="25">
        <v>3</v>
      </c>
      <c r="W132" s="25" t="s">
        <v>14</v>
      </c>
      <c r="X132" s="25">
        <v>10.6</v>
      </c>
      <c r="Y132" s="26"/>
      <c r="Z132" s="28">
        <v>63.8</v>
      </c>
      <c r="AA132" s="28" t="s">
        <v>14</v>
      </c>
      <c r="AB132" s="28" t="s">
        <v>14</v>
      </c>
      <c r="AC132" s="28" t="s">
        <v>14</v>
      </c>
      <c r="AD132" s="28" t="s">
        <v>14</v>
      </c>
      <c r="AE132" s="28" t="s">
        <v>14</v>
      </c>
      <c r="AF132" s="28" t="s">
        <v>14</v>
      </c>
      <c r="AG132" s="28" t="s">
        <v>14</v>
      </c>
      <c r="AH132" s="28" t="s">
        <v>14</v>
      </c>
      <c r="AI132" s="28" t="s">
        <v>14</v>
      </c>
      <c r="AJ132" s="28" t="s">
        <v>14</v>
      </c>
      <c r="AK132" s="51" t="s">
        <v>14</v>
      </c>
      <c r="AM132" s="1" t="s">
        <v>14</v>
      </c>
    </row>
    <row r="133" spans="1:39" x14ac:dyDescent="0.2">
      <c r="A133" s="21">
        <f>ROW(G133)-2</f>
        <v>131</v>
      </c>
      <c r="B133" s="76">
        <v>130</v>
      </c>
      <c r="C133" s="22">
        <f>IF(B133="","",IF(B133=A133,"=",B133-A133))</f>
        <v>-1</v>
      </c>
      <c r="D133" s="76">
        <f>COUNTIF($M$3:$M133,$M133)</f>
        <v>4</v>
      </c>
      <c r="E133" s="76">
        <v>4</v>
      </c>
      <c r="F133" s="22" t="str">
        <f>IF(E133="","",IF(E133=D133,"=",E133-D133))</f>
        <v>=</v>
      </c>
      <c r="G133" s="12">
        <v>5013</v>
      </c>
      <c r="H133" s="13" t="str">
        <f>IFERROR(VLOOKUP($G133,Jugadores,12,0), "")</f>
        <v>IGNACIO FERNANDEZ P.</v>
      </c>
      <c r="I133" s="13" t="str">
        <f>IFERROR(VLOOKUP($G133,Jugadores,14,0), "")</f>
        <v>Club Monte Porreiro</v>
      </c>
      <c r="J133" s="17" t="str">
        <f>IF(ISERROR(VLOOKUP(I133,Clubes,1,0)),"-","Galicia")</f>
        <v>Galicia</v>
      </c>
      <c r="K133" s="14">
        <f>IFERROR(VLOOKUP($G133,Jugadores,15,0), "")</f>
        <v>1991</v>
      </c>
      <c r="L133" s="17" t="str">
        <f>IFERROR(VLOOKUP($G133,Jugadores,16,0), "")</f>
        <v>M</v>
      </c>
      <c r="M133" s="15" t="str">
        <f>IFERROR(VLOOKUP($G133,Jugadores,17,0), "")</f>
        <v>SENM</v>
      </c>
      <c r="N133" s="16"/>
      <c r="O133" s="24">
        <f>IF(COUNT(R133:AK133)=0,"",COUNT(R133:AK133))</f>
        <v>2</v>
      </c>
      <c r="P133" s="48">
        <f>SUM(R133:AK133)</f>
        <v>77.099999999999994</v>
      </c>
      <c r="Q133" s="50">
        <v>77.099999999999994</v>
      </c>
      <c r="R133" s="25" t="s">
        <v>14</v>
      </c>
      <c r="S133" s="25" t="s">
        <v>14</v>
      </c>
      <c r="T133" s="25" t="s">
        <v>14</v>
      </c>
      <c r="U133" s="25">
        <v>27.9</v>
      </c>
      <c r="V133" s="25" t="s">
        <v>14</v>
      </c>
      <c r="W133" s="25" t="s">
        <v>14</v>
      </c>
      <c r="X133" s="25" t="s">
        <v>14</v>
      </c>
      <c r="Y133" s="26"/>
      <c r="Z133" s="28" t="s">
        <v>14</v>
      </c>
      <c r="AA133" s="28" t="s">
        <v>14</v>
      </c>
      <c r="AB133" s="28" t="s">
        <v>14</v>
      </c>
      <c r="AC133" s="28" t="s">
        <v>14</v>
      </c>
      <c r="AD133" s="28" t="s">
        <v>14</v>
      </c>
      <c r="AE133" s="28" t="s">
        <v>14</v>
      </c>
      <c r="AF133" s="28">
        <v>49.2</v>
      </c>
      <c r="AG133" s="28" t="s">
        <v>14</v>
      </c>
      <c r="AH133" s="28" t="s">
        <v>14</v>
      </c>
      <c r="AI133" s="28" t="s">
        <v>14</v>
      </c>
      <c r="AJ133" s="28" t="s">
        <v>14</v>
      </c>
      <c r="AK133" s="51" t="s">
        <v>14</v>
      </c>
      <c r="AM133" s="1" t="s">
        <v>14</v>
      </c>
    </row>
    <row r="134" spans="1:39" x14ac:dyDescent="0.2">
      <c r="A134" s="21">
        <f>ROW(G134)-2</f>
        <v>132</v>
      </c>
      <c r="B134" s="76">
        <v>131</v>
      </c>
      <c r="C134" s="22">
        <f>IF(B134="","",IF(B134=A134,"=",B134-A134))</f>
        <v>-1</v>
      </c>
      <c r="D134" s="76">
        <f>COUNTIF($M$3:$M134,$M134)</f>
        <v>2</v>
      </c>
      <c r="E134" s="76">
        <v>2</v>
      </c>
      <c r="F134" s="22" t="str">
        <f>IF(E134="","",IF(E134=D134,"=",E134-D134))</f>
        <v>=</v>
      </c>
      <c r="G134" s="12">
        <v>24218</v>
      </c>
      <c r="H134" s="13" t="str">
        <f>IFERROR(VLOOKUP($G134,Jugadores,12,0), "")</f>
        <v>PILAR VARELA S.</v>
      </c>
      <c r="I134" s="13" t="str">
        <f>IFERROR(VLOOKUP($G134,Jugadores,14,0), "")</f>
        <v>CTM Coruña</v>
      </c>
      <c r="J134" s="17" t="str">
        <f>IF(ISERROR(VLOOKUP(I134,Clubes,1,0)),"-","Galicia")</f>
        <v>Galicia</v>
      </c>
      <c r="K134" s="14">
        <f>IFERROR(VLOOKUP($G134,Jugadores,15,0), "")</f>
        <v>1961</v>
      </c>
      <c r="L134" s="17" t="str">
        <f>IFERROR(VLOOKUP($G134,Jugadores,16,0), "")</f>
        <v>F</v>
      </c>
      <c r="M134" s="15" t="str">
        <f>IFERROR(VLOOKUP($G134,Jugadores,17,0), "")</f>
        <v>V60F</v>
      </c>
      <c r="N134" s="16"/>
      <c r="O134" s="24">
        <f>IF(COUNT(R134:AK134)=0,"",COUNT(R134:AK134))</f>
        <v>6</v>
      </c>
      <c r="P134" s="48">
        <f>SUM(R134:AK134)</f>
        <v>76.8</v>
      </c>
      <c r="Q134" s="50">
        <v>75.099999999999994</v>
      </c>
      <c r="R134" s="25">
        <v>9.1999999999999993</v>
      </c>
      <c r="S134" s="25">
        <v>8.4</v>
      </c>
      <c r="T134" s="25">
        <v>8</v>
      </c>
      <c r="U134" s="25">
        <v>9.1999999999999993</v>
      </c>
      <c r="V134" s="25" t="s">
        <v>14</v>
      </c>
      <c r="W134" s="25">
        <v>9.5</v>
      </c>
      <c r="X134" s="25" t="s">
        <v>14</v>
      </c>
      <c r="Y134" s="26"/>
      <c r="Z134" s="28" t="s">
        <v>14</v>
      </c>
      <c r="AA134" s="28" t="s">
        <v>14</v>
      </c>
      <c r="AB134" s="28" t="s">
        <v>14</v>
      </c>
      <c r="AC134" s="28" t="s">
        <v>14</v>
      </c>
      <c r="AD134" s="28" t="s">
        <v>14</v>
      </c>
      <c r="AE134" s="28" t="s">
        <v>14</v>
      </c>
      <c r="AF134" s="28" t="s">
        <v>14</v>
      </c>
      <c r="AG134" s="28">
        <v>32.5</v>
      </c>
      <c r="AH134" s="28" t="s">
        <v>14</v>
      </c>
      <c r="AI134" s="28" t="s">
        <v>14</v>
      </c>
      <c r="AJ134" s="28" t="s">
        <v>14</v>
      </c>
      <c r="AK134" s="51" t="s">
        <v>14</v>
      </c>
      <c r="AM134" s="1" t="s">
        <v>14</v>
      </c>
    </row>
    <row r="135" spans="1:39" x14ac:dyDescent="0.2">
      <c r="A135" s="21">
        <f>ROW(G135)-2</f>
        <v>133</v>
      </c>
      <c r="B135" s="76">
        <v>133</v>
      </c>
      <c r="C135" s="22" t="str">
        <f>IF(B135="","",IF(B135=A135,"=",B135-A135))</f>
        <v>=</v>
      </c>
      <c r="D135" s="76">
        <f>COUNTIF($M$3:$M135,$M135)</f>
        <v>32</v>
      </c>
      <c r="E135" s="76">
        <v>32</v>
      </c>
      <c r="F135" s="22" t="str">
        <f>IF(E135="","",IF(E135=D135,"=",E135-D135))</f>
        <v>=</v>
      </c>
      <c r="G135" s="12">
        <v>35524</v>
      </c>
      <c r="H135" s="13" t="str">
        <f>IFERROR(VLOOKUP($G135,Jugadores,12,0), "")</f>
        <v>IAGO CASTAÑO O.</v>
      </c>
      <c r="I135" s="13" t="str">
        <f>IFERROR(VLOOKUP($G135,Jugadores,14,0), "")</f>
        <v>CTM Mos</v>
      </c>
      <c r="J135" s="17" t="str">
        <f>IF(ISERROR(VLOOKUP(I135,Clubes,1,0)),"-","Galicia")</f>
        <v>Galicia</v>
      </c>
      <c r="K135" s="14">
        <f>IFERROR(VLOOKUP($G135,Jugadores,15,0), "")</f>
        <v>2008</v>
      </c>
      <c r="L135" s="17" t="str">
        <f>IFERROR(VLOOKUP($G135,Jugadores,16,0), "")</f>
        <v>M</v>
      </c>
      <c r="M135" s="15" t="str">
        <f>IFERROR(VLOOKUP($G135,Jugadores,17,0), "")</f>
        <v>INFM</v>
      </c>
      <c r="N135" s="16"/>
      <c r="O135" s="24">
        <f>IF(COUNT(R135:AK135)=0,"",COUNT(R135:AK135))</f>
        <v>3</v>
      </c>
      <c r="P135" s="48">
        <f>SUM(R135:AK135)</f>
        <v>76</v>
      </c>
      <c r="Q135" s="50">
        <v>73</v>
      </c>
      <c r="R135" s="25">
        <v>16.5</v>
      </c>
      <c r="S135" s="25" t="s">
        <v>14</v>
      </c>
      <c r="T135" s="25">
        <v>8.5</v>
      </c>
      <c r="U135" s="25" t="s">
        <v>14</v>
      </c>
      <c r="V135" s="25" t="s">
        <v>14</v>
      </c>
      <c r="W135" s="25" t="s">
        <v>14</v>
      </c>
      <c r="X135" s="25" t="s">
        <v>14</v>
      </c>
      <c r="Y135" s="26"/>
      <c r="Z135" s="28" t="s">
        <v>14</v>
      </c>
      <c r="AA135" s="28" t="s">
        <v>14</v>
      </c>
      <c r="AB135" s="28" t="s">
        <v>14</v>
      </c>
      <c r="AC135" s="28">
        <v>51</v>
      </c>
      <c r="AD135" s="28" t="s">
        <v>14</v>
      </c>
      <c r="AE135" s="28" t="s">
        <v>14</v>
      </c>
      <c r="AF135" s="28" t="s">
        <v>14</v>
      </c>
      <c r="AG135" s="28" t="s">
        <v>14</v>
      </c>
      <c r="AH135" s="28" t="s">
        <v>14</v>
      </c>
      <c r="AI135" s="28" t="s">
        <v>14</v>
      </c>
      <c r="AJ135" s="28" t="s">
        <v>14</v>
      </c>
      <c r="AK135" s="51" t="s">
        <v>14</v>
      </c>
      <c r="AM135" s="1" t="s">
        <v>14</v>
      </c>
    </row>
    <row r="136" spans="1:39" x14ac:dyDescent="0.2">
      <c r="A136" s="21">
        <f>ROW(G136)-2</f>
        <v>134</v>
      </c>
      <c r="B136" s="76">
        <v>147</v>
      </c>
      <c r="C136" s="22">
        <f>IF(B136="","",IF(B136=A136,"=",B136-A136))</f>
        <v>13</v>
      </c>
      <c r="D136" s="76">
        <f>COUNTIF($M$3:$M136,$M136)</f>
        <v>33</v>
      </c>
      <c r="E136" s="76">
        <v>34</v>
      </c>
      <c r="F136" s="22">
        <f>IF(E136="","",IF(E136=D136,"=",E136-D136))</f>
        <v>1</v>
      </c>
      <c r="G136" s="12">
        <v>37042</v>
      </c>
      <c r="H136" s="13" t="str">
        <f>IFERROR(VLOOKUP($G136,Jugadores,12,0), "")</f>
        <v>ADRIAN BLANCO J.</v>
      </c>
      <c r="I136" s="13" t="str">
        <f>IFERROR(VLOOKUP($G136,Jugadores,14,0), "")</f>
        <v>Arteal TM</v>
      </c>
      <c r="J136" s="17" t="str">
        <f>IF(ISERROR(VLOOKUP(I136,Clubes,1,0)),"-","Galicia")</f>
        <v>Galicia</v>
      </c>
      <c r="K136" s="14">
        <f>IFERROR(VLOOKUP($G136,Jugadores,15,0), "")</f>
        <v>2008</v>
      </c>
      <c r="L136" s="17" t="str">
        <f>IFERROR(VLOOKUP($G136,Jugadores,16,0), "")</f>
        <v>M</v>
      </c>
      <c r="M136" s="15" t="str">
        <f>IFERROR(VLOOKUP($G136,Jugadores,17,0), "")</f>
        <v>INFM</v>
      </c>
      <c r="N136" s="16"/>
      <c r="O136" s="24">
        <f>IF(COUNT(R136:AK136)=0,"",COUNT(R136:AK136))</f>
        <v>2</v>
      </c>
      <c r="P136" s="48">
        <f>SUM(R136:AK136)</f>
        <v>76</v>
      </c>
      <c r="Q136" s="50">
        <v>67</v>
      </c>
      <c r="R136" s="25" t="s">
        <v>14</v>
      </c>
      <c r="S136" s="25" t="s">
        <v>14</v>
      </c>
      <c r="T136" s="25" t="s">
        <v>14</v>
      </c>
      <c r="U136" s="25" t="s">
        <v>14</v>
      </c>
      <c r="V136" s="25">
        <v>9</v>
      </c>
      <c r="W136" s="25" t="s">
        <v>14</v>
      </c>
      <c r="X136" s="25" t="s">
        <v>14</v>
      </c>
      <c r="Y136" s="26"/>
      <c r="Z136" s="28" t="s">
        <v>14</v>
      </c>
      <c r="AA136" s="28" t="s">
        <v>14</v>
      </c>
      <c r="AB136" s="28" t="s">
        <v>14</v>
      </c>
      <c r="AC136" s="28">
        <v>67</v>
      </c>
      <c r="AD136" s="28" t="s">
        <v>14</v>
      </c>
      <c r="AE136" s="28" t="s">
        <v>14</v>
      </c>
      <c r="AF136" s="28" t="s">
        <v>14</v>
      </c>
      <c r="AG136" s="28" t="s">
        <v>14</v>
      </c>
      <c r="AH136" s="28" t="s">
        <v>14</v>
      </c>
      <c r="AI136" s="28" t="s">
        <v>14</v>
      </c>
      <c r="AJ136" s="28" t="s">
        <v>14</v>
      </c>
      <c r="AK136" s="51" t="s">
        <v>14</v>
      </c>
      <c r="AM136" s="1" t="s">
        <v>14</v>
      </c>
    </row>
    <row r="137" spans="1:39" x14ac:dyDescent="0.2">
      <c r="A137" s="21">
        <f>ROW(G137)-2</f>
        <v>135</v>
      </c>
      <c r="B137" s="76">
        <v>122</v>
      </c>
      <c r="C137" s="22">
        <f>IF(B137="","",IF(B137=A137,"=",B137-A137))</f>
        <v>-13</v>
      </c>
      <c r="D137" s="76">
        <f>COUNTIF($M$3:$M137,$M137)</f>
        <v>6</v>
      </c>
      <c r="E137" s="76">
        <v>6</v>
      </c>
      <c r="F137" s="22" t="str">
        <f>IF(E137="","",IF(E137=D137,"=",E137-D137))</f>
        <v>=</v>
      </c>
      <c r="G137" s="12">
        <v>27263</v>
      </c>
      <c r="H137" s="13" t="str">
        <f>IFERROR(VLOOKUP($G137,Jugadores,12,0), "")</f>
        <v>ALBA ALVAREZ L.</v>
      </c>
      <c r="I137" s="13" t="str">
        <f>IFERROR(VLOOKUP($G137,Jugadores,14,0), "")</f>
        <v>Club Monte Porreiro</v>
      </c>
      <c r="J137" s="17" t="str">
        <f>IF(ISERROR(VLOOKUP(I137,Clubes,1,0)),"-","Galicia")</f>
        <v>Galicia</v>
      </c>
      <c r="K137" s="14">
        <f>IFERROR(VLOOKUP($G137,Jugadores,15,0), "")</f>
        <v>2010</v>
      </c>
      <c r="L137" s="17" t="str">
        <f>IFERROR(VLOOKUP($G137,Jugadores,16,0), "")</f>
        <v>F</v>
      </c>
      <c r="M137" s="15" t="str">
        <f>IFERROR(VLOOKUP($G137,Jugadores,17,0), "")</f>
        <v>ALEF</v>
      </c>
      <c r="N137" s="16"/>
      <c r="O137" s="24">
        <f>IF(COUNT(R137:AK137)=0,"",COUNT(R137:AK137))</f>
        <v>5</v>
      </c>
      <c r="P137" s="48">
        <f>SUM(R137:AK137)</f>
        <v>75.5</v>
      </c>
      <c r="Q137" s="50">
        <v>78.2</v>
      </c>
      <c r="R137" s="25">
        <v>4.5</v>
      </c>
      <c r="S137" s="25" t="s">
        <v>14</v>
      </c>
      <c r="T137" s="25" t="s">
        <v>14</v>
      </c>
      <c r="U137" s="25">
        <v>2</v>
      </c>
      <c r="V137" s="25" t="s">
        <v>14</v>
      </c>
      <c r="W137" s="25" t="s">
        <v>14</v>
      </c>
      <c r="X137" s="25" t="s">
        <v>14</v>
      </c>
      <c r="Y137" s="26"/>
      <c r="Z137" s="28" t="s">
        <v>14</v>
      </c>
      <c r="AA137" s="28" t="s">
        <v>14</v>
      </c>
      <c r="AB137" s="28">
        <v>47</v>
      </c>
      <c r="AC137" s="28">
        <v>7</v>
      </c>
      <c r="AD137" s="28">
        <v>15</v>
      </c>
      <c r="AE137" s="28" t="s">
        <v>14</v>
      </c>
      <c r="AF137" s="28" t="s">
        <v>14</v>
      </c>
      <c r="AG137" s="28" t="s">
        <v>14</v>
      </c>
      <c r="AH137" s="28" t="s">
        <v>14</v>
      </c>
      <c r="AI137" s="28" t="s">
        <v>14</v>
      </c>
      <c r="AJ137" s="28" t="s">
        <v>14</v>
      </c>
      <c r="AK137" s="51" t="s">
        <v>14</v>
      </c>
      <c r="AM137" s="1" t="s">
        <v>14</v>
      </c>
    </row>
    <row r="138" spans="1:39" x14ac:dyDescent="0.2">
      <c r="A138" s="21">
        <f>ROW(G138)-2</f>
        <v>136</v>
      </c>
      <c r="B138" s="76">
        <v>134</v>
      </c>
      <c r="C138" s="22">
        <f>IF(B138="","",IF(B138=A138,"=",B138-A138))</f>
        <v>-2</v>
      </c>
      <c r="D138" s="76">
        <f>COUNTIF($M$3:$M138,$M138)</f>
        <v>34</v>
      </c>
      <c r="E138" s="76">
        <v>33</v>
      </c>
      <c r="F138" s="22">
        <f>IF(E138="","",IF(E138=D138,"=",E138-D138))</f>
        <v>-1</v>
      </c>
      <c r="G138" s="12">
        <v>33328</v>
      </c>
      <c r="H138" s="13" t="str">
        <f>IFERROR(VLOOKUP($G138,Jugadores,12,0), "")</f>
        <v>JOSE RIVERA A.</v>
      </c>
      <c r="I138" s="13" t="str">
        <f>IFERROR(VLOOKUP($G138,Jugadores,14,0), "")</f>
        <v>Club Be One Orense</v>
      </c>
      <c r="J138" s="17" t="str">
        <f>IF(ISERROR(VLOOKUP(I138,Clubes,1,0)),"-","Galicia")</f>
        <v>Galicia</v>
      </c>
      <c r="K138" s="14">
        <f>IFERROR(VLOOKUP($G138,Jugadores,15,0), "")</f>
        <v>2007</v>
      </c>
      <c r="L138" s="17" t="str">
        <f>IFERROR(VLOOKUP($G138,Jugadores,16,0), "")</f>
        <v>M</v>
      </c>
      <c r="M138" s="15" t="str">
        <f>IFERROR(VLOOKUP($G138,Jugadores,17,0), "")</f>
        <v>INFM</v>
      </c>
      <c r="N138" s="16"/>
      <c r="O138" s="24">
        <f>IF(COUNT(R138:AK138)=0,"",COUNT(R138:AK138))</f>
        <v>2</v>
      </c>
      <c r="P138" s="48">
        <f>SUM(R138:AK138)</f>
        <v>75.5</v>
      </c>
      <c r="Q138" s="50">
        <v>80.5</v>
      </c>
      <c r="R138" s="25" t="s">
        <v>14</v>
      </c>
      <c r="S138" s="25" t="s">
        <v>14</v>
      </c>
      <c r="T138" s="25">
        <v>8.5</v>
      </c>
      <c r="U138" s="25" t="s">
        <v>14</v>
      </c>
      <c r="V138" s="25" t="s">
        <v>14</v>
      </c>
      <c r="W138" s="25" t="s">
        <v>14</v>
      </c>
      <c r="X138" s="25" t="s">
        <v>14</v>
      </c>
      <c r="Y138" s="26"/>
      <c r="Z138" s="28" t="s">
        <v>14</v>
      </c>
      <c r="AA138" s="28" t="s">
        <v>14</v>
      </c>
      <c r="AB138" s="28" t="s">
        <v>14</v>
      </c>
      <c r="AC138" s="28">
        <v>67</v>
      </c>
      <c r="AD138" s="28" t="s">
        <v>14</v>
      </c>
      <c r="AE138" s="28" t="s">
        <v>14</v>
      </c>
      <c r="AF138" s="28" t="s">
        <v>14</v>
      </c>
      <c r="AG138" s="28" t="s">
        <v>14</v>
      </c>
      <c r="AH138" s="28" t="s">
        <v>14</v>
      </c>
      <c r="AI138" s="28" t="s">
        <v>14</v>
      </c>
      <c r="AJ138" s="28" t="s">
        <v>14</v>
      </c>
      <c r="AK138" s="51" t="s">
        <v>14</v>
      </c>
      <c r="AM138" s="1" t="s">
        <v>14</v>
      </c>
    </row>
    <row r="139" spans="1:39" x14ac:dyDescent="0.2">
      <c r="A139" s="21">
        <f>ROW(G139)-2</f>
        <v>137</v>
      </c>
      <c r="B139" s="76">
        <v>162</v>
      </c>
      <c r="C139" s="22">
        <f>IF(B139="","",IF(B139=A139,"=",B139-A139))</f>
        <v>25</v>
      </c>
      <c r="D139" s="76">
        <f>COUNTIF($M$3:$M139,$M139)</f>
        <v>5</v>
      </c>
      <c r="E139" s="76">
        <v>6</v>
      </c>
      <c r="F139" s="22">
        <f>IF(E139="","",IF(E139=D139,"=",E139-D139))</f>
        <v>1</v>
      </c>
      <c r="G139" s="12">
        <v>15909</v>
      </c>
      <c r="H139" s="13" t="str">
        <f>IFERROR(VLOOKUP($G139,Jugadores,12,0), "")</f>
        <v>ALBERTO PEREZ P.</v>
      </c>
      <c r="I139" s="13" t="str">
        <f>IFERROR(VLOOKUP($G139,Jugadores,14,0), "")</f>
        <v>Club Monte Porreiro</v>
      </c>
      <c r="J139" s="17" t="str">
        <f>IF(ISERROR(VLOOKUP(I139,Clubes,1,0)),"-","Galicia")</f>
        <v>Galicia</v>
      </c>
      <c r="K139" s="14">
        <f>IFERROR(VLOOKUP($G139,Jugadores,15,0), "")</f>
        <v>1996</v>
      </c>
      <c r="L139" s="17" t="str">
        <f>IFERROR(VLOOKUP($G139,Jugadores,16,0), "")</f>
        <v>M</v>
      </c>
      <c r="M139" s="15" t="str">
        <f>IFERROR(VLOOKUP($G139,Jugadores,17,0), "")</f>
        <v>SENM</v>
      </c>
      <c r="N139" s="16"/>
      <c r="O139" s="24">
        <f>IF(COUNT(R139:AK139)=0,"",COUNT(R139:AK139))</f>
        <v>3</v>
      </c>
      <c r="P139" s="48">
        <f>SUM(R139:AK139)</f>
        <v>74.5</v>
      </c>
      <c r="Q139" s="50">
        <v>45.3</v>
      </c>
      <c r="R139" s="25">
        <v>30.4</v>
      </c>
      <c r="S139" s="25" t="s">
        <v>14</v>
      </c>
      <c r="T139" s="25" t="s">
        <v>14</v>
      </c>
      <c r="U139" s="25">
        <v>16.2</v>
      </c>
      <c r="V139" s="25">
        <v>27.9</v>
      </c>
      <c r="W139" s="25" t="s">
        <v>14</v>
      </c>
      <c r="X139" s="25" t="s">
        <v>14</v>
      </c>
      <c r="Y139" s="26"/>
      <c r="Z139" s="28" t="s">
        <v>14</v>
      </c>
      <c r="AA139" s="28" t="s">
        <v>14</v>
      </c>
      <c r="AB139" s="28" t="s">
        <v>14</v>
      </c>
      <c r="AC139" s="28" t="s">
        <v>14</v>
      </c>
      <c r="AD139" s="28" t="s">
        <v>14</v>
      </c>
      <c r="AE139" s="28" t="s">
        <v>14</v>
      </c>
      <c r="AF139" s="28" t="s">
        <v>14</v>
      </c>
      <c r="AG139" s="28" t="s">
        <v>14</v>
      </c>
      <c r="AH139" s="28" t="s">
        <v>14</v>
      </c>
      <c r="AI139" s="28" t="s">
        <v>14</v>
      </c>
      <c r="AJ139" s="28" t="s">
        <v>14</v>
      </c>
      <c r="AK139" s="51" t="s">
        <v>14</v>
      </c>
      <c r="AM139" s="1" t="s">
        <v>14</v>
      </c>
    </row>
    <row r="140" spans="1:39" x14ac:dyDescent="0.2">
      <c r="A140" s="21">
        <f>ROW(G140)-2</f>
        <v>138</v>
      </c>
      <c r="B140" s="76">
        <v>136</v>
      </c>
      <c r="C140" s="22">
        <f>IF(B140="","",IF(B140=A140,"=",B140-A140))</f>
        <v>-2</v>
      </c>
      <c r="D140" s="76">
        <f>COUNTIF($M$3:$M140,$M140)</f>
        <v>13</v>
      </c>
      <c r="E140" s="76">
        <v>13</v>
      </c>
      <c r="F140" s="22" t="str">
        <f>IF(E140="","",IF(E140=D140,"=",E140-D140))</f>
        <v>=</v>
      </c>
      <c r="G140" s="12">
        <v>100529</v>
      </c>
      <c r="H140" s="13" t="str">
        <f>IFERROR(VLOOKUP($G140,Jugadores,12,0), "")</f>
        <v>MANUEL CASAL R.</v>
      </c>
      <c r="I140" s="13" t="str">
        <f>IFERROR(VLOOKUP($G140,Jugadores,14,0), "")</f>
        <v>AD CP Zas</v>
      </c>
      <c r="J140" s="17" t="str">
        <f>IF(ISERROR(VLOOKUP(I140,Clubes,1,0)),"-","Galicia")</f>
        <v>Galicia</v>
      </c>
      <c r="K140" s="14">
        <f>IFERROR(VLOOKUP($G140,Jugadores,15,0), "")</f>
        <v>2013</v>
      </c>
      <c r="L140" s="17" t="str">
        <f>IFERROR(VLOOKUP($G140,Jugadores,16,0), "")</f>
        <v>M</v>
      </c>
      <c r="M140" s="15" t="str">
        <f>IFERROR(VLOOKUP($G140,Jugadores,17,0), "")</f>
        <v>BENM</v>
      </c>
      <c r="N140" s="16"/>
      <c r="O140" s="24">
        <f>IF(COUNT(R140:AK140)=0,"",COUNT(R140:AK140))</f>
        <v>2</v>
      </c>
      <c r="P140" s="48">
        <f>SUM(R140:AK140)</f>
        <v>74</v>
      </c>
      <c r="Q140" s="50">
        <v>74</v>
      </c>
      <c r="R140" s="25" t="s">
        <v>14</v>
      </c>
      <c r="S140" s="25" t="s">
        <v>14</v>
      </c>
      <c r="T140" s="25" t="s">
        <v>14</v>
      </c>
      <c r="U140" s="25" t="s">
        <v>14</v>
      </c>
      <c r="V140" s="25" t="s">
        <v>14</v>
      </c>
      <c r="W140" s="25" t="s">
        <v>14</v>
      </c>
      <c r="X140" s="25" t="s">
        <v>14</v>
      </c>
      <c r="Y140" s="26"/>
      <c r="Z140" s="28">
        <v>21</v>
      </c>
      <c r="AA140" s="28">
        <v>53</v>
      </c>
      <c r="AB140" s="28" t="s">
        <v>14</v>
      </c>
      <c r="AC140" s="28" t="s">
        <v>14</v>
      </c>
      <c r="AD140" s="28" t="s">
        <v>14</v>
      </c>
      <c r="AE140" s="28" t="s">
        <v>14</v>
      </c>
      <c r="AF140" s="28" t="s">
        <v>14</v>
      </c>
      <c r="AG140" s="28" t="s">
        <v>14</v>
      </c>
      <c r="AH140" s="28" t="s">
        <v>14</v>
      </c>
      <c r="AI140" s="28" t="s">
        <v>14</v>
      </c>
      <c r="AJ140" s="28" t="s">
        <v>14</v>
      </c>
      <c r="AK140" s="51" t="s">
        <v>14</v>
      </c>
      <c r="AM140" s="1" t="s">
        <v>14</v>
      </c>
    </row>
    <row r="141" spans="1:39" x14ac:dyDescent="0.2">
      <c r="A141" s="21">
        <f>ROW(G141)-2</f>
        <v>139</v>
      </c>
      <c r="B141" s="76">
        <v>137</v>
      </c>
      <c r="C141" s="22">
        <f>IF(B141="","",IF(B141=A141,"=",B141-A141))</f>
        <v>-2</v>
      </c>
      <c r="D141" s="76">
        <f>COUNTIF($M$3:$M141,$M141)</f>
        <v>5</v>
      </c>
      <c r="E141" s="76">
        <v>5</v>
      </c>
      <c r="F141" s="22" t="str">
        <f>IF(E141="","",IF(E141=D141,"=",E141-D141))</f>
        <v>=</v>
      </c>
      <c r="G141" s="12">
        <v>827</v>
      </c>
      <c r="H141" s="13" t="str">
        <f>IFERROR(VLOOKUP($G141,Jugadores,12,0), "")</f>
        <v>JOSE R. FERNANDEZ C.</v>
      </c>
      <c r="I141" s="13" t="str">
        <f>IFERROR(VLOOKUP($G141,Jugadores,14,0), "")</f>
        <v>Círculo Mercantil de Vigo</v>
      </c>
      <c r="J141" s="17" t="str">
        <f>IF(ISERROR(VLOOKUP(I141,Clubes,1,0)),"-","Galicia")</f>
        <v>Galicia</v>
      </c>
      <c r="K141" s="14">
        <f>IFERROR(VLOOKUP($G141,Jugadores,15,0), "")</f>
        <v>1963</v>
      </c>
      <c r="L141" s="17" t="str">
        <f>IFERROR(VLOOKUP($G141,Jugadores,16,0), "")</f>
        <v>M</v>
      </c>
      <c r="M141" s="15" t="str">
        <f>IFERROR(VLOOKUP($G141,Jugadores,17,0), "")</f>
        <v>V60M</v>
      </c>
      <c r="N141" s="16">
        <v>1</v>
      </c>
      <c r="O141" s="24">
        <f>IF(COUNT(R141:AK141)=0,"",COUNT(R141:AK141))</f>
        <v>4</v>
      </c>
      <c r="P141" s="48">
        <f>SUM(R141:AK141)</f>
        <v>72.5</v>
      </c>
      <c r="Q141" s="50">
        <v>54</v>
      </c>
      <c r="R141" s="25">
        <v>18.5</v>
      </c>
      <c r="S141" s="25" t="s">
        <v>14</v>
      </c>
      <c r="T141" s="25" t="s">
        <v>14</v>
      </c>
      <c r="U141" s="25">
        <v>29</v>
      </c>
      <c r="V141" s="25">
        <v>0</v>
      </c>
      <c r="W141" s="25" t="s">
        <v>14</v>
      </c>
      <c r="X141" s="25" t="s">
        <v>14</v>
      </c>
      <c r="Y141" s="26"/>
      <c r="Z141" s="28" t="s">
        <v>14</v>
      </c>
      <c r="AA141" s="28" t="s">
        <v>14</v>
      </c>
      <c r="AB141" s="28" t="s">
        <v>14</v>
      </c>
      <c r="AC141" s="28" t="s">
        <v>14</v>
      </c>
      <c r="AD141" s="28" t="s">
        <v>14</v>
      </c>
      <c r="AE141" s="28" t="s">
        <v>14</v>
      </c>
      <c r="AF141" s="28" t="s">
        <v>14</v>
      </c>
      <c r="AG141" s="28" t="s">
        <v>14</v>
      </c>
      <c r="AH141" s="28">
        <v>25</v>
      </c>
      <c r="AI141" s="28" t="s">
        <v>14</v>
      </c>
      <c r="AJ141" s="28" t="s">
        <v>14</v>
      </c>
      <c r="AK141" s="51" t="s">
        <v>14</v>
      </c>
      <c r="AM141" s="1" t="s">
        <v>14</v>
      </c>
    </row>
    <row r="142" spans="1:39" x14ac:dyDescent="0.2">
      <c r="A142" s="21">
        <f>ROW(G142)-2</f>
        <v>140</v>
      </c>
      <c r="B142" s="76">
        <v>138</v>
      </c>
      <c r="C142" s="22">
        <f>IF(B142="","",IF(B142=A142,"=",B142-A142))</f>
        <v>-2</v>
      </c>
      <c r="D142" s="76">
        <f>COUNTIF($M$3:$M142,$M142)</f>
        <v>16</v>
      </c>
      <c r="E142" s="76">
        <v>16</v>
      </c>
      <c r="F142" s="22" t="str">
        <f>IF(E142="","",IF(E142=D142,"=",E142-D142))</f>
        <v>=</v>
      </c>
      <c r="G142" s="12">
        <v>5669</v>
      </c>
      <c r="H142" s="13" t="str">
        <f>IFERROR(VLOOKUP($G142,Jugadores,12,0), "")</f>
        <v>ANTONIO A. REGUEIRO M.</v>
      </c>
      <c r="I142" s="13" t="str">
        <f>IFERROR(VLOOKUP($G142,Jugadores,14,0), "")</f>
        <v>Cambados TM</v>
      </c>
      <c r="J142" s="17" t="str">
        <f>IF(ISERROR(VLOOKUP(I142,Clubes,1,0)),"-","Galicia")</f>
        <v>Galicia</v>
      </c>
      <c r="K142" s="14">
        <f>IFERROR(VLOOKUP($G142,Jugadores,15,0), "")</f>
        <v>1964</v>
      </c>
      <c r="L142" s="17" t="str">
        <f>IFERROR(VLOOKUP($G142,Jugadores,16,0), "")</f>
        <v>M</v>
      </c>
      <c r="M142" s="15" t="str">
        <f>IFERROR(VLOOKUP($G142,Jugadores,17,0), "")</f>
        <v>V50M</v>
      </c>
      <c r="N142" s="16">
        <v>1</v>
      </c>
      <c r="O142" s="24">
        <f>IF(COUNT(R142:AK142)=0,"",COUNT(R142:AK142))</f>
        <v>3</v>
      </c>
      <c r="P142" s="48">
        <f>SUM(R142:AK142)</f>
        <v>72.5</v>
      </c>
      <c r="Q142" s="50">
        <v>72.5</v>
      </c>
      <c r="R142" s="25" t="s">
        <v>14</v>
      </c>
      <c r="S142" s="25">
        <v>0</v>
      </c>
      <c r="T142" s="25" t="s">
        <v>14</v>
      </c>
      <c r="U142" s="25">
        <v>13.5</v>
      </c>
      <c r="V142" s="25" t="s">
        <v>14</v>
      </c>
      <c r="W142" s="25" t="s">
        <v>14</v>
      </c>
      <c r="X142" s="25" t="s">
        <v>14</v>
      </c>
      <c r="Y142" s="26"/>
      <c r="Z142" s="28" t="s">
        <v>14</v>
      </c>
      <c r="AA142" s="28" t="s">
        <v>14</v>
      </c>
      <c r="AB142" s="28" t="s">
        <v>14</v>
      </c>
      <c r="AC142" s="28" t="s">
        <v>14</v>
      </c>
      <c r="AD142" s="28" t="s">
        <v>14</v>
      </c>
      <c r="AE142" s="28" t="s">
        <v>14</v>
      </c>
      <c r="AF142" s="28" t="s">
        <v>14</v>
      </c>
      <c r="AG142" s="28" t="s">
        <v>14</v>
      </c>
      <c r="AH142" s="28">
        <v>59</v>
      </c>
      <c r="AI142" s="28" t="s">
        <v>14</v>
      </c>
      <c r="AJ142" s="28" t="s">
        <v>14</v>
      </c>
      <c r="AK142" s="51" t="s">
        <v>14</v>
      </c>
      <c r="AM142" s="1" t="s">
        <v>14</v>
      </c>
    </row>
    <row r="143" spans="1:39" x14ac:dyDescent="0.2">
      <c r="A143" s="21">
        <f>ROW(G143)-2</f>
        <v>141</v>
      </c>
      <c r="B143" s="76">
        <v>139</v>
      </c>
      <c r="C143" s="22">
        <f>IF(B143="","",IF(B143=A143,"=",B143-A143))</f>
        <v>-2</v>
      </c>
      <c r="D143" s="76">
        <f>COUNTIF($M$3:$M143,$M143)</f>
        <v>17</v>
      </c>
      <c r="E143" s="76">
        <v>17</v>
      </c>
      <c r="F143" s="22" t="str">
        <f>IF(E143="","",IF(E143=D143,"=",E143-D143))</f>
        <v>=</v>
      </c>
      <c r="G143" s="12">
        <v>10613</v>
      </c>
      <c r="H143" s="13" t="str">
        <f>IFERROR(VLOOKUP($G143,Jugadores,12,0), "")</f>
        <v>ARABEL MORAGUEZ G.</v>
      </c>
      <c r="I143" s="13" t="str">
        <f>IFERROR(VLOOKUP($G143,Jugadores,14,0), "")</f>
        <v>SCDR Helios-Bembrive</v>
      </c>
      <c r="J143" s="17" t="str">
        <f>IF(ISERROR(VLOOKUP(I143,Clubes,1,0)),"-","Galicia")</f>
        <v>Galicia</v>
      </c>
      <c r="K143" s="14">
        <f>IFERROR(VLOOKUP($G143,Jugadores,15,0), "")</f>
        <v>1971</v>
      </c>
      <c r="L143" s="17" t="str">
        <f>IFERROR(VLOOKUP($G143,Jugadores,16,0), "")</f>
        <v>M</v>
      </c>
      <c r="M143" s="15" t="str">
        <f>IFERROR(VLOOKUP($G143,Jugadores,17,0), "")</f>
        <v>V50M</v>
      </c>
      <c r="N143" s="16"/>
      <c r="O143" s="24">
        <f>IF(COUNT(R143:AK143)=0,"",COUNT(R143:AK143))</f>
        <v>2</v>
      </c>
      <c r="P143" s="48">
        <f>SUM(R143:AK143)</f>
        <v>72.5</v>
      </c>
      <c r="Q143" s="50">
        <v>72.5</v>
      </c>
      <c r="R143" s="25" t="s">
        <v>14</v>
      </c>
      <c r="S143" s="25" t="s">
        <v>14</v>
      </c>
      <c r="T143" s="25" t="s">
        <v>14</v>
      </c>
      <c r="U143" s="25">
        <v>13.5</v>
      </c>
      <c r="V143" s="25" t="s">
        <v>14</v>
      </c>
      <c r="W143" s="25" t="s">
        <v>14</v>
      </c>
      <c r="X143" s="25" t="s">
        <v>14</v>
      </c>
      <c r="Y143" s="26"/>
      <c r="Z143" s="28" t="s">
        <v>14</v>
      </c>
      <c r="AA143" s="28" t="s">
        <v>14</v>
      </c>
      <c r="AB143" s="28" t="s">
        <v>14</v>
      </c>
      <c r="AC143" s="28" t="s">
        <v>14</v>
      </c>
      <c r="AD143" s="28" t="s">
        <v>14</v>
      </c>
      <c r="AE143" s="28" t="s">
        <v>14</v>
      </c>
      <c r="AF143" s="28" t="s">
        <v>14</v>
      </c>
      <c r="AG143" s="28" t="s">
        <v>14</v>
      </c>
      <c r="AH143" s="28">
        <v>59</v>
      </c>
      <c r="AI143" s="28" t="s">
        <v>14</v>
      </c>
      <c r="AJ143" s="28" t="s">
        <v>14</v>
      </c>
      <c r="AK143" s="51" t="s">
        <v>14</v>
      </c>
      <c r="AM143" s="1" t="s">
        <v>14</v>
      </c>
    </row>
    <row r="144" spans="1:39" x14ac:dyDescent="0.2">
      <c r="A144" s="21">
        <f>ROW(G144)-2</f>
        <v>142</v>
      </c>
      <c r="B144" s="76">
        <v>140</v>
      </c>
      <c r="C144" s="22">
        <f>IF(B144="","",IF(B144=A144,"=",B144-A144))</f>
        <v>-2</v>
      </c>
      <c r="D144" s="76">
        <f>COUNTIF($M$3:$M144,$M144)</f>
        <v>14</v>
      </c>
      <c r="E144" s="76">
        <v>14</v>
      </c>
      <c r="F144" s="22" t="str">
        <f>IF(E144="","",IF(E144=D144,"=",E144-D144))</f>
        <v>=</v>
      </c>
      <c r="G144" s="12">
        <v>2223106</v>
      </c>
      <c r="H144" s="13" t="str">
        <f>IFERROR(VLOOKUP($G144,Jugadores,12,0), "")</f>
        <v>SAUL PALLARES R.</v>
      </c>
      <c r="I144" s="13" t="str">
        <f>IFERROR(VLOOKUP($G144,Jugadores,14,0), "")</f>
        <v>Finisterre TM</v>
      </c>
      <c r="J144" s="17" t="str">
        <f>IF(ISERROR(VLOOKUP(I144,Clubes,1,0)),"-","Galicia")</f>
        <v>Galicia</v>
      </c>
      <c r="K144" s="14">
        <f>IFERROR(VLOOKUP($G144,Jugadores,15,0), "")</f>
        <v>2013</v>
      </c>
      <c r="L144" s="17" t="str">
        <f>IFERROR(VLOOKUP($G144,Jugadores,16,0), "")</f>
        <v>M</v>
      </c>
      <c r="M144" s="15" t="str">
        <f>IFERROR(VLOOKUP($G144,Jugadores,17,0), "")</f>
        <v>BENM</v>
      </c>
      <c r="N144" s="16">
        <v>1</v>
      </c>
      <c r="O144" s="24">
        <f>IF(COUNT(R144:AK144)=0,"",COUNT(R144:AK144))</f>
        <v>3</v>
      </c>
      <c r="P144" s="48">
        <f>SUM(R144:AK144)</f>
        <v>72.3</v>
      </c>
      <c r="Q144" s="50">
        <v>65</v>
      </c>
      <c r="R144" s="25" t="s">
        <v>14</v>
      </c>
      <c r="S144" s="25" t="s">
        <v>14</v>
      </c>
      <c r="T144" s="25" t="s">
        <v>14</v>
      </c>
      <c r="U144" s="25" t="s">
        <v>14</v>
      </c>
      <c r="V144" s="25">
        <v>0</v>
      </c>
      <c r="W144" s="25" t="s">
        <v>14</v>
      </c>
      <c r="X144" s="25">
        <v>7.3</v>
      </c>
      <c r="Y144" s="26"/>
      <c r="Z144" s="28"/>
      <c r="AA144" s="28">
        <v>65</v>
      </c>
      <c r="AB144" s="28" t="s">
        <v>14</v>
      </c>
      <c r="AC144" s="28" t="s">
        <v>14</v>
      </c>
      <c r="AD144" s="28" t="s">
        <v>14</v>
      </c>
      <c r="AE144" s="28" t="s">
        <v>14</v>
      </c>
      <c r="AF144" s="28" t="s">
        <v>14</v>
      </c>
      <c r="AG144" s="28" t="s">
        <v>14</v>
      </c>
      <c r="AH144" s="28" t="s">
        <v>14</v>
      </c>
      <c r="AI144" s="28" t="s">
        <v>14</v>
      </c>
      <c r="AJ144" s="28" t="s">
        <v>14</v>
      </c>
      <c r="AK144" s="51" t="s">
        <v>14</v>
      </c>
      <c r="AM144" s="1" t="s">
        <v>14</v>
      </c>
    </row>
    <row r="145" spans="1:39" x14ac:dyDescent="0.2">
      <c r="A145" s="21">
        <f>ROW(G145)-2</f>
        <v>143</v>
      </c>
      <c r="B145" s="76">
        <v>141</v>
      </c>
      <c r="C145" s="22">
        <f>IF(B145="","",IF(B145=A145,"=",B145-A145))</f>
        <v>-2</v>
      </c>
      <c r="D145" s="76">
        <f>COUNTIF($M$3:$M145,$M145)</f>
        <v>13</v>
      </c>
      <c r="E145" s="76">
        <v>14</v>
      </c>
      <c r="F145" s="22">
        <f>IF(E145="","",IF(E145=D145,"=",E145-D145))</f>
        <v>1</v>
      </c>
      <c r="G145" s="12">
        <v>31816</v>
      </c>
      <c r="H145" s="13" t="str">
        <f>IFERROR(VLOOKUP($G145,Jugadores,12,0), "")</f>
        <v>PEDRO SAAVEDRA R.</v>
      </c>
      <c r="I145" s="13" t="str">
        <f>IFERROR(VLOOKUP($G145,Jugadores,14,0), "")</f>
        <v>Cambre TM</v>
      </c>
      <c r="J145" s="17" t="str">
        <f>IF(ISERROR(VLOOKUP(I145,Clubes,1,0)),"-","Galicia")</f>
        <v>Galicia</v>
      </c>
      <c r="K145" s="14">
        <f>IFERROR(VLOOKUP($G145,Jugadores,15,0), "")</f>
        <v>2005</v>
      </c>
      <c r="L145" s="17" t="str">
        <f>IFERROR(VLOOKUP($G145,Jugadores,16,0), "")</f>
        <v>M</v>
      </c>
      <c r="M145" s="15" t="str">
        <f>IFERROR(VLOOKUP($G145,Jugadores,17,0), "")</f>
        <v>JUVM</v>
      </c>
      <c r="N145" s="16">
        <v>1</v>
      </c>
      <c r="O145" s="24">
        <f>IF(COUNT(R145:AK145)=0,"",COUNT(R145:AK145))</f>
        <v>4</v>
      </c>
      <c r="P145" s="48">
        <f>SUM(R145:AK145)</f>
        <v>70.7</v>
      </c>
      <c r="Q145" s="50">
        <v>77</v>
      </c>
      <c r="R145" s="25" t="s">
        <v>14</v>
      </c>
      <c r="S145" s="25" t="s">
        <v>14</v>
      </c>
      <c r="T145" s="25">
        <v>8.5</v>
      </c>
      <c r="U145" s="25" t="s">
        <v>14</v>
      </c>
      <c r="V145" s="25" t="s">
        <v>14</v>
      </c>
      <c r="W145" s="25">
        <v>0</v>
      </c>
      <c r="X145" s="25">
        <v>9.1999999999999993</v>
      </c>
      <c r="Y145" s="26"/>
      <c r="Z145" s="28" t="s">
        <v>14</v>
      </c>
      <c r="AA145" s="28" t="s">
        <v>14</v>
      </c>
      <c r="AB145" s="28" t="s">
        <v>14</v>
      </c>
      <c r="AC145" s="28" t="s">
        <v>14</v>
      </c>
      <c r="AD145" s="28" t="s">
        <v>14</v>
      </c>
      <c r="AE145" s="28">
        <v>53</v>
      </c>
      <c r="AF145" s="28" t="s">
        <v>14</v>
      </c>
      <c r="AG145" s="28" t="s">
        <v>14</v>
      </c>
      <c r="AH145" s="28" t="s">
        <v>14</v>
      </c>
      <c r="AI145" s="28" t="s">
        <v>14</v>
      </c>
      <c r="AJ145" s="28" t="s">
        <v>14</v>
      </c>
      <c r="AK145" s="51" t="s">
        <v>14</v>
      </c>
      <c r="AM145" s="1" t="s">
        <v>14</v>
      </c>
    </row>
    <row r="146" spans="1:39" x14ac:dyDescent="0.2">
      <c r="A146" s="21">
        <f>ROW(G146)-2</f>
        <v>144</v>
      </c>
      <c r="B146" s="76">
        <v>129</v>
      </c>
      <c r="C146" s="22">
        <f>IF(B146="","",IF(B146=A146,"=",B146-A146))</f>
        <v>-15</v>
      </c>
      <c r="D146" s="76">
        <f>COUNTIF($M$3:$M146,$M146)</f>
        <v>14</v>
      </c>
      <c r="E146" s="76">
        <v>13</v>
      </c>
      <c r="F146" s="22">
        <f>IF(E146="","",IF(E146=D146,"=",E146-D146))</f>
        <v>-1</v>
      </c>
      <c r="G146" s="12">
        <v>27434</v>
      </c>
      <c r="H146" s="13" t="str">
        <f>IFERROR(VLOOKUP($G146,Jugadores,12,0), "")</f>
        <v>BRIAN MULLER C.</v>
      </c>
      <c r="I146" s="13" t="str">
        <f>IFERROR(VLOOKUP($G146,Jugadores,14,0), "")</f>
        <v>Cambados TM</v>
      </c>
      <c r="J146" s="17" t="str">
        <f>IF(ISERROR(VLOOKUP(I146,Clubes,1,0)),"-","Galicia")</f>
        <v>Galicia</v>
      </c>
      <c r="K146" s="14">
        <f>IFERROR(VLOOKUP($G146,Jugadores,15,0), "")</f>
        <v>2006</v>
      </c>
      <c r="L146" s="17" t="str">
        <f>IFERROR(VLOOKUP($G146,Jugadores,16,0), "")</f>
        <v>M</v>
      </c>
      <c r="M146" s="15" t="str">
        <f>IFERROR(VLOOKUP($G146,Jugadores,17,0), "")</f>
        <v>JUVM</v>
      </c>
      <c r="N146" s="16">
        <v>1</v>
      </c>
      <c r="O146" s="24">
        <f>IF(COUNT(R146:AK146)=0,"",COUNT(R146:AK146))</f>
        <v>4</v>
      </c>
      <c r="P146" s="48">
        <f>SUM(R146:AK146)</f>
        <v>70.5</v>
      </c>
      <c r="Q146" s="50">
        <v>86</v>
      </c>
      <c r="R146" s="25">
        <v>7</v>
      </c>
      <c r="S146" s="25" t="s">
        <v>14</v>
      </c>
      <c r="T146" s="25">
        <v>8.5</v>
      </c>
      <c r="U146" s="25" t="s">
        <v>14</v>
      </c>
      <c r="V146" s="25">
        <v>0</v>
      </c>
      <c r="W146" s="25" t="s">
        <v>14</v>
      </c>
      <c r="X146" s="25" t="s">
        <v>14</v>
      </c>
      <c r="Y146" s="26"/>
      <c r="Z146" s="28" t="s">
        <v>14</v>
      </c>
      <c r="AA146" s="28" t="s">
        <v>14</v>
      </c>
      <c r="AB146" s="28" t="s">
        <v>14</v>
      </c>
      <c r="AC146" s="28" t="s">
        <v>14</v>
      </c>
      <c r="AD146" s="28">
        <v>55</v>
      </c>
      <c r="AE146" s="28" t="s">
        <v>14</v>
      </c>
      <c r="AF146" s="28" t="s">
        <v>14</v>
      </c>
      <c r="AG146" s="28" t="s">
        <v>14</v>
      </c>
      <c r="AH146" s="28" t="s">
        <v>14</v>
      </c>
      <c r="AI146" s="28" t="s">
        <v>14</v>
      </c>
      <c r="AJ146" s="28" t="s">
        <v>14</v>
      </c>
      <c r="AK146" s="51" t="s">
        <v>14</v>
      </c>
      <c r="AM146" s="1" t="s">
        <v>14</v>
      </c>
    </row>
    <row r="147" spans="1:39" x14ac:dyDescent="0.2">
      <c r="A147" s="21">
        <f>ROW(G147)-2</f>
        <v>145</v>
      </c>
      <c r="B147" s="76">
        <v>142</v>
      </c>
      <c r="C147" s="22">
        <f>IF(B147="","",IF(B147=A147,"=",B147-A147))</f>
        <v>-3</v>
      </c>
      <c r="D147" s="76">
        <f>COUNTIF($M$3:$M147,$M147)</f>
        <v>6</v>
      </c>
      <c r="E147" s="76">
        <v>5</v>
      </c>
      <c r="F147" s="22">
        <f>IF(E147="","",IF(E147=D147,"=",E147-D147))</f>
        <v>-1</v>
      </c>
      <c r="G147" s="12">
        <v>18467</v>
      </c>
      <c r="H147" s="13" t="str">
        <f>IFERROR(VLOOKUP($G147,Jugadores,12,0), "")</f>
        <v>ALBERTO FERNANDEZ P.</v>
      </c>
      <c r="I147" s="13" t="str">
        <f>IFERROR(VLOOKUP($G147,Jugadores,14,0), "")</f>
        <v>Cinania TM</v>
      </c>
      <c r="J147" s="17" t="str">
        <f>IF(ISERROR(VLOOKUP(I147,Clubes,1,0)),"-","Galicia")</f>
        <v>Galicia</v>
      </c>
      <c r="K147" s="14">
        <f>IFERROR(VLOOKUP($G147,Jugadores,15,0), "")</f>
        <v>1987</v>
      </c>
      <c r="L147" s="17" t="str">
        <f>IFERROR(VLOOKUP($G147,Jugadores,16,0), "")</f>
        <v>M</v>
      </c>
      <c r="M147" s="15" t="str">
        <f>IFERROR(VLOOKUP($G147,Jugadores,17,0), "")</f>
        <v>SENM</v>
      </c>
      <c r="N147" s="16"/>
      <c r="O147" s="24">
        <f>IF(COUNT(R147:AK147)=0,"",COUNT(R147:AK147))</f>
        <v>2</v>
      </c>
      <c r="P147" s="48">
        <f>SUM(R147:AK147)</f>
        <v>70.5</v>
      </c>
      <c r="Q147" s="50">
        <v>67.3</v>
      </c>
      <c r="R147" s="25">
        <v>18</v>
      </c>
      <c r="S147" s="25" t="s">
        <v>14</v>
      </c>
      <c r="T147" s="25" t="s">
        <v>14</v>
      </c>
      <c r="U147" s="25" t="s">
        <v>14</v>
      </c>
      <c r="V147" s="25" t="s">
        <v>14</v>
      </c>
      <c r="W147" s="25" t="s">
        <v>14</v>
      </c>
      <c r="X147" s="25" t="s">
        <v>14</v>
      </c>
      <c r="Y147" s="26"/>
      <c r="Z147" s="28" t="s">
        <v>14</v>
      </c>
      <c r="AA147" s="28" t="s">
        <v>14</v>
      </c>
      <c r="AB147" s="28" t="s">
        <v>14</v>
      </c>
      <c r="AC147" s="28" t="s">
        <v>14</v>
      </c>
      <c r="AD147" s="28" t="s">
        <v>14</v>
      </c>
      <c r="AE147" s="28" t="s">
        <v>14</v>
      </c>
      <c r="AF147" s="28" t="s">
        <v>14</v>
      </c>
      <c r="AG147" s="28" t="s">
        <v>14</v>
      </c>
      <c r="AH147" s="28" t="s">
        <v>14</v>
      </c>
      <c r="AI147" s="28" t="s">
        <v>14</v>
      </c>
      <c r="AJ147" s="28" t="s">
        <v>14</v>
      </c>
      <c r="AK147" s="51">
        <v>52.5</v>
      </c>
      <c r="AM147" s="1" t="s">
        <v>14</v>
      </c>
    </row>
    <row r="148" spans="1:39" x14ac:dyDescent="0.2">
      <c r="A148" s="21">
        <f>ROW(G148)-2</f>
        <v>146</v>
      </c>
      <c r="B148" s="76">
        <v>144</v>
      </c>
      <c r="C148" s="22">
        <f>IF(B148="","",IF(B148=A148,"=",B148-A148))</f>
        <v>-2</v>
      </c>
      <c r="D148" s="76">
        <f>COUNTIF($M$3:$M148,$M148)</f>
        <v>3</v>
      </c>
      <c r="E148" s="76">
        <v>3</v>
      </c>
      <c r="F148" s="22" t="str">
        <f>IF(E148="","",IF(E148=D148,"=",E148-D148))</f>
        <v>=</v>
      </c>
      <c r="G148" s="12">
        <v>773</v>
      </c>
      <c r="H148" s="13" t="str">
        <f>IFERROR(VLOOKUP($G148,Jugadores,12,0), "")</f>
        <v>ELVIRA GARCIA R.</v>
      </c>
      <c r="I148" s="13" t="str">
        <f>IFERROR(VLOOKUP($G148,Jugadores,14,0), "")</f>
        <v>Finisterre TM</v>
      </c>
      <c r="J148" s="17" t="str">
        <f>IF(ISERROR(VLOOKUP(I148,Clubes,1,0)),"-","Galicia")</f>
        <v>Galicia</v>
      </c>
      <c r="K148" s="14">
        <f>IFERROR(VLOOKUP($G148,Jugadores,15,0), "")</f>
        <v>1962</v>
      </c>
      <c r="L148" s="17" t="str">
        <f>IFERROR(VLOOKUP($G148,Jugadores,16,0), "")</f>
        <v>F</v>
      </c>
      <c r="M148" s="15" t="str">
        <f>IFERROR(VLOOKUP($G148,Jugadores,17,0), "")</f>
        <v>V60F</v>
      </c>
      <c r="N148" s="16"/>
      <c r="O148" s="24">
        <f>IF(COUNT(R148:AK148)=0,"",COUNT(R148:AK148))</f>
        <v>6</v>
      </c>
      <c r="P148" s="48">
        <f>SUM(R148:AK148)</f>
        <v>67.5</v>
      </c>
      <c r="Q148" s="50">
        <v>70.599999999999994</v>
      </c>
      <c r="R148" s="25">
        <v>1.5</v>
      </c>
      <c r="S148" s="25">
        <v>4.5</v>
      </c>
      <c r="T148" s="25">
        <v>14</v>
      </c>
      <c r="U148" s="25" t="s">
        <v>14</v>
      </c>
      <c r="V148" s="25" t="s">
        <v>14</v>
      </c>
      <c r="W148" s="25">
        <v>18.5</v>
      </c>
      <c r="X148" s="25">
        <v>6</v>
      </c>
      <c r="Y148" s="26"/>
      <c r="Z148" s="28" t="s">
        <v>14</v>
      </c>
      <c r="AA148" s="28" t="s">
        <v>14</v>
      </c>
      <c r="AB148" s="28" t="s">
        <v>14</v>
      </c>
      <c r="AC148" s="28" t="s">
        <v>14</v>
      </c>
      <c r="AD148" s="28" t="s">
        <v>14</v>
      </c>
      <c r="AE148" s="28" t="s">
        <v>14</v>
      </c>
      <c r="AF148" s="28" t="s">
        <v>14</v>
      </c>
      <c r="AG148" s="28">
        <v>23</v>
      </c>
      <c r="AH148" s="28" t="s">
        <v>14</v>
      </c>
      <c r="AI148" s="28" t="s">
        <v>14</v>
      </c>
      <c r="AJ148" s="28" t="s">
        <v>14</v>
      </c>
      <c r="AK148" s="51" t="s">
        <v>14</v>
      </c>
      <c r="AM148" s="1" t="s">
        <v>14</v>
      </c>
    </row>
    <row r="149" spans="1:39" x14ac:dyDescent="0.2">
      <c r="A149" s="21">
        <f>ROW(G149)-2</f>
        <v>147</v>
      </c>
      <c r="B149" s="76">
        <v>145</v>
      </c>
      <c r="C149" s="22">
        <f>IF(B149="","",IF(B149=A149,"=",B149-A149))</f>
        <v>-2</v>
      </c>
      <c r="D149" s="76">
        <f>COUNTIF($M$3:$M149,$M149)</f>
        <v>15</v>
      </c>
      <c r="E149" s="76">
        <v>16</v>
      </c>
      <c r="F149" s="22">
        <f>IF(E149="","",IF(E149=D149,"=",E149-D149))</f>
        <v>1</v>
      </c>
      <c r="G149" s="12">
        <v>33880</v>
      </c>
      <c r="H149" s="13" t="str">
        <f>IFERROR(VLOOKUP($G149,Jugadores,12,0), "")</f>
        <v>NICOLAS COLLAZO P.</v>
      </c>
      <c r="I149" s="13" t="str">
        <f>IFERROR(VLOOKUP($G149,Jugadores,14,0), "")</f>
        <v>Cambre TM</v>
      </c>
      <c r="J149" s="17" t="str">
        <f>IF(ISERROR(VLOOKUP(I149,Clubes,1,0)),"-","Galicia")</f>
        <v>Galicia</v>
      </c>
      <c r="K149" s="14">
        <f>IFERROR(VLOOKUP($G149,Jugadores,15,0), "")</f>
        <v>2006</v>
      </c>
      <c r="L149" s="17" t="str">
        <f>IFERROR(VLOOKUP($G149,Jugadores,16,0), "")</f>
        <v>M</v>
      </c>
      <c r="M149" s="15" t="str">
        <f>IFERROR(VLOOKUP($G149,Jugadores,17,0), "")</f>
        <v>JUVM</v>
      </c>
      <c r="N149" s="16"/>
      <c r="O149" s="24">
        <f>IF(COUNT(R149:AK149)=0,"",COUNT(R149:AK149))</f>
        <v>4</v>
      </c>
      <c r="P149" s="48">
        <f>SUM(R149:AK149)</f>
        <v>67.099999999999994</v>
      </c>
      <c r="Q149" s="50">
        <v>50.2</v>
      </c>
      <c r="R149" s="25">
        <v>12.9</v>
      </c>
      <c r="S149" s="25" t="s">
        <v>14</v>
      </c>
      <c r="T149" s="25" t="s">
        <v>14</v>
      </c>
      <c r="U149" s="25" t="s">
        <v>14</v>
      </c>
      <c r="V149" s="25" t="s">
        <v>14</v>
      </c>
      <c r="W149" s="25">
        <v>13.2</v>
      </c>
      <c r="X149" s="25">
        <v>4</v>
      </c>
      <c r="Y149" s="26"/>
      <c r="Z149" s="28" t="s">
        <v>14</v>
      </c>
      <c r="AA149" s="28" t="s">
        <v>14</v>
      </c>
      <c r="AB149" s="28" t="s">
        <v>14</v>
      </c>
      <c r="AC149" s="28" t="s">
        <v>14</v>
      </c>
      <c r="AD149" s="28" t="s">
        <v>14</v>
      </c>
      <c r="AE149" s="28">
        <v>37</v>
      </c>
      <c r="AF149" s="28" t="s">
        <v>14</v>
      </c>
      <c r="AG149" s="28" t="s">
        <v>14</v>
      </c>
      <c r="AH149" s="28" t="s">
        <v>14</v>
      </c>
      <c r="AI149" s="28" t="s">
        <v>14</v>
      </c>
      <c r="AJ149" s="28" t="s">
        <v>14</v>
      </c>
      <c r="AK149" s="51" t="s">
        <v>14</v>
      </c>
      <c r="AM149" s="1" t="s">
        <v>14</v>
      </c>
    </row>
    <row r="150" spans="1:39" x14ac:dyDescent="0.2">
      <c r="A150" s="21">
        <f>ROW(G150)-2</f>
        <v>148</v>
      </c>
      <c r="B150" s="76">
        <v>146</v>
      </c>
      <c r="C150" s="22">
        <f>IF(B150="","",IF(B150=A150,"=",B150-A150))</f>
        <v>-2</v>
      </c>
      <c r="D150" s="76">
        <f>COUNTIF($M$3:$M150,$M150)</f>
        <v>18</v>
      </c>
      <c r="E150" s="76">
        <v>18</v>
      </c>
      <c r="F150" s="22" t="str">
        <f>IF(E150="","",IF(E150=D150,"=",E150-D150))</f>
        <v>=</v>
      </c>
      <c r="G150" s="12">
        <v>23288</v>
      </c>
      <c r="H150" s="13" t="str">
        <f>IFERROR(VLOOKUP($G150,Jugadores,12,0), "")</f>
        <v>JOSE R. GARCIA L.</v>
      </c>
      <c r="I150" s="13" t="str">
        <f>IFERROR(VLOOKUP($G150,Jugadores,14,0), "")</f>
        <v>CD Dezportas Lugo TM</v>
      </c>
      <c r="J150" s="17" t="str">
        <f>IF(ISERROR(VLOOKUP(I150,Clubes,1,0)),"-","Galicia")</f>
        <v>Galicia</v>
      </c>
      <c r="K150" s="14">
        <f>IFERROR(VLOOKUP($G150,Jugadores,15,0), "")</f>
        <v>1971</v>
      </c>
      <c r="L150" s="17" t="str">
        <f>IFERROR(VLOOKUP($G150,Jugadores,16,0), "")</f>
        <v>M</v>
      </c>
      <c r="M150" s="15" t="str">
        <f>IFERROR(VLOOKUP($G150,Jugadores,17,0), "")</f>
        <v>V50M</v>
      </c>
      <c r="N150" s="16"/>
      <c r="O150" s="24">
        <f>IF(COUNT(R150:AK150)=0,"",COUNT(R150:AK150))</f>
        <v>4</v>
      </c>
      <c r="P150" s="48">
        <f>SUM(R150:AK150)</f>
        <v>67</v>
      </c>
      <c r="Q150" s="50">
        <v>61</v>
      </c>
      <c r="R150" s="25" t="s">
        <v>14</v>
      </c>
      <c r="S150" s="25"/>
      <c r="T150" s="25">
        <v>5.5</v>
      </c>
      <c r="U150" s="25"/>
      <c r="V150" s="25" t="s">
        <v>14</v>
      </c>
      <c r="W150" s="25">
        <v>10.5</v>
      </c>
      <c r="X150" s="25">
        <v>6</v>
      </c>
      <c r="Y150" s="26"/>
      <c r="Z150" s="28" t="s">
        <v>14</v>
      </c>
      <c r="AA150" s="28" t="s">
        <v>14</v>
      </c>
      <c r="AB150" s="28" t="s">
        <v>14</v>
      </c>
      <c r="AC150" s="28" t="s">
        <v>14</v>
      </c>
      <c r="AD150" s="28" t="s">
        <v>14</v>
      </c>
      <c r="AE150" s="28" t="s">
        <v>14</v>
      </c>
      <c r="AF150" s="28"/>
      <c r="AG150" s="28" t="s">
        <v>14</v>
      </c>
      <c r="AH150" s="28">
        <v>45</v>
      </c>
      <c r="AI150" s="28" t="s">
        <v>14</v>
      </c>
      <c r="AJ150" s="28" t="s">
        <v>14</v>
      </c>
      <c r="AK150" s="51" t="s">
        <v>14</v>
      </c>
      <c r="AM150" s="1" t="s">
        <v>14</v>
      </c>
    </row>
    <row r="151" spans="1:39" x14ac:dyDescent="0.2">
      <c r="A151" s="21">
        <f>ROW(G151)-2</f>
        <v>149</v>
      </c>
      <c r="B151" s="76">
        <v>150</v>
      </c>
      <c r="C151" s="22">
        <f>IF(B151="","",IF(B151=A151,"=",B151-A151))</f>
        <v>1</v>
      </c>
      <c r="D151" s="76">
        <f>COUNTIF($M$3:$M151,$M151)</f>
        <v>16</v>
      </c>
      <c r="E151" s="76">
        <v>17</v>
      </c>
      <c r="F151" s="22">
        <f>IF(E151="","",IF(E151=D151,"=",E151-D151))</f>
        <v>1</v>
      </c>
      <c r="G151" s="12">
        <v>22665</v>
      </c>
      <c r="H151" s="13" t="str">
        <f>IFERROR(VLOOKUP($G151,Jugadores,12,0), "")</f>
        <v>CARLOS VAZQUEZ C.</v>
      </c>
      <c r="I151" s="13" t="str">
        <f>IFERROR(VLOOKUP($G151,Jugadores,14,0), "")</f>
        <v>Cinania TM</v>
      </c>
      <c r="J151" s="17" t="str">
        <f>IF(ISERROR(VLOOKUP(I151,Clubes,1,0)),"-","Galicia")</f>
        <v>Galicia</v>
      </c>
      <c r="K151" s="14">
        <f>IFERROR(VLOOKUP($G151,Jugadores,15,0), "")</f>
        <v>2005</v>
      </c>
      <c r="L151" s="17" t="str">
        <f>IFERROR(VLOOKUP($G151,Jugadores,16,0), "")</f>
        <v>M</v>
      </c>
      <c r="M151" s="15" t="str">
        <f>IFERROR(VLOOKUP($G151,Jugadores,17,0), "")</f>
        <v>JUVM</v>
      </c>
      <c r="N151" s="16"/>
      <c r="O151" s="24">
        <f>IF(COUNT(R151:AK151)=0,"",COUNT(R151:AK151))</f>
        <v>3</v>
      </c>
      <c r="P151" s="48">
        <f>SUM(R151:AK151)</f>
        <v>66.5</v>
      </c>
      <c r="Q151" s="50">
        <v>77</v>
      </c>
      <c r="R151" s="25">
        <v>0</v>
      </c>
      <c r="S151" s="25" t="s">
        <v>14</v>
      </c>
      <c r="T151" s="25" t="s">
        <v>14</v>
      </c>
      <c r="U151" s="25" t="s">
        <v>14</v>
      </c>
      <c r="V151" s="25">
        <v>11.5</v>
      </c>
      <c r="W151" s="25" t="s">
        <v>14</v>
      </c>
      <c r="X151" s="25" t="s">
        <v>14</v>
      </c>
      <c r="Y151" s="26"/>
      <c r="Z151" s="28" t="s">
        <v>14</v>
      </c>
      <c r="AA151" s="28" t="s">
        <v>14</v>
      </c>
      <c r="AB151" s="28" t="s">
        <v>14</v>
      </c>
      <c r="AC151" s="28" t="s">
        <v>14</v>
      </c>
      <c r="AD151" s="28">
        <v>55</v>
      </c>
      <c r="AE151" s="28" t="s">
        <v>14</v>
      </c>
      <c r="AF151" s="28" t="s">
        <v>14</v>
      </c>
      <c r="AG151" s="28" t="s">
        <v>14</v>
      </c>
      <c r="AH151" s="28" t="s">
        <v>14</v>
      </c>
      <c r="AI151" s="28" t="s">
        <v>14</v>
      </c>
      <c r="AJ151" s="28" t="s">
        <v>14</v>
      </c>
      <c r="AK151" s="51" t="s">
        <v>14</v>
      </c>
      <c r="AM151" s="1" t="s">
        <v>14</v>
      </c>
    </row>
    <row r="152" spans="1:39" x14ac:dyDescent="0.2">
      <c r="A152" s="21">
        <f>ROW(G152)-2</f>
        <v>150</v>
      </c>
      <c r="B152" s="76">
        <v>153</v>
      </c>
      <c r="C152" s="22">
        <f>IF(B152="","",IF(B152=A152,"=",B152-A152))</f>
        <v>3</v>
      </c>
      <c r="D152" s="76">
        <f>COUNTIF($M$3:$M152,$M152)</f>
        <v>19</v>
      </c>
      <c r="E152" s="76">
        <v>19</v>
      </c>
      <c r="F152" s="22" t="str">
        <f>IF(E152="","",IF(E152=D152,"=",E152-D152))</f>
        <v>=</v>
      </c>
      <c r="G152" s="12">
        <v>31922</v>
      </c>
      <c r="H152" s="13" t="str">
        <f>IFERROR(VLOOKUP($G152,Jugadores,12,0), "")</f>
        <v>PABLO BAENA T.</v>
      </c>
      <c r="I152" s="13" t="str">
        <f>IFERROR(VLOOKUP($G152,Jugadores,14,0), "")</f>
        <v>Club Monte Porreiro</v>
      </c>
      <c r="J152" s="17" t="str">
        <f>IF(ISERROR(VLOOKUP(I152,Clubes,1,0)),"-","Galicia")</f>
        <v>Galicia</v>
      </c>
      <c r="K152" s="14">
        <f>IFERROR(VLOOKUP($G152,Jugadores,15,0), "")</f>
        <v>1973</v>
      </c>
      <c r="L152" s="17" t="str">
        <f>IFERROR(VLOOKUP($G152,Jugadores,16,0), "")</f>
        <v>M</v>
      </c>
      <c r="M152" s="15" t="str">
        <f>IFERROR(VLOOKUP($G152,Jugadores,17,0), "")</f>
        <v>V50M</v>
      </c>
      <c r="N152" s="16"/>
      <c r="O152" s="24">
        <f>IF(COUNT(R152:AK152)=0,"",COUNT(R152:AK152))</f>
        <v>5</v>
      </c>
      <c r="P152" s="48">
        <f>SUM(R152:AK152)</f>
        <v>65.5</v>
      </c>
      <c r="Q152" s="50">
        <v>63.2</v>
      </c>
      <c r="R152" s="25">
        <v>5.5</v>
      </c>
      <c r="S152" s="25" t="s">
        <v>14</v>
      </c>
      <c r="T152" s="25" t="s">
        <v>14</v>
      </c>
      <c r="U152" s="25">
        <v>5</v>
      </c>
      <c r="V152" s="25">
        <v>11.5</v>
      </c>
      <c r="W152" s="25">
        <v>10.5</v>
      </c>
      <c r="X152" s="25" t="s">
        <v>14</v>
      </c>
      <c r="Y152" s="26"/>
      <c r="Z152" s="28" t="s">
        <v>14</v>
      </c>
      <c r="AA152" s="28" t="s">
        <v>14</v>
      </c>
      <c r="AB152" s="28" t="s">
        <v>14</v>
      </c>
      <c r="AC152" s="28" t="s">
        <v>14</v>
      </c>
      <c r="AD152" s="28" t="s">
        <v>14</v>
      </c>
      <c r="AE152" s="28" t="s">
        <v>14</v>
      </c>
      <c r="AF152" s="28" t="s">
        <v>14</v>
      </c>
      <c r="AG152" s="28">
        <v>33</v>
      </c>
      <c r="AH152" s="28" t="s">
        <v>14</v>
      </c>
      <c r="AI152" s="28" t="s">
        <v>14</v>
      </c>
      <c r="AJ152" s="28" t="s">
        <v>14</v>
      </c>
      <c r="AK152" s="51" t="s">
        <v>14</v>
      </c>
      <c r="AM152" s="1" t="s">
        <v>14</v>
      </c>
    </row>
    <row r="153" spans="1:39" x14ac:dyDescent="0.2">
      <c r="A153" s="21">
        <f>ROW(G153)-2</f>
        <v>151</v>
      </c>
      <c r="B153" s="76">
        <v>161</v>
      </c>
      <c r="C153" s="22">
        <f>IF(B153="","",IF(B153=A153,"=",B153-A153))</f>
        <v>10</v>
      </c>
      <c r="D153" s="76">
        <f>COUNTIF($M$3:$M153,$M153)</f>
        <v>20</v>
      </c>
      <c r="E153" s="76">
        <v>22</v>
      </c>
      <c r="F153" s="22">
        <f>IF(E153="","",IF(E153=D153,"=",E153-D153))</f>
        <v>2</v>
      </c>
      <c r="G153" s="12">
        <v>22643</v>
      </c>
      <c r="H153" s="13" t="str">
        <f>IFERROR(VLOOKUP($G153,Jugadores,12,0), "")</f>
        <v>GONZALO GARCIA T.</v>
      </c>
      <c r="I153" s="13" t="str">
        <f>IFERROR(VLOOKUP($G153,Jugadores,14,0), "")</f>
        <v>Arteal TM</v>
      </c>
      <c r="J153" s="17" t="str">
        <f>IF(ISERROR(VLOOKUP(I153,Clubes,1,0)),"-","Galicia")</f>
        <v>Galicia</v>
      </c>
      <c r="K153" s="14">
        <f>IFERROR(VLOOKUP($G153,Jugadores,15,0), "")</f>
        <v>1972</v>
      </c>
      <c r="L153" s="17" t="str">
        <f>IFERROR(VLOOKUP($G153,Jugadores,16,0), "")</f>
        <v>M</v>
      </c>
      <c r="M153" s="15" t="str">
        <f>IFERROR(VLOOKUP($G153,Jugadores,17,0), "")</f>
        <v>V50M</v>
      </c>
      <c r="N153" s="16"/>
      <c r="O153" s="24">
        <f>IF(COUNT(R153:AK153)=0,"",COUNT(R153:AK153))</f>
        <v>5</v>
      </c>
      <c r="P153" s="48">
        <f>SUM(R153:AK153)</f>
        <v>65.400000000000006</v>
      </c>
      <c r="Q153" s="50">
        <v>58.9</v>
      </c>
      <c r="R153" s="25" t="s">
        <v>14</v>
      </c>
      <c r="S153" s="25" t="s">
        <v>14</v>
      </c>
      <c r="T153" s="25">
        <v>5.4</v>
      </c>
      <c r="U153" s="25">
        <v>5</v>
      </c>
      <c r="V153" s="25">
        <v>7.5</v>
      </c>
      <c r="W153" s="25">
        <v>2.5</v>
      </c>
      <c r="X153" s="25" t="s">
        <v>14</v>
      </c>
      <c r="Y153" s="26"/>
      <c r="Z153" s="28" t="s">
        <v>14</v>
      </c>
      <c r="AA153" s="28" t="s">
        <v>14</v>
      </c>
      <c r="AB153" s="28" t="s">
        <v>14</v>
      </c>
      <c r="AC153" s="28" t="s">
        <v>14</v>
      </c>
      <c r="AD153" s="28" t="s">
        <v>14</v>
      </c>
      <c r="AE153" s="28" t="s">
        <v>14</v>
      </c>
      <c r="AF153" s="28" t="s">
        <v>14</v>
      </c>
      <c r="AG153" s="28" t="s">
        <v>14</v>
      </c>
      <c r="AH153" s="28">
        <v>45</v>
      </c>
      <c r="AI153" s="28" t="s">
        <v>14</v>
      </c>
      <c r="AJ153" s="28" t="s">
        <v>14</v>
      </c>
      <c r="AK153" s="51" t="s">
        <v>14</v>
      </c>
      <c r="AM153" s="1" t="s">
        <v>14</v>
      </c>
    </row>
    <row r="154" spans="1:39" x14ac:dyDescent="0.2">
      <c r="A154" s="21">
        <f>ROW(G154)-2</f>
        <v>152</v>
      </c>
      <c r="B154" s="76">
        <v>148</v>
      </c>
      <c r="C154" s="22">
        <f>IF(B154="","",IF(B154=A154,"=",B154-A154))</f>
        <v>-4</v>
      </c>
      <c r="D154" s="76">
        <f>COUNTIF($M$3:$M154,$M154)</f>
        <v>15</v>
      </c>
      <c r="E154" s="76">
        <v>15</v>
      </c>
      <c r="F154" s="22" t="str">
        <f>IF(E154="","",IF(E154=D154,"=",E154-D154))</f>
        <v>=</v>
      </c>
      <c r="G154" s="12">
        <v>100009</v>
      </c>
      <c r="H154" s="13" t="str">
        <f>IFERROR(VLOOKUP($G154,Jugadores,12,0), "")</f>
        <v>ADRIANO PEREZ R.</v>
      </c>
      <c r="I154" s="13" t="str">
        <f>IFERROR(VLOOKUP($G154,Jugadores,14,0), "")</f>
        <v>AD CP Zas</v>
      </c>
      <c r="J154" s="17" t="str">
        <f>IF(ISERROR(VLOOKUP(I154,Clubes,1,0)),"-","Galicia")</f>
        <v>Galicia</v>
      </c>
      <c r="K154" s="14">
        <f>IFERROR(VLOOKUP($G154,Jugadores,15,0), "")</f>
        <v>2012</v>
      </c>
      <c r="L154" s="17" t="str">
        <f>IFERROR(VLOOKUP($G154,Jugadores,16,0), "")</f>
        <v>M</v>
      </c>
      <c r="M154" s="15" t="str">
        <f>IFERROR(VLOOKUP($G154,Jugadores,17,0), "")</f>
        <v>BENM</v>
      </c>
      <c r="N154" s="16">
        <v>1</v>
      </c>
      <c r="O154" s="24">
        <f>IF(COUNT(R154:AK154)=0,"",COUNT(R154:AK154))</f>
        <v>2</v>
      </c>
      <c r="P154" s="48">
        <f>SUM(R154:AK154)</f>
        <v>65</v>
      </c>
      <c r="Q154" s="50">
        <v>65</v>
      </c>
      <c r="R154" s="25" t="s">
        <v>14</v>
      </c>
      <c r="S154" s="25" t="s">
        <v>14</v>
      </c>
      <c r="T154" s="25" t="s">
        <v>14</v>
      </c>
      <c r="U154" s="25" t="s">
        <v>14</v>
      </c>
      <c r="V154" s="25" t="s">
        <v>14</v>
      </c>
      <c r="W154" s="25" t="s">
        <v>14</v>
      </c>
      <c r="X154" s="25" t="s">
        <v>14</v>
      </c>
      <c r="Y154" s="26"/>
      <c r="Z154" s="28" t="s">
        <v>14</v>
      </c>
      <c r="AA154" s="28">
        <v>0</v>
      </c>
      <c r="AB154" s="28">
        <v>65</v>
      </c>
      <c r="AC154" s="28" t="s">
        <v>14</v>
      </c>
      <c r="AD154" s="28" t="s">
        <v>14</v>
      </c>
      <c r="AE154" s="28" t="s">
        <v>14</v>
      </c>
      <c r="AF154" s="28" t="s">
        <v>14</v>
      </c>
      <c r="AG154" s="28" t="s">
        <v>14</v>
      </c>
      <c r="AH154" s="28" t="s">
        <v>14</v>
      </c>
      <c r="AI154" s="28" t="s">
        <v>14</v>
      </c>
      <c r="AJ154" s="28" t="s">
        <v>14</v>
      </c>
      <c r="AK154" s="51" t="s">
        <v>14</v>
      </c>
      <c r="AM154" s="1" t="s">
        <v>14</v>
      </c>
    </row>
    <row r="155" spans="1:39" x14ac:dyDescent="0.2">
      <c r="A155" s="21">
        <f>ROW(G155)-2</f>
        <v>153</v>
      </c>
      <c r="B155" s="76">
        <v>149</v>
      </c>
      <c r="C155" s="22">
        <f>IF(B155="","",IF(B155=A155,"=",B155-A155))</f>
        <v>-4</v>
      </c>
      <c r="D155" s="76">
        <f>COUNTIF($M$3:$M155,$M155)</f>
        <v>15</v>
      </c>
      <c r="E155" s="76">
        <v>15</v>
      </c>
      <c r="F155" s="22" t="str">
        <f>IF(E155="","",IF(E155=D155,"=",E155-D155))</f>
        <v>=</v>
      </c>
      <c r="G155" s="12">
        <v>35909</v>
      </c>
      <c r="H155" s="13" t="str">
        <f>IFERROR(VLOOKUP($G155,Jugadores,12,0), "")</f>
        <v>HERNáN MARTíNEZ F.</v>
      </c>
      <c r="I155" s="13" t="str">
        <f>IFERROR(VLOOKUP($G155,Jugadores,14,0), "")</f>
        <v>CTM Mos</v>
      </c>
      <c r="J155" s="17" t="str">
        <f>IF(ISERROR(VLOOKUP(I155,Clubes,1,0)),"-","Galicia")</f>
        <v>Galicia</v>
      </c>
      <c r="K155" s="14">
        <f>IFERROR(VLOOKUP($G155,Jugadores,15,0), "")</f>
        <v>2010</v>
      </c>
      <c r="L155" s="17" t="str">
        <f>IFERROR(VLOOKUP($G155,Jugadores,16,0), "")</f>
        <v>M</v>
      </c>
      <c r="M155" s="15" t="str">
        <f>IFERROR(VLOOKUP($G155,Jugadores,17,0), "")</f>
        <v>ALEM</v>
      </c>
      <c r="N155" s="16"/>
      <c r="O155" s="24">
        <f>IF(COUNT(R155:AK155)=0,"",COUNT(R155:AK155))</f>
        <v>1</v>
      </c>
      <c r="P155" s="48">
        <f>SUM(R155:AK155)</f>
        <v>65</v>
      </c>
      <c r="Q155" s="50">
        <v>73.5</v>
      </c>
      <c r="R155" s="25" t="s">
        <v>14</v>
      </c>
      <c r="S155" s="25" t="s">
        <v>14</v>
      </c>
      <c r="T155" s="25" t="s">
        <v>14</v>
      </c>
      <c r="U155" s="25" t="s">
        <v>14</v>
      </c>
      <c r="V155" s="25" t="s">
        <v>14</v>
      </c>
      <c r="W155" s="25" t="s">
        <v>14</v>
      </c>
      <c r="X155" s="25" t="s">
        <v>14</v>
      </c>
      <c r="Y155" s="26"/>
      <c r="Z155" s="28" t="s">
        <v>14</v>
      </c>
      <c r="AA155" s="28" t="s">
        <v>14</v>
      </c>
      <c r="AB155" s="28">
        <v>65</v>
      </c>
      <c r="AC155" s="28" t="s">
        <v>14</v>
      </c>
      <c r="AD155" s="28" t="s">
        <v>14</v>
      </c>
      <c r="AE155" s="28" t="s">
        <v>14</v>
      </c>
      <c r="AF155" s="28" t="s">
        <v>14</v>
      </c>
      <c r="AG155" s="28" t="s">
        <v>14</v>
      </c>
      <c r="AH155" s="28" t="s">
        <v>14</v>
      </c>
      <c r="AI155" s="28" t="s">
        <v>14</v>
      </c>
      <c r="AJ155" s="28" t="s">
        <v>14</v>
      </c>
      <c r="AK155" s="51" t="s">
        <v>14</v>
      </c>
      <c r="AM155" s="1" t="s">
        <v>14</v>
      </c>
    </row>
    <row r="156" spans="1:39" x14ac:dyDescent="0.2">
      <c r="A156" s="21">
        <f>ROW(G156)-2</f>
        <v>154</v>
      </c>
      <c r="B156" s="76">
        <v>155</v>
      </c>
      <c r="C156" s="22">
        <f>IF(B156="","",IF(B156=A156,"=",B156-A156))</f>
        <v>1</v>
      </c>
      <c r="D156" s="76">
        <f>COUNTIF($M$3:$M156,$M156)</f>
        <v>3</v>
      </c>
      <c r="E156" s="76">
        <v>3</v>
      </c>
      <c r="F156" s="22" t="str">
        <f>IF(E156="","",IF(E156=D156,"=",E156-D156))</f>
        <v>=</v>
      </c>
      <c r="G156" s="12">
        <v>36729</v>
      </c>
      <c r="H156" s="13" t="str">
        <f>IFERROR(VLOOKUP($G156,Jugadores,12,0), "")</f>
        <v>LOIS RAMILO A.</v>
      </c>
      <c r="I156" s="13" t="str">
        <f>IFERROR(VLOOKUP($G156,Jugadores,14,0), "")</f>
        <v>CTM Mos</v>
      </c>
      <c r="J156" s="17" t="str">
        <f>IF(ISERROR(VLOOKUP(I156,Clubes,1,0)),"-","Galicia")</f>
        <v>Galicia</v>
      </c>
      <c r="K156" s="14">
        <f>IFERROR(VLOOKUP($G156,Jugadores,15,0), "")</f>
        <v>2014</v>
      </c>
      <c r="L156" s="17" t="str">
        <f>IFERROR(VLOOKUP($G156,Jugadores,16,0), "")</f>
        <v>M</v>
      </c>
      <c r="M156" s="15" t="str">
        <f>IFERROR(VLOOKUP($G156,Jugadores,17,0), "")</f>
        <v>PREM</v>
      </c>
      <c r="N156" s="16"/>
      <c r="O156" s="24">
        <f>IF(COUNT(R156:AK156)=0,"",COUNT(R156:AK156))</f>
        <v>4</v>
      </c>
      <c r="P156" s="48">
        <f>SUM(R156:AK156)</f>
        <v>64.8</v>
      </c>
      <c r="Q156" s="50">
        <v>54</v>
      </c>
      <c r="R156" s="25">
        <v>8</v>
      </c>
      <c r="S156" s="25" t="s">
        <v>14</v>
      </c>
      <c r="T156" s="25" t="s">
        <v>14</v>
      </c>
      <c r="U156" s="25" t="s">
        <v>14</v>
      </c>
      <c r="V156" s="25">
        <v>2.8</v>
      </c>
      <c r="W156" s="25">
        <v>3</v>
      </c>
      <c r="X156" s="25" t="s">
        <v>14</v>
      </c>
      <c r="Y156" s="26"/>
      <c r="Z156" s="28">
        <v>51</v>
      </c>
      <c r="AA156" s="28" t="s">
        <v>14</v>
      </c>
      <c r="AB156" s="28" t="s">
        <v>14</v>
      </c>
      <c r="AC156" s="28" t="s">
        <v>14</v>
      </c>
      <c r="AD156" s="28" t="s">
        <v>14</v>
      </c>
      <c r="AE156" s="28" t="s">
        <v>14</v>
      </c>
      <c r="AF156" s="28" t="s">
        <v>14</v>
      </c>
      <c r="AG156" s="28" t="s">
        <v>14</v>
      </c>
      <c r="AH156" s="28" t="s">
        <v>14</v>
      </c>
      <c r="AI156" s="28" t="s">
        <v>14</v>
      </c>
      <c r="AJ156" s="28" t="s">
        <v>14</v>
      </c>
      <c r="AK156" s="51" t="s">
        <v>14</v>
      </c>
      <c r="AM156" s="1" t="s">
        <v>14</v>
      </c>
    </row>
    <row r="157" spans="1:39" x14ac:dyDescent="0.2">
      <c r="A157" s="21">
        <f>ROW(G157)-2</f>
        <v>155</v>
      </c>
      <c r="B157" s="76">
        <v>143</v>
      </c>
      <c r="C157" s="22">
        <f>IF(B157="","",IF(B157=A157,"=",B157-A157))</f>
        <v>-12</v>
      </c>
      <c r="D157" s="76">
        <f>COUNTIF($M$3:$M157,$M157)</f>
        <v>17</v>
      </c>
      <c r="E157" s="76">
        <v>15</v>
      </c>
      <c r="F157" s="22">
        <f>IF(E157="","",IF(E157=D157,"=",E157-D157))</f>
        <v>-2</v>
      </c>
      <c r="G157" s="12">
        <v>35567</v>
      </c>
      <c r="H157" s="13" t="str">
        <f>IFERROR(VLOOKUP($G157,Jugadores,12,0), "")</f>
        <v>IGNACIO GARCIA F.</v>
      </c>
      <c r="I157" s="13" t="str">
        <f>IFERROR(VLOOKUP($G157,Jugadores,14,0), "")</f>
        <v>Club Monte Porreiro</v>
      </c>
      <c r="J157" s="17" t="str">
        <f>IF(ISERROR(VLOOKUP(I157,Clubes,1,0)),"-","Galicia")</f>
        <v>Galicia</v>
      </c>
      <c r="K157" s="14">
        <f>IFERROR(VLOOKUP($G157,Jugadores,15,0), "")</f>
        <v>2005</v>
      </c>
      <c r="L157" s="17" t="str">
        <f>IFERROR(VLOOKUP($G157,Jugadores,16,0), "")</f>
        <v>M</v>
      </c>
      <c r="M157" s="15" t="str">
        <f>IFERROR(VLOOKUP($G157,Jugadores,17,0), "")</f>
        <v>JUVM</v>
      </c>
      <c r="N157" s="16"/>
      <c r="O157" s="24">
        <f>IF(COUNT(R157:AK157)=0,"",COUNT(R157:AK157))</f>
        <v>4</v>
      </c>
      <c r="P157" s="48">
        <f>SUM(R157:AK157)</f>
        <v>64.5</v>
      </c>
      <c r="Q157" s="50">
        <v>68.5</v>
      </c>
      <c r="R157" s="25">
        <v>4</v>
      </c>
      <c r="S157" s="25" t="s">
        <v>14</v>
      </c>
      <c r="T157" s="25">
        <v>4.5</v>
      </c>
      <c r="U157" s="25" t="s">
        <v>14</v>
      </c>
      <c r="V157" s="25" t="s">
        <v>14</v>
      </c>
      <c r="W157" s="25" t="s">
        <v>14</v>
      </c>
      <c r="X157" s="25" t="s">
        <v>14</v>
      </c>
      <c r="Y157" s="26"/>
      <c r="Z157" s="28" t="s">
        <v>14</v>
      </c>
      <c r="AA157" s="28" t="s">
        <v>14</v>
      </c>
      <c r="AB157" s="28" t="s">
        <v>14</v>
      </c>
      <c r="AC157" s="28" t="s">
        <v>14</v>
      </c>
      <c r="AD157" s="28">
        <v>35</v>
      </c>
      <c r="AE157" s="28">
        <v>21</v>
      </c>
      <c r="AF157" s="28" t="s">
        <v>14</v>
      </c>
      <c r="AG157" s="28" t="s">
        <v>14</v>
      </c>
      <c r="AH157" s="28" t="s">
        <v>14</v>
      </c>
      <c r="AI157" s="28" t="s">
        <v>14</v>
      </c>
      <c r="AJ157" s="28" t="s">
        <v>14</v>
      </c>
      <c r="AK157" s="51" t="s">
        <v>14</v>
      </c>
      <c r="AM157" s="1" t="s">
        <v>14</v>
      </c>
    </row>
    <row r="158" spans="1:39" x14ac:dyDescent="0.2">
      <c r="A158" s="21">
        <f>ROW(G158)-2</f>
        <v>156</v>
      </c>
      <c r="B158" s="76">
        <v>168</v>
      </c>
      <c r="C158" s="22">
        <f>IF(B158="","",IF(B158=A158,"=",B158-A158))</f>
        <v>12</v>
      </c>
      <c r="D158" s="76">
        <f>COUNTIF($M$3:$M158,$M158)</f>
        <v>4</v>
      </c>
      <c r="E158" s="76">
        <v>4</v>
      </c>
      <c r="F158" s="22" t="str">
        <f>IF(E158="","",IF(E158=D158,"=",E158-D158))</f>
        <v>=</v>
      </c>
      <c r="G158" s="12">
        <v>6974</v>
      </c>
      <c r="H158" s="13" t="str">
        <f>IFERROR(VLOOKUP($G158,Jugadores,12,0), "")</f>
        <v>JAVIER FERNANDEZ E.</v>
      </c>
      <c r="I158" s="13" t="str">
        <f>IFERROR(VLOOKUP($G158,Jugadores,14,0), "")</f>
        <v>Liceo Casino de Tuy</v>
      </c>
      <c r="J158" s="17" t="str">
        <f>IF(ISERROR(VLOOKUP(I158,Clubes,1,0)),"-","Galicia")</f>
        <v>Galicia</v>
      </c>
      <c r="K158" s="14">
        <f>IFERROR(VLOOKUP($G158,Jugadores,15,0), "")</f>
        <v>1980</v>
      </c>
      <c r="L158" s="17" t="str">
        <f>IFERROR(VLOOKUP($G158,Jugadores,16,0), "")</f>
        <v>M</v>
      </c>
      <c r="M158" s="15" t="str">
        <f>IFERROR(VLOOKUP($G158,Jugadores,17,0), "")</f>
        <v>V40M</v>
      </c>
      <c r="N158" s="16"/>
      <c r="O158" s="24">
        <f>IF(COUNT(R158:AK158)=0,"",COUNT(R158:AK158))</f>
        <v>3</v>
      </c>
      <c r="P158" s="48">
        <f>SUM(R158:AK158)</f>
        <v>63.4</v>
      </c>
      <c r="Q158" s="50">
        <v>47</v>
      </c>
      <c r="R158" s="25">
        <v>9.5</v>
      </c>
      <c r="S158" s="25" t="s">
        <v>14</v>
      </c>
      <c r="T158" s="25" t="s">
        <v>14</v>
      </c>
      <c r="U158" s="25" t="s">
        <v>14</v>
      </c>
      <c r="V158" s="25">
        <v>12.9</v>
      </c>
      <c r="W158" s="25" t="s">
        <v>14</v>
      </c>
      <c r="X158" s="25" t="s">
        <v>14</v>
      </c>
      <c r="Y158" s="26"/>
      <c r="Z158" s="28" t="s">
        <v>14</v>
      </c>
      <c r="AA158" s="28" t="s">
        <v>14</v>
      </c>
      <c r="AB158" s="28" t="s">
        <v>14</v>
      </c>
      <c r="AC158" s="28" t="s">
        <v>14</v>
      </c>
      <c r="AD158" s="28" t="s">
        <v>14</v>
      </c>
      <c r="AE158" s="28" t="s">
        <v>14</v>
      </c>
      <c r="AF158" s="28" t="s">
        <v>14</v>
      </c>
      <c r="AG158" s="28">
        <v>41</v>
      </c>
      <c r="AH158" s="28" t="s">
        <v>14</v>
      </c>
      <c r="AI158" s="28" t="s">
        <v>14</v>
      </c>
      <c r="AJ158" s="28" t="s">
        <v>14</v>
      </c>
      <c r="AK158" s="51" t="s">
        <v>14</v>
      </c>
      <c r="AM158" s="1" t="s">
        <v>14</v>
      </c>
    </row>
    <row r="159" spans="1:39" x14ac:dyDescent="0.2">
      <c r="A159" s="21">
        <f>ROW(G159)-2</f>
        <v>157</v>
      </c>
      <c r="B159" s="76">
        <v>152</v>
      </c>
      <c r="C159" s="22">
        <f>IF(B159="","",IF(B159=A159,"=",B159-A159))</f>
        <v>-5</v>
      </c>
      <c r="D159" s="76">
        <f>COUNTIF($M$3:$M159,$M159)</f>
        <v>16</v>
      </c>
      <c r="E159" s="76">
        <v>16</v>
      </c>
      <c r="F159" s="22" t="str">
        <f>IF(E159="","",IF(E159=D159,"=",E159-D159))</f>
        <v>=</v>
      </c>
      <c r="G159" s="12">
        <v>100183</v>
      </c>
      <c r="H159" s="13" t="str">
        <f>IFERROR(VLOOKUP($G159,Jugadores,12,0), "")</f>
        <v>UNAI CASARES P.</v>
      </c>
      <c r="I159" s="13" t="str">
        <f>IFERROR(VLOOKUP($G159,Jugadores,14,0), "")</f>
        <v>SD A Baña</v>
      </c>
      <c r="J159" s="17" t="str">
        <f>IF(ISERROR(VLOOKUP(I159,Clubes,1,0)),"-","Galicia")</f>
        <v>Galicia</v>
      </c>
      <c r="K159" s="14">
        <f>IFERROR(VLOOKUP($G159,Jugadores,15,0), "")</f>
        <v>2013</v>
      </c>
      <c r="L159" s="17" t="str">
        <f>IFERROR(VLOOKUP($G159,Jugadores,16,0), "")</f>
        <v>M</v>
      </c>
      <c r="M159" s="15" t="str">
        <f>IFERROR(VLOOKUP($G159,Jugadores,17,0), "")</f>
        <v>BENM</v>
      </c>
      <c r="N159" s="16"/>
      <c r="O159" s="24">
        <f>IF(COUNT(R159:AK159)=0,"",COUNT(R159:AK159))</f>
        <v>2</v>
      </c>
      <c r="P159" s="48">
        <f>SUM(R159:AK159)</f>
        <v>63</v>
      </c>
      <c r="Q159" s="50">
        <v>63</v>
      </c>
      <c r="R159" s="25" t="s">
        <v>14</v>
      </c>
      <c r="S159" s="25" t="s">
        <v>14</v>
      </c>
      <c r="T159" s="25" t="s">
        <v>14</v>
      </c>
      <c r="U159" s="25" t="s">
        <v>14</v>
      </c>
      <c r="V159" s="25" t="s">
        <v>14</v>
      </c>
      <c r="W159" s="25" t="s">
        <v>14</v>
      </c>
      <c r="X159" s="25" t="s">
        <v>14</v>
      </c>
      <c r="Y159" s="26"/>
      <c r="Z159" s="28" t="s">
        <v>14</v>
      </c>
      <c r="AA159" s="28">
        <v>14</v>
      </c>
      <c r="AB159" s="28">
        <v>49</v>
      </c>
      <c r="AC159" s="28" t="s">
        <v>14</v>
      </c>
      <c r="AD159" s="28" t="s">
        <v>14</v>
      </c>
      <c r="AE159" s="28" t="s">
        <v>14</v>
      </c>
      <c r="AF159" s="28" t="s">
        <v>14</v>
      </c>
      <c r="AG159" s="28" t="s">
        <v>14</v>
      </c>
      <c r="AH159" s="28" t="s">
        <v>14</v>
      </c>
      <c r="AI159" s="28" t="s">
        <v>14</v>
      </c>
      <c r="AJ159" s="28" t="s">
        <v>14</v>
      </c>
      <c r="AK159" s="51" t="s">
        <v>14</v>
      </c>
      <c r="AM159" s="1" t="s">
        <v>14</v>
      </c>
    </row>
    <row r="160" spans="1:39" x14ac:dyDescent="0.2">
      <c r="A160" s="21">
        <f>ROW(G160)-2</f>
        <v>158</v>
      </c>
      <c r="B160" s="76">
        <v>179</v>
      </c>
      <c r="C160" s="22">
        <f>IF(B160="","",IF(B160=A160,"=",B160-A160))</f>
        <v>21</v>
      </c>
      <c r="D160" s="76">
        <f>COUNTIF($M$3:$M160,$M160)</f>
        <v>12</v>
      </c>
      <c r="E160" s="76">
        <v>13</v>
      </c>
      <c r="F160" s="22">
        <f>IF(E160="","",IF(E160=D160,"=",E160-D160))</f>
        <v>1</v>
      </c>
      <c r="G160" s="12">
        <v>19658</v>
      </c>
      <c r="H160" s="13" t="str">
        <f>IFERROR(VLOOKUP($G160,Jugadores,12,0), "")</f>
        <v>CARMELA SANMARTIN P.</v>
      </c>
      <c r="I160" s="13" t="str">
        <f>IFERROR(VLOOKUP($G160,Jugadores,14,0), "")</f>
        <v>CTM Mos</v>
      </c>
      <c r="J160" s="17" t="str">
        <f>IF(ISERROR(VLOOKUP(I160,Clubes,1,0)),"-","Galicia")</f>
        <v>Galicia</v>
      </c>
      <c r="K160" s="14">
        <f>IFERROR(VLOOKUP($G160,Jugadores,15,0), "")</f>
        <v>2008</v>
      </c>
      <c r="L160" s="17" t="str">
        <f>IFERROR(VLOOKUP($G160,Jugadores,16,0), "")</f>
        <v>F</v>
      </c>
      <c r="M160" s="15" t="str">
        <f>IFERROR(VLOOKUP($G160,Jugadores,17,0), "")</f>
        <v>INFF</v>
      </c>
      <c r="N160" s="16">
        <v>1</v>
      </c>
      <c r="O160" s="24">
        <f>IF(COUNT(R160:AK160)=0,"",COUNT(R160:AK160))</f>
        <v>5</v>
      </c>
      <c r="P160" s="48">
        <f>SUM(R160:AK160)</f>
        <v>62.8</v>
      </c>
      <c r="Q160" s="50">
        <v>35.9</v>
      </c>
      <c r="R160" s="25">
        <v>17.399999999999999</v>
      </c>
      <c r="S160" s="25" t="s">
        <v>14</v>
      </c>
      <c r="T160" s="25" t="s">
        <v>14</v>
      </c>
      <c r="U160" s="25">
        <v>12.9</v>
      </c>
      <c r="V160" s="25">
        <v>9.5</v>
      </c>
      <c r="W160" s="25" t="s">
        <v>14</v>
      </c>
      <c r="X160" s="25" t="s">
        <v>14</v>
      </c>
      <c r="Y160" s="26"/>
      <c r="Z160" s="28" t="s">
        <v>14</v>
      </c>
      <c r="AA160" s="28" t="s">
        <v>14</v>
      </c>
      <c r="AB160" s="28" t="s">
        <v>14</v>
      </c>
      <c r="AC160" s="28">
        <v>0</v>
      </c>
      <c r="AD160" s="28">
        <v>23</v>
      </c>
      <c r="AE160" s="28" t="s">
        <v>14</v>
      </c>
      <c r="AF160" s="28" t="s">
        <v>14</v>
      </c>
      <c r="AG160" s="28" t="s">
        <v>14</v>
      </c>
      <c r="AH160" s="28" t="s">
        <v>14</v>
      </c>
      <c r="AI160" s="28" t="s">
        <v>14</v>
      </c>
      <c r="AJ160" s="28" t="s">
        <v>14</v>
      </c>
      <c r="AK160" s="51" t="s">
        <v>14</v>
      </c>
      <c r="AM160" s="1" t="s">
        <v>14</v>
      </c>
    </row>
    <row r="161" spans="1:39" x14ac:dyDescent="0.2">
      <c r="A161" s="21">
        <f>ROW(G161)-2</f>
        <v>159</v>
      </c>
      <c r="B161" s="76">
        <v>171</v>
      </c>
      <c r="C161" s="22">
        <f>IF(B161="","",IF(B161=A161,"=",B161-A161))</f>
        <v>12</v>
      </c>
      <c r="D161" s="76">
        <f>COUNTIF($M$3:$M161,$M161)</f>
        <v>5</v>
      </c>
      <c r="E161" s="76">
        <v>6</v>
      </c>
      <c r="F161" s="22">
        <f>IF(E161="","",IF(E161=D161,"=",E161-D161))</f>
        <v>1</v>
      </c>
      <c r="G161" s="12">
        <v>1714</v>
      </c>
      <c r="H161" s="13" t="str">
        <f>IFERROR(VLOOKUP($G161,Jugadores,12,0), "")</f>
        <v>JORGE GAMAZO V.</v>
      </c>
      <c r="I161" s="13" t="str">
        <f>IFERROR(VLOOKUP($G161,Jugadores,14,0), "")</f>
        <v>Academia San Mamed Orense TM</v>
      </c>
      <c r="J161" s="17" t="str">
        <f>IF(ISERROR(VLOOKUP(I161,Clubes,1,0)),"-","Galicia")</f>
        <v>Galicia</v>
      </c>
      <c r="K161" s="14">
        <f>IFERROR(VLOOKUP($G161,Jugadores,15,0), "")</f>
        <v>1977</v>
      </c>
      <c r="L161" s="17" t="str">
        <f>IFERROR(VLOOKUP($G161,Jugadores,16,0), "")</f>
        <v>M</v>
      </c>
      <c r="M161" s="15" t="str">
        <f>IFERROR(VLOOKUP($G161,Jugadores,17,0), "")</f>
        <v>V40M</v>
      </c>
      <c r="N161" s="16"/>
      <c r="O161" s="24">
        <f>IF(COUNT(R161:AK161)=0,"",COUNT(R161:AK161))</f>
        <v>4</v>
      </c>
      <c r="P161" s="48">
        <f>SUM(R161:AK161)</f>
        <v>62.7</v>
      </c>
      <c r="Q161" s="50">
        <v>23</v>
      </c>
      <c r="R161" s="25">
        <v>12.9</v>
      </c>
      <c r="S161" s="25" t="s">
        <v>14</v>
      </c>
      <c r="T161" s="25" t="s">
        <v>14</v>
      </c>
      <c r="U161" s="25" t="s">
        <v>14</v>
      </c>
      <c r="V161" s="25">
        <v>7</v>
      </c>
      <c r="W161" s="25" t="s">
        <v>14</v>
      </c>
      <c r="X161" s="25">
        <v>19.8</v>
      </c>
      <c r="Y161" s="26"/>
      <c r="Z161" s="28"/>
      <c r="AA161" s="28" t="s">
        <v>14</v>
      </c>
      <c r="AB161" s="28" t="s">
        <v>14</v>
      </c>
      <c r="AC161" s="28" t="s">
        <v>14</v>
      </c>
      <c r="AD161" s="28" t="s">
        <v>14</v>
      </c>
      <c r="AE161" s="28" t="s">
        <v>14</v>
      </c>
      <c r="AF161" s="28" t="s">
        <v>14</v>
      </c>
      <c r="AG161" s="28">
        <v>23</v>
      </c>
      <c r="AH161" s="28" t="s">
        <v>14</v>
      </c>
      <c r="AI161" s="28" t="s">
        <v>14</v>
      </c>
      <c r="AJ161" s="28" t="s">
        <v>14</v>
      </c>
      <c r="AK161" s="51" t="s">
        <v>14</v>
      </c>
      <c r="AM161" s="1" t="s">
        <v>14</v>
      </c>
    </row>
    <row r="162" spans="1:39" x14ac:dyDescent="0.2">
      <c r="A162" s="21">
        <f>ROW(G162)-2</f>
        <v>160</v>
      </c>
      <c r="B162" s="76">
        <v>154</v>
      </c>
      <c r="C162" s="22">
        <f>IF(B162="","",IF(B162=A162,"=",B162-A162))</f>
        <v>-6</v>
      </c>
      <c r="D162" s="76">
        <f>COUNTIF($M$3:$M162,$M162)</f>
        <v>8</v>
      </c>
      <c r="E162" s="76">
        <v>8</v>
      </c>
      <c r="F162" s="22" t="str">
        <f>IF(E162="","",IF(E162=D162,"=",E162-D162))</f>
        <v>=</v>
      </c>
      <c r="G162" s="12">
        <v>2223084</v>
      </c>
      <c r="H162" s="13" t="str">
        <f>IFERROR(VLOOKUP($G162,Jugadores,12,0), "")</f>
        <v>NADIA B. MARTIN N.</v>
      </c>
      <c r="I162" s="13" t="str">
        <f>IFERROR(VLOOKUP($G162,Jugadores,14,0), "")</f>
        <v>CTM Cidade de Narón</v>
      </c>
      <c r="J162" s="17" t="str">
        <f>IF(ISERROR(VLOOKUP(I162,Clubes,1,0)),"-","Galicia")</f>
        <v>Galicia</v>
      </c>
      <c r="K162" s="14">
        <f>IFERROR(VLOOKUP($G162,Jugadores,15,0), "")</f>
        <v>2013</v>
      </c>
      <c r="L162" s="17" t="str">
        <f>IFERROR(VLOOKUP($G162,Jugadores,16,0), "")</f>
        <v>F</v>
      </c>
      <c r="M162" s="15" t="str">
        <f>IFERROR(VLOOKUP($G162,Jugadores,17,0), "")</f>
        <v>BENF</v>
      </c>
      <c r="N162" s="16"/>
      <c r="O162" s="24">
        <f>IF(COUNT(R162:AK162)=0,"",COUNT(R162:AK162))</f>
        <v>3</v>
      </c>
      <c r="P162" s="48">
        <f>SUM(R162:AK162)</f>
        <v>62.5</v>
      </c>
      <c r="Q162" s="50">
        <v>60</v>
      </c>
      <c r="R162" s="25" t="s">
        <v>14</v>
      </c>
      <c r="S162" s="25" t="s">
        <v>14</v>
      </c>
      <c r="T162" s="25" t="s">
        <v>14</v>
      </c>
      <c r="U162" s="25" t="s">
        <v>14</v>
      </c>
      <c r="V162" s="25" t="s">
        <v>14</v>
      </c>
      <c r="W162" s="25" t="s">
        <v>14</v>
      </c>
      <c r="X162" s="25">
        <v>2.5</v>
      </c>
      <c r="Y162" s="26"/>
      <c r="Z162" s="28">
        <v>31</v>
      </c>
      <c r="AA162" s="28">
        <v>29</v>
      </c>
      <c r="AB162" s="28" t="s">
        <v>14</v>
      </c>
      <c r="AC162" s="28" t="s">
        <v>14</v>
      </c>
      <c r="AD162" s="28" t="s">
        <v>14</v>
      </c>
      <c r="AE162" s="28" t="s">
        <v>14</v>
      </c>
      <c r="AF162" s="28" t="s">
        <v>14</v>
      </c>
      <c r="AG162" s="28" t="s">
        <v>14</v>
      </c>
      <c r="AH162" s="28" t="s">
        <v>14</v>
      </c>
      <c r="AI162" s="28" t="s">
        <v>14</v>
      </c>
      <c r="AJ162" s="28" t="s">
        <v>14</v>
      </c>
      <c r="AK162" s="51" t="s">
        <v>14</v>
      </c>
      <c r="AM162" s="1" t="s">
        <v>14</v>
      </c>
    </row>
    <row r="163" spans="1:39" x14ac:dyDescent="0.2">
      <c r="A163" s="21">
        <f>ROW(G163)-2</f>
        <v>161</v>
      </c>
      <c r="B163" s="76">
        <v>166</v>
      </c>
      <c r="C163" s="22">
        <f>IF(B163="","",IF(B163=A163,"=",B163-A163))</f>
        <v>5</v>
      </c>
      <c r="D163" s="76">
        <f>COUNTIF($M$3:$M163,$M163)</f>
        <v>4</v>
      </c>
      <c r="E163" s="76">
        <v>4</v>
      </c>
      <c r="F163" s="22" t="str">
        <f>IF(E163="","",IF(E163=D163,"=",E163-D163))</f>
        <v>=</v>
      </c>
      <c r="G163" s="12">
        <v>36728</v>
      </c>
      <c r="H163" s="13" t="str">
        <f>IFERROR(VLOOKUP($G163,Jugadores,12,0), "")</f>
        <v>MARTIñO RAMILO A.</v>
      </c>
      <c r="I163" s="13" t="str">
        <f>IFERROR(VLOOKUP($G163,Jugadores,14,0), "")</f>
        <v>CTM Mos</v>
      </c>
      <c r="J163" s="17" t="str">
        <f>IF(ISERROR(VLOOKUP(I163,Clubes,1,0)),"-","Galicia")</f>
        <v>Galicia</v>
      </c>
      <c r="K163" s="14">
        <f>IFERROR(VLOOKUP($G163,Jugadores,15,0), "")</f>
        <v>2014</v>
      </c>
      <c r="L163" s="17" t="str">
        <f>IFERROR(VLOOKUP($G163,Jugadores,16,0), "")</f>
        <v>M</v>
      </c>
      <c r="M163" s="15" t="str">
        <f>IFERROR(VLOOKUP($G163,Jugadores,17,0), "")</f>
        <v>PREM</v>
      </c>
      <c r="N163" s="16"/>
      <c r="O163" s="24">
        <f>IF(COUNT(R163:AK163)=0,"",COUNT(R163:AK163))</f>
        <v>4</v>
      </c>
      <c r="P163" s="48">
        <f>SUM(R163:AK163)</f>
        <v>62.3</v>
      </c>
      <c r="Q163" s="50">
        <v>55</v>
      </c>
      <c r="R163" s="25">
        <v>2</v>
      </c>
      <c r="S163" s="25" t="s">
        <v>14</v>
      </c>
      <c r="T163" s="25" t="s">
        <v>14</v>
      </c>
      <c r="U163" s="25" t="s">
        <v>14</v>
      </c>
      <c r="V163" s="25">
        <v>5.3</v>
      </c>
      <c r="W163" s="25">
        <v>4</v>
      </c>
      <c r="X163" s="25" t="s">
        <v>14</v>
      </c>
      <c r="Y163" s="26"/>
      <c r="Z163" s="28">
        <v>51</v>
      </c>
      <c r="AA163" s="28" t="s">
        <v>14</v>
      </c>
      <c r="AB163" s="28" t="s">
        <v>14</v>
      </c>
      <c r="AC163" s="28" t="s">
        <v>14</v>
      </c>
      <c r="AD163" s="28" t="s">
        <v>14</v>
      </c>
      <c r="AE163" s="28" t="s">
        <v>14</v>
      </c>
      <c r="AF163" s="28" t="s">
        <v>14</v>
      </c>
      <c r="AG163" s="28" t="s">
        <v>14</v>
      </c>
      <c r="AH163" s="28" t="s">
        <v>14</v>
      </c>
      <c r="AI163" s="28" t="s">
        <v>14</v>
      </c>
      <c r="AJ163" s="28" t="s">
        <v>14</v>
      </c>
      <c r="AK163" s="51" t="s">
        <v>14</v>
      </c>
      <c r="AM163" s="1" t="s">
        <v>14</v>
      </c>
    </row>
    <row r="164" spans="1:39" x14ac:dyDescent="0.2">
      <c r="A164" s="21">
        <f>ROW(G164)-2</f>
        <v>162</v>
      </c>
      <c r="B164" s="76">
        <v>228</v>
      </c>
      <c r="C164" s="22">
        <f>IF(B164="","",IF(B164=A164,"=",B164-A164))</f>
        <v>66</v>
      </c>
      <c r="D164" s="76">
        <f>COUNTIF($M$3:$M164,$M164)</f>
        <v>7</v>
      </c>
      <c r="E164" s="76">
        <v>8</v>
      </c>
      <c r="F164" s="22">
        <f>IF(E164="","",IF(E164=D164,"=",E164-D164))</f>
        <v>1</v>
      </c>
      <c r="G164" s="12">
        <v>5716</v>
      </c>
      <c r="H164" s="13" t="str">
        <f>IFERROR(VLOOKUP($G164,Jugadores,12,0), "")</f>
        <v>CRISTOFER SANTIAGO B.</v>
      </c>
      <c r="I164" s="13" t="str">
        <f>IFERROR(VLOOKUP($G164,Jugadores,14,0), "")</f>
        <v>Club Monte Porreiro</v>
      </c>
      <c r="J164" s="17" t="str">
        <f>IF(ISERROR(VLOOKUP(I164,Clubes,1,0)),"-","Galicia")</f>
        <v>Galicia</v>
      </c>
      <c r="K164" s="14">
        <f>IFERROR(VLOOKUP($G164,Jugadores,15,0), "")</f>
        <v>1996</v>
      </c>
      <c r="L164" s="17" t="str">
        <f>IFERROR(VLOOKUP($G164,Jugadores,16,0), "")</f>
        <v>M</v>
      </c>
      <c r="M164" s="15" t="str">
        <f>IFERROR(VLOOKUP($G164,Jugadores,17,0), "")</f>
        <v>SENM</v>
      </c>
      <c r="N164" s="16"/>
      <c r="O164" s="24">
        <f>IF(COUNT(R164:AK164)=0,"",COUNT(R164:AK164))</f>
        <v>3</v>
      </c>
      <c r="P164" s="48">
        <f>SUM(R164:AK164)</f>
        <v>61.6</v>
      </c>
      <c r="Q164" s="50">
        <v>40.5</v>
      </c>
      <c r="R164" s="25" t="s">
        <v>14</v>
      </c>
      <c r="S164" s="25" t="s">
        <v>14</v>
      </c>
      <c r="T164" s="25" t="s">
        <v>14</v>
      </c>
      <c r="U164" s="25">
        <v>12.5</v>
      </c>
      <c r="V164" s="25">
        <v>21.1</v>
      </c>
      <c r="W164" s="25" t="s">
        <v>14</v>
      </c>
      <c r="X164" s="25" t="s">
        <v>14</v>
      </c>
      <c r="Y164" s="26"/>
      <c r="Z164" s="28" t="s">
        <v>14</v>
      </c>
      <c r="AA164" s="28" t="s">
        <v>14</v>
      </c>
      <c r="AB164" s="28" t="s">
        <v>14</v>
      </c>
      <c r="AC164" s="28" t="s">
        <v>14</v>
      </c>
      <c r="AD164" s="28" t="s">
        <v>14</v>
      </c>
      <c r="AE164" s="28" t="s">
        <v>14</v>
      </c>
      <c r="AF164" s="28">
        <v>28</v>
      </c>
      <c r="AG164" s="28" t="s">
        <v>14</v>
      </c>
      <c r="AH164" s="28" t="s">
        <v>14</v>
      </c>
      <c r="AI164" s="28" t="s">
        <v>14</v>
      </c>
      <c r="AJ164" s="28" t="s">
        <v>14</v>
      </c>
      <c r="AK164" s="51" t="s">
        <v>14</v>
      </c>
      <c r="AM164" s="1" t="s">
        <v>14</v>
      </c>
    </row>
    <row r="165" spans="1:39" x14ac:dyDescent="0.2">
      <c r="A165" s="21">
        <f>ROW(G165)-2</f>
        <v>163</v>
      </c>
      <c r="B165" s="76">
        <v>172</v>
      </c>
      <c r="C165" s="22">
        <f>IF(B165="","",IF(B165=A165,"=",B165-A165))</f>
        <v>9</v>
      </c>
      <c r="D165" s="76">
        <f>COUNTIF($M$3:$M165,$M165)</f>
        <v>16</v>
      </c>
      <c r="E165" s="76">
        <v>16</v>
      </c>
      <c r="F165" s="22" t="str">
        <f>IF(E165="","",IF(E165=D165,"=",E165-D165))</f>
        <v>=</v>
      </c>
      <c r="G165" s="12">
        <v>37319</v>
      </c>
      <c r="H165" s="13" t="str">
        <f>IFERROR(VLOOKUP($G165,Jugadores,12,0), "")</f>
        <v>HUGO ARIAS G.</v>
      </c>
      <c r="I165" s="13" t="str">
        <f>IFERROR(VLOOKUP($G165,Jugadores,14,0), "")</f>
        <v>Club Monte Porreiro</v>
      </c>
      <c r="J165" s="17" t="str">
        <f>IF(ISERROR(VLOOKUP(I165,Clubes,1,0)),"-","Galicia")</f>
        <v>Galicia</v>
      </c>
      <c r="K165" s="14">
        <f>IFERROR(VLOOKUP($G165,Jugadores,15,0), "")</f>
        <v>2010</v>
      </c>
      <c r="L165" s="17" t="str">
        <f>IFERROR(VLOOKUP($G165,Jugadores,16,0), "")</f>
        <v>M</v>
      </c>
      <c r="M165" s="15" t="str">
        <f>IFERROR(VLOOKUP($G165,Jugadores,17,0), "")</f>
        <v>ALEM</v>
      </c>
      <c r="N165" s="16"/>
      <c r="O165" s="24">
        <f>IF(COUNT(R165:AK165)=0,"",COUNT(R165:AK165))</f>
        <v>3</v>
      </c>
      <c r="P165" s="48">
        <f>SUM(R165:AK165)</f>
        <v>61</v>
      </c>
      <c r="Q165" s="50">
        <v>49</v>
      </c>
      <c r="R165" s="25">
        <v>6.5</v>
      </c>
      <c r="S165" s="25" t="s">
        <v>14</v>
      </c>
      <c r="T165" s="25" t="s">
        <v>14</v>
      </c>
      <c r="U165" s="25" t="s">
        <v>14</v>
      </c>
      <c r="V165" s="25">
        <v>5.5</v>
      </c>
      <c r="W165" s="25" t="s">
        <v>14</v>
      </c>
      <c r="X165" s="25" t="s">
        <v>14</v>
      </c>
      <c r="Y165" s="26"/>
      <c r="Z165" s="28" t="s">
        <v>14</v>
      </c>
      <c r="AA165" s="28" t="s">
        <v>14</v>
      </c>
      <c r="AB165" s="28">
        <v>49</v>
      </c>
      <c r="AC165" s="28" t="s">
        <v>14</v>
      </c>
      <c r="AD165" s="28" t="s">
        <v>14</v>
      </c>
      <c r="AE165" s="28" t="s">
        <v>14</v>
      </c>
      <c r="AF165" s="28" t="s">
        <v>14</v>
      </c>
      <c r="AG165" s="28" t="s">
        <v>14</v>
      </c>
      <c r="AH165" s="28" t="s">
        <v>14</v>
      </c>
      <c r="AI165" s="28" t="s">
        <v>14</v>
      </c>
      <c r="AJ165" s="28" t="s">
        <v>14</v>
      </c>
      <c r="AK165" s="51" t="s">
        <v>14</v>
      </c>
      <c r="AM165" s="1" t="s">
        <v>14</v>
      </c>
    </row>
    <row r="166" spans="1:39" x14ac:dyDescent="0.2">
      <c r="A166" s="21">
        <f>ROW(G166)-2</f>
        <v>164</v>
      </c>
      <c r="B166" s="76">
        <v>156</v>
      </c>
      <c r="C166" s="22">
        <f>IF(B166="","",IF(B166=A166,"=",B166-A166))</f>
        <v>-8</v>
      </c>
      <c r="D166" s="76">
        <f>COUNTIF($M$3:$M166,$M166)</f>
        <v>2</v>
      </c>
      <c r="E166" s="76">
        <v>2</v>
      </c>
      <c r="F166" s="22" t="str">
        <f>IF(E166="","",IF(E166=D166,"=",E166-D166))</f>
        <v>=</v>
      </c>
      <c r="G166" s="12">
        <v>9979</v>
      </c>
      <c r="H166" s="13" t="str">
        <f>IFERROR(VLOOKUP($G166,Jugadores,12,0), "")</f>
        <v>ANTONIO LOPEZ G.</v>
      </c>
      <c r="I166" s="13" t="str">
        <f>IFERROR(VLOOKUP($G166,Jugadores,14,0), "")</f>
        <v>Academia San Mamed Orense TM</v>
      </c>
      <c r="J166" s="17" t="str">
        <f>IF(ISERROR(VLOOKUP(I166,Clubes,1,0)),"-","Galicia")</f>
        <v>Galicia</v>
      </c>
      <c r="K166" s="14">
        <f>IFERROR(VLOOKUP($G166,Jugadores,15,0), "")</f>
        <v>1953</v>
      </c>
      <c r="L166" s="17" t="str">
        <f>IFERROR(VLOOKUP($G166,Jugadores,16,0), "")</f>
        <v>M</v>
      </c>
      <c r="M166" s="15" t="str">
        <f>IFERROR(VLOOKUP($G166,Jugadores,17,0), "")</f>
        <v>V70M</v>
      </c>
      <c r="N166" s="16"/>
      <c r="O166" s="24">
        <f>IF(COUNT(R166:AK166)=0,"",COUNT(R166:AK166))</f>
        <v>5</v>
      </c>
      <c r="P166" s="48">
        <f>SUM(R166:AK166)</f>
        <v>60.8</v>
      </c>
      <c r="Q166" s="50">
        <v>45.3</v>
      </c>
      <c r="R166" s="25">
        <v>11.5</v>
      </c>
      <c r="S166" s="25" t="s">
        <v>14</v>
      </c>
      <c r="T166" s="25" t="s">
        <v>14</v>
      </c>
      <c r="U166" s="25">
        <v>9.1999999999999993</v>
      </c>
      <c r="V166" s="25">
        <v>10.6</v>
      </c>
      <c r="W166" s="25" t="s">
        <v>14</v>
      </c>
      <c r="X166" s="25">
        <v>8.5</v>
      </c>
      <c r="Y166" s="26"/>
      <c r="Z166" s="28" t="s">
        <v>14</v>
      </c>
      <c r="AA166" s="28" t="s">
        <v>14</v>
      </c>
      <c r="AB166" s="28" t="s">
        <v>14</v>
      </c>
      <c r="AC166" s="28" t="s">
        <v>14</v>
      </c>
      <c r="AD166" s="28" t="s">
        <v>14</v>
      </c>
      <c r="AE166" s="28" t="s">
        <v>14</v>
      </c>
      <c r="AF166" s="28" t="s">
        <v>14</v>
      </c>
      <c r="AG166" s="28" t="s">
        <v>14</v>
      </c>
      <c r="AH166" s="28" t="s">
        <v>14</v>
      </c>
      <c r="AI166" s="28" t="s">
        <v>14</v>
      </c>
      <c r="AJ166" s="28">
        <v>21</v>
      </c>
      <c r="AK166" s="51" t="s">
        <v>14</v>
      </c>
      <c r="AM166" s="1" t="s">
        <v>14</v>
      </c>
    </row>
    <row r="167" spans="1:39" x14ac:dyDescent="0.2">
      <c r="A167" s="21">
        <f>ROW(G167)-2</f>
        <v>165</v>
      </c>
      <c r="B167" s="76">
        <v>157</v>
      </c>
      <c r="C167" s="22">
        <f>IF(B167="","",IF(B167=A167,"=",B167-A167))</f>
        <v>-8</v>
      </c>
      <c r="D167" s="76">
        <f>COUNTIF($M$3:$M167,$M167)</f>
        <v>9</v>
      </c>
      <c r="E167" s="76">
        <v>9</v>
      </c>
      <c r="F167" s="22" t="str">
        <f>IF(E167="","",IF(E167=D167,"=",E167-D167))</f>
        <v>=</v>
      </c>
      <c r="G167" s="12">
        <v>35922</v>
      </c>
      <c r="H167" s="13" t="str">
        <f>IFERROR(VLOOKUP($G167,Jugadores,12,0), "")</f>
        <v>CARMEN MARTINEZ B.</v>
      </c>
      <c r="I167" s="13" t="str">
        <f>IFERROR(VLOOKUP($G167,Jugadores,14,0), "")</f>
        <v>CTM Mos</v>
      </c>
      <c r="J167" s="17" t="str">
        <f>IF(ISERROR(VLOOKUP(I167,Clubes,1,0)),"-","Galicia")</f>
        <v>Galicia</v>
      </c>
      <c r="K167" s="14">
        <f>IFERROR(VLOOKUP($G167,Jugadores,15,0), "")</f>
        <v>2013</v>
      </c>
      <c r="L167" s="17" t="str">
        <f>IFERROR(VLOOKUP($G167,Jugadores,16,0), "")</f>
        <v>F</v>
      </c>
      <c r="M167" s="15" t="str">
        <f>IFERROR(VLOOKUP($G167,Jugadores,17,0), "")</f>
        <v>BENF</v>
      </c>
      <c r="N167" s="16"/>
      <c r="O167" s="24">
        <f>IF(COUNT(R167:AK167)=0,"",COUNT(R167:AK167))</f>
        <v>1</v>
      </c>
      <c r="P167" s="48">
        <f>SUM(R167:AK167)</f>
        <v>60.7</v>
      </c>
      <c r="Q167" s="50">
        <v>60.7</v>
      </c>
      <c r="R167" s="25" t="s">
        <v>14</v>
      </c>
      <c r="S167" s="25" t="s">
        <v>14</v>
      </c>
      <c r="T167" s="25" t="s">
        <v>14</v>
      </c>
      <c r="U167" s="25" t="s">
        <v>14</v>
      </c>
      <c r="V167" s="25" t="s">
        <v>14</v>
      </c>
      <c r="W167" s="25" t="s">
        <v>14</v>
      </c>
      <c r="X167" s="25" t="s">
        <v>14</v>
      </c>
      <c r="Y167" s="26"/>
      <c r="Z167" s="28">
        <v>60.7</v>
      </c>
      <c r="AA167" s="28" t="s">
        <v>14</v>
      </c>
      <c r="AB167" s="28" t="s">
        <v>14</v>
      </c>
      <c r="AC167" s="28" t="s">
        <v>14</v>
      </c>
      <c r="AD167" s="28" t="s">
        <v>14</v>
      </c>
      <c r="AE167" s="28" t="s">
        <v>14</v>
      </c>
      <c r="AF167" s="28" t="s">
        <v>14</v>
      </c>
      <c r="AG167" s="28" t="s">
        <v>14</v>
      </c>
      <c r="AH167" s="28" t="s">
        <v>14</v>
      </c>
      <c r="AI167" s="28" t="s">
        <v>14</v>
      </c>
      <c r="AJ167" s="28" t="s">
        <v>14</v>
      </c>
      <c r="AK167" s="51" t="s">
        <v>14</v>
      </c>
      <c r="AM167" s="1" t="s">
        <v>14</v>
      </c>
    </row>
    <row r="168" spans="1:39" x14ac:dyDescent="0.2">
      <c r="A168" s="21">
        <f>ROW(G168)-2</f>
        <v>166</v>
      </c>
      <c r="B168" s="76">
        <v>158</v>
      </c>
      <c r="C168" s="22">
        <f>IF(B168="","",IF(B168=A168,"=",B168-A168))</f>
        <v>-8</v>
      </c>
      <c r="D168" s="76">
        <f>COUNTIF($M$3:$M168,$M168)</f>
        <v>17</v>
      </c>
      <c r="E168" s="76">
        <v>17</v>
      </c>
      <c r="F168" s="22" t="str">
        <f>IF(E168="","",IF(E168=D168,"=",E168-D168))</f>
        <v>=</v>
      </c>
      <c r="G168" s="12">
        <v>35240</v>
      </c>
      <c r="H168" s="13" t="str">
        <f>IFERROR(VLOOKUP($G168,Jugadores,12,0), "")</f>
        <v>ELOY GARCIA A.</v>
      </c>
      <c r="I168" s="13" t="str">
        <f>IFERROR(VLOOKUP($G168,Jugadores,14,0), "")</f>
        <v>CTM Mos</v>
      </c>
      <c r="J168" s="17" t="str">
        <f>IF(ISERROR(VLOOKUP(I168,Clubes,1,0)),"-","Galicia")</f>
        <v>Galicia</v>
      </c>
      <c r="K168" s="14">
        <f>IFERROR(VLOOKUP($G168,Jugadores,15,0), "")</f>
        <v>2012</v>
      </c>
      <c r="L168" s="17" t="str">
        <f>IFERROR(VLOOKUP($G168,Jugadores,16,0), "")</f>
        <v>M</v>
      </c>
      <c r="M168" s="15" t="str">
        <f>IFERROR(VLOOKUP($G168,Jugadores,17,0), "")</f>
        <v>BENM</v>
      </c>
      <c r="N168" s="16"/>
      <c r="O168" s="24">
        <f>IF(COUNT(R168:AK168)=0,"",COUNT(R168:AK168))</f>
        <v>2</v>
      </c>
      <c r="P168" s="48">
        <f>SUM(R168:AK168)</f>
        <v>59.5</v>
      </c>
      <c r="Q168" s="50">
        <v>59.5</v>
      </c>
      <c r="R168" s="25" t="s">
        <v>14</v>
      </c>
      <c r="S168" s="25" t="s">
        <v>14</v>
      </c>
      <c r="T168" s="25" t="s">
        <v>14</v>
      </c>
      <c r="U168" s="25" t="s">
        <v>14</v>
      </c>
      <c r="V168" s="25" t="s">
        <v>14</v>
      </c>
      <c r="W168" s="25">
        <v>6.5</v>
      </c>
      <c r="X168" s="25" t="s">
        <v>14</v>
      </c>
      <c r="Y168" s="26"/>
      <c r="Z168" s="28" t="s">
        <v>14</v>
      </c>
      <c r="AA168" s="28">
        <v>53</v>
      </c>
      <c r="AB168" s="28" t="s">
        <v>14</v>
      </c>
      <c r="AC168" s="28" t="s">
        <v>14</v>
      </c>
      <c r="AD168" s="28" t="s">
        <v>14</v>
      </c>
      <c r="AE168" s="28" t="s">
        <v>14</v>
      </c>
      <c r="AF168" s="28" t="s">
        <v>14</v>
      </c>
      <c r="AG168" s="28" t="s">
        <v>14</v>
      </c>
      <c r="AH168" s="28" t="s">
        <v>14</v>
      </c>
      <c r="AI168" s="28" t="s">
        <v>14</v>
      </c>
      <c r="AJ168" s="28" t="s">
        <v>14</v>
      </c>
      <c r="AK168" s="51" t="s">
        <v>14</v>
      </c>
      <c r="AM168" s="1" t="s">
        <v>14</v>
      </c>
    </row>
    <row r="169" spans="1:39" x14ac:dyDescent="0.2">
      <c r="A169" s="21">
        <f>ROW(G169)-2</f>
        <v>167</v>
      </c>
      <c r="B169" s="76">
        <v>160</v>
      </c>
      <c r="C169" s="22">
        <f>IF(B169="","",IF(B169=A169,"=",B169-A169))</f>
        <v>-7</v>
      </c>
      <c r="D169" s="76">
        <f>COUNTIF($M$3:$M169,$M169)</f>
        <v>21</v>
      </c>
      <c r="E169" s="76">
        <v>21</v>
      </c>
      <c r="F169" s="22" t="str">
        <f>IF(E169="","",IF(E169=D169,"=",E169-D169))</f>
        <v>=</v>
      </c>
      <c r="G169" s="12">
        <v>15585</v>
      </c>
      <c r="H169" s="13" t="str">
        <f>IFERROR(VLOOKUP($G169,Jugadores,12,0), "")</f>
        <v>IGNACIO ALONSO A.</v>
      </c>
      <c r="I169" s="13" t="str">
        <f>IFERROR(VLOOKUP($G169,Jugadores,14,0), "")</f>
        <v>SCDR Helios-Bembrive</v>
      </c>
      <c r="J169" s="17" t="str">
        <f>IF(ISERROR(VLOOKUP(I169,Clubes,1,0)),"-","Galicia")</f>
        <v>Galicia</v>
      </c>
      <c r="K169" s="14">
        <f>IFERROR(VLOOKUP($G169,Jugadores,15,0), "")</f>
        <v>1971</v>
      </c>
      <c r="L169" s="17" t="str">
        <f>IFERROR(VLOOKUP($G169,Jugadores,16,0), "")</f>
        <v>M</v>
      </c>
      <c r="M169" s="15" t="str">
        <f>IFERROR(VLOOKUP($G169,Jugadores,17,0), "")</f>
        <v>V50M</v>
      </c>
      <c r="N169" s="16"/>
      <c r="O169" s="24">
        <f>IF(COUNT(R169:AK169)=0,"",COUNT(R169:AK169))</f>
        <v>1</v>
      </c>
      <c r="P169" s="48">
        <f>SUM(R169:AK169)</f>
        <v>59</v>
      </c>
      <c r="Q169" s="50">
        <v>59</v>
      </c>
      <c r="R169" s="25" t="s">
        <v>14</v>
      </c>
      <c r="S169" s="25" t="s">
        <v>14</v>
      </c>
      <c r="T169" s="25" t="s">
        <v>14</v>
      </c>
      <c r="U169" s="25" t="s">
        <v>14</v>
      </c>
      <c r="V169" s="25" t="s">
        <v>14</v>
      </c>
      <c r="W169" s="25" t="s">
        <v>14</v>
      </c>
      <c r="X169" s="25" t="s">
        <v>14</v>
      </c>
      <c r="Y169" s="26"/>
      <c r="Z169" s="28"/>
      <c r="AA169" s="28" t="s">
        <v>14</v>
      </c>
      <c r="AB169" s="28" t="s">
        <v>14</v>
      </c>
      <c r="AC169" s="28" t="s">
        <v>14</v>
      </c>
      <c r="AD169" s="28" t="s">
        <v>14</v>
      </c>
      <c r="AE169" s="28" t="s">
        <v>14</v>
      </c>
      <c r="AF169" s="28" t="s">
        <v>14</v>
      </c>
      <c r="AG169" s="28" t="s">
        <v>14</v>
      </c>
      <c r="AH169" s="28">
        <v>59</v>
      </c>
      <c r="AI169" s="28" t="s">
        <v>14</v>
      </c>
      <c r="AJ169" s="28" t="s">
        <v>14</v>
      </c>
      <c r="AK169" s="51" t="s">
        <v>14</v>
      </c>
      <c r="AM169" s="1" t="s">
        <v>14</v>
      </c>
    </row>
    <row r="170" spans="1:39" x14ac:dyDescent="0.2">
      <c r="A170" s="21">
        <f>ROW(G170)-2</f>
        <v>168</v>
      </c>
      <c r="B170" s="76">
        <v>163</v>
      </c>
      <c r="C170" s="22">
        <f>IF(B170="","",IF(B170=A170,"=",B170-A170))</f>
        <v>-5</v>
      </c>
      <c r="D170" s="76">
        <f>COUNTIF($M$3:$M170,$M170)</f>
        <v>6</v>
      </c>
      <c r="E170" s="76">
        <v>6</v>
      </c>
      <c r="F170" s="22" t="str">
        <f>IF(E170="","",IF(E170=D170,"=",E170-D170))</f>
        <v>=</v>
      </c>
      <c r="G170" s="12">
        <v>9964</v>
      </c>
      <c r="H170" s="13" t="str">
        <f>IFERROR(VLOOKUP($G170,Jugadores,12,0), "")</f>
        <v>JUAN L. MONZON C.</v>
      </c>
      <c r="I170" s="13" t="str">
        <f>IFERROR(VLOOKUP($G170,Jugadores,14,0), "")</f>
        <v>CTM Cidade de Narón</v>
      </c>
      <c r="J170" s="17" t="str">
        <f>IF(ISERROR(VLOOKUP(I170,Clubes,1,0)),"-","Galicia")</f>
        <v>Galicia</v>
      </c>
      <c r="K170" s="14">
        <f>IFERROR(VLOOKUP($G170,Jugadores,15,0), "")</f>
        <v>1962</v>
      </c>
      <c r="L170" s="17" t="str">
        <f>IFERROR(VLOOKUP($G170,Jugadores,16,0), "")</f>
        <v>M</v>
      </c>
      <c r="M170" s="15" t="str">
        <f>IFERROR(VLOOKUP($G170,Jugadores,17,0), "")</f>
        <v>V60M</v>
      </c>
      <c r="N170" s="16"/>
      <c r="O170" s="24">
        <f>IF(COUNT(R170:AK170)=0,"",COUNT(R170:AK170))</f>
        <v>4</v>
      </c>
      <c r="P170" s="48">
        <f>SUM(R170:AK170)</f>
        <v>58.2</v>
      </c>
      <c r="Q170" s="50">
        <v>58.2</v>
      </c>
      <c r="R170" s="25" t="s">
        <v>14</v>
      </c>
      <c r="S170" s="25" t="s">
        <v>14</v>
      </c>
      <c r="T170" s="25">
        <v>6.6</v>
      </c>
      <c r="U170" s="25" t="s">
        <v>14</v>
      </c>
      <c r="V170" s="25" t="s">
        <v>14</v>
      </c>
      <c r="W170" s="25">
        <v>4</v>
      </c>
      <c r="X170" s="25" t="s">
        <v>14</v>
      </c>
      <c r="Y170" s="26"/>
      <c r="Z170" s="28" t="s">
        <v>14</v>
      </c>
      <c r="AA170" s="28" t="s">
        <v>14</v>
      </c>
      <c r="AB170" s="28" t="s">
        <v>14</v>
      </c>
      <c r="AC170" s="28" t="s">
        <v>14</v>
      </c>
      <c r="AD170" s="28" t="s">
        <v>14</v>
      </c>
      <c r="AE170" s="28" t="s">
        <v>14</v>
      </c>
      <c r="AF170" s="28" t="s">
        <v>14</v>
      </c>
      <c r="AG170" s="28" t="s">
        <v>14</v>
      </c>
      <c r="AH170" s="28" t="s">
        <v>14</v>
      </c>
      <c r="AI170" s="28">
        <v>8</v>
      </c>
      <c r="AJ170" s="28" t="s">
        <v>14</v>
      </c>
      <c r="AK170" s="51">
        <v>39.6</v>
      </c>
      <c r="AM170" s="1" t="s">
        <v>14</v>
      </c>
    </row>
    <row r="171" spans="1:39" x14ac:dyDescent="0.2">
      <c r="A171" s="21">
        <f>ROW(G171)-2</f>
        <v>169</v>
      </c>
      <c r="B171" s="76">
        <v>239</v>
      </c>
      <c r="C171" s="22">
        <f>IF(B171="","",IF(B171=A171,"=",B171-A171))</f>
        <v>70</v>
      </c>
      <c r="D171" s="76">
        <f>COUNTIF($M$3:$M171,$M171)</f>
        <v>3</v>
      </c>
      <c r="E171" s="76">
        <v>3</v>
      </c>
      <c r="F171" s="22" t="str">
        <f>IF(E171="","",IF(E171=D171,"=",E171-D171))</f>
        <v>=</v>
      </c>
      <c r="G171" s="12">
        <v>60408</v>
      </c>
      <c r="H171" s="13" t="str">
        <f>IFERROR(VLOOKUP($G171,Jugadores,12,0), "")</f>
        <v>JOAQUIM BARBOSA</v>
      </c>
      <c r="I171" s="13" t="str">
        <f>IFERROR(VLOOKUP($G171,Jugadores,14,0), "")</f>
        <v>LFC Lourosa</v>
      </c>
      <c r="J171" s="17" t="str">
        <f>IF(ISERROR(VLOOKUP(I171,Clubes,1,0)),"-","Galicia")</f>
        <v>-</v>
      </c>
      <c r="K171" s="14">
        <f>IFERROR(VLOOKUP($G171,Jugadores,15,0), "")</f>
        <v>1954</v>
      </c>
      <c r="L171" s="17" t="str">
        <f>IFERROR(VLOOKUP($G171,Jugadores,16,0), "")</f>
        <v>M</v>
      </c>
      <c r="M171" s="15" t="str">
        <f>IFERROR(VLOOKUP($G171,Jugadores,17,0), "")</f>
        <v>V65M</v>
      </c>
      <c r="N171" s="16"/>
      <c r="O171" s="24">
        <f>IF(COUNT(R171:AK171)=0,"",COUNT(R171:AK171))</f>
        <v>3</v>
      </c>
      <c r="P171" s="48">
        <f>SUM(R171:AK171)</f>
        <v>57.2</v>
      </c>
      <c r="Q171" s="50">
        <v>16.399999999999999</v>
      </c>
      <c r="R171" s="25">
        <v>21.1</v>
      </c>
      <c r="S171" s="25">
        <v>16.399999999999999</v>
      </c>
      <c r="T171" s="25" t="s">
        <v>14</v>
      </c>
      <c r="U171" s="25" t="s">
        <v>14</v>
      </c>
      <c r="V171" s="25">
        <v>19.7</v>
      </c>
      <c r="W171" s="25" t="s">
        <v>14</v>
      </c>
      <c r="X171" s="25" t="s">
        <v>14</v>
      </c>
      <c r="Y171" s="26"/>
      <c r="Z171" s="28" t="s">
        <v>14</v>
      </c>
      <c r="AA171" s="28" t="s">
        <v>14</v>
      </c>
      <c r="AB171" s="28" t="s">
        <v>14</v>
      </c>
      <c r="AC171" s="28" t="s">
        <v>14</v>
      </c>
      <c r="AD171" s="28" t="s">
        <v>14</v>
      </c>
      <c r="AE171" s="28" t="s">
        <v>14</v>
      </c>
      <c r="AF171" s="28" t="s">
        <v>14</v>
      </c>
      <c r="AG171" s="28" t="s">
        <v>14</v>
      </c>
      <c r="AH171" s="28" t="s">
        <v>14</v>
      </c>
      <c r="AI171" s="28" t="s">
        <v>14</v>
      </c>
      <c r="AJ171" s="28" t="s">
        <v>14</v>
      </c>
      <c r="AK171" s="51" t="s">
        <v>14</v>
      </c>
      <c r="AM171" s="1" t="s">
        <v>14</v>
      </c>
    </row>
    <row r="172" spans="1:39" x14ac:dyDescent="0.2">
      <c r="A172" s="21">
        <f>ROW(G172)-2</f>
        <v>170</v>
      </c>
      <c r="B172" s="76">
        <v>164</v>
      </c>
      <c r="C172" s="22">
        <f>IF(B172="","",IF(B172=A172,"=",B172-A172))</f>
        <v>-6</v>
      </c>
      <c r="D172" s="76">
        <f>COUNTIF($M$3:$M172,$M172)</f>
        <v>1</v>
      </c>
      <c r="E172" s="76">
        <v>1</v>
      </c>
      <c r="F172" s="22" t="str">
        <f>IF(E172="","",IF(E172=D172,"=",E172-D172))</f>
        <v>=</v>
      </c>
      <c r="G172" s="12">
        <v>518</v>
      </c>
      <c r="H172" s="13" t="str">
        <f>IFERROR(VLOOKUP($G172,Jugadores,12,0), "")</f>
        <v>BEATRIZ CEIDE R.</v>
      </c>
      <c r="I172" s="13" t="str">
        <f>IFERROR(VLOOKUP($G172,Jugadores,14,0), "")</f>
        <v>CTM Coruña</v>
      </c>
      <c r="J172" s="17" t="str">
        <f>IF(ISERROR(VLOOKUP(I172,Clubes,1,0)),"-","Galicia")</f>
        <v>Galicia</v>
      </c>
      <c r="K172" s="14">
        <f>IFERROR(VLOOKUP($G172,Jugadores,15,0), "")</f>
        <v>1957</v>
      </c>
      <c r="L172" s="17" t="str">
        <f>IFERROR(VLOOKUP($G172,Jugadores,16,0), "")</f>
        <v>F</v>
      </c>
      <c r="M172" s="15" t="str">
        <f>IFERROR(VLOOKUP($G172,Jugadores,17,0), "")</f>
        <v>V65F</v>
      </c>
      <c r="N172" s="16"/>
      <c r="O172" s="24">
        <f>IF(COUNT(R172:AK172)=0,"",COUNT(R172:AK172))</f>
        <v>2</v>
      </c>
      <c r="P172" s="48">
        <f>SUM(R172:AK172)</f>
        <v>57.1</v>
      </c>
      <c r="Q172" s="50">
        <v>57.1</v>
      </c>
      <c r="R172" s="25" t="s">
        <v>14</v>
      </c>
      <c r="S172" s="25" t="s">
        <v>14</v>
      </c>
      <c r="T172" s="25" t="s">
        <v>14</v>
      </c>
      <c r="U172" s="25" t="s">
        <v>14</v>
      </c>
      <c r="V172" s="25" t="s">
        <v>14</v>
      </c>
      <c r="W172" s="25">
        <v>24.6</v>
      </c>
      <c r="X172" s="25" t="s">
        <v>14</v>
      </c>
      <c r="Y172" s="26"/>
      <c r="Z172" s="28" t="s">
        <v>14</v>
      </c>
      <c r="AA172" s="28" t="s">
        <v>14</v>
      </c>
      <c r="AB172" s="28" t="s">
        <v>14</v>
      </c>
      <c r="AC172" s="28" t="s">
        <v>14</v>
      </c>
      <c r="AD172" s="28" t="s">
        <v>14</v>
      </c>
      <c r="AE172" s="28" t="s">
        <v>14</v>
      </c>
      <c r="AF172" s="28" t="s">
        <v>14</v>
      </c>
      <c r="AG172" s="28">
        <v>32.5</v>
      </c>
      <c r="AH172" s="28" t="s">
        <v>14</v>
      </c>
      <c r="AI172" s="28" t="s">
        <v>14</v>
      </c>
      <c r="AJ172" s="28" t="s">
        <v>14</v>
      </c>
      <c r="AK172" s="51" t="s">
        <v>14</v>
      </c>
      <c r="AM172" s="1" t="s">
        <v>14</v>
      </c>
    </row>
    <row r="173" spans="1:39" x14ac:dyDescent="0.2">
      <c r="A173" s="21">
        <f>ROW(G173)-2</f>
        <v>171</v>
      </c>
      <c r="B173" s="76">
        <v>189</v>
      </c>
      <c r="C173" s="22">
        <f>IF(B173="","",IF(B173=A173,"=",B173-A173))</f>
        <v>18</v>
      </c>
      <c r="D173" s="76">
        <f>COUNTIF($M$3:$M173,$M173)</f>
        <v>13</v>
      </c>
      <c r="E173" s="76">
        <v>14</v>
      </c>
      <c r="F173" s="22">
        <f>IF(E173="","",IF(E173=D173,"=",E173-D173))</f>
        <v>1</v>
      </c>
      <c r="G173" s="12">
        <v>29522</v>
      </c>
      <c r="H173" s="13" t="str">
        <f>IFERROR(VLOOKUP($G173,Jugadores,12,0), "")</f>
        <v>SARA ALFARO A.</v>
      </c>
      <c r="I173" s="13" t="str">
        <f>IFERROR(VLOOKUP($G173,Jugadores,14,0), "")</f>
        <v>CTM Mos</v>
      </c>
      <c r="J173" s="17" t="str">
        <f>IF(ISERROR(VLOOKUP(I173,Clubes,1,0)),"-","Galicia")</f>
        <v>Galicia</v>
      </c>
      <c r="K173" s="14">
        <f>IFERROR(VLOOKUP($G173,Jugadores,15,0), "")</f>
        <v>2008</v>
      </c>
      <c r="L173" s="17" t="str">
        <f>IFERROR(VLOOKUP($G173,Jugadores,16,0), "")</f>
        <v>F</v>
      </c>
      <c r="M173" s="15" t="str">
        <f>IFERROR(VLOOKUP($G173,Jugadores,17,0), "")</f>
        <v>INFF</v>
      </c>
      <c r="N173" s="16"/>
      <c r="O173" s="24">
        <f>IF(COUNT(R173:AK173)=0,"",COUNT(R173:AK173))</f>
        <v>4</v>
      </c>
      <c r="P173" s="48">
        <f>SUM(R173:AK173)</f>
        <v>57.099999999999994</v>
      </c>
      <c r="Q173" s="50">
        <v>40.5</v>
      </c>
      <c r="R173" s="25">
        <v>17.399999999999999</v>
      </c>
      <c r="S173" s="25" t="s">
        <v>14</v>
      </c>
      <c r="T173" s="25" t="s">
        <v>14</v>
      </c>
      <c r="U173" s="25">
        <v>7.5</v>
      </c>
      <c r="V173" s="25">
        <v>13.2</v>
      </c>
      <c r="W173" s="25" t="s">
        <v>14</v>
      </c>
      <c r="X173" s="25" t="s">
        <v>14</v>
      </c>
      <c r="Y173" s="26"/>
      <c r="Z173" s="28" t="s">
        <v>14</v>
      </c>
      <c r="AA173" s="28" t="s">
        <v>14</v>
      </c>
      <c r="AB173" s="28" t="s">
        <v>14</v>
      </c>
      <c r="AC173" s="28">
        <v>19</v>
      </c>
      <c r="AD173" s="28" t="s">
        <v>14</v>
      </c>
      <c r="AE173" s="28" t="s">
        <v>14</v>
      </c>
      <c r="AF173" s="28" t="s">
        <v>14</v>
      </c>
      <c r="AG173" s="28" t="s">
        <v>14</v>
      </c>
      <c r="AH173" s="28" t="s">
        <v>14</v>
      </c>
      <c r="AI173" s="28" t="s">
        <v>14</v>
      </c>
      <c r="AJ173" s="28" t="s">
        <v>14</v>
      </c>
      <c r="AK173" s="51" t="s">
        <v>14</v>
      </c>
      <c r="AM173" s="1" t="s">
        <v>14</v>
      </c>
    </row>
    <row r="174" spans="1:39" x14ac:dyDescent="0.2">
      <c r="A174" s="21">
        <f>ROW(G174)-2</f>
        <v>172</v>
      </c>
      <c r="B174" s="76">
        <v>165</v>
      </c>
      <c r="C174" s="22">
        <f>IF(B174="","",IF(B174=A174,"=",B174-A174))</f>
        <v>-7</v>
      </c>
      <c r="D174" s="76">
        <f>COUNTIF($M$3:$M174,$M174)</f>
        <v>22</v>
      </c>
      <c r="E174" s="76">
        <v>23</v>
      </c>
      <c r="F174" s="22">
        <f>IF(E174="","",IF(E174=D174,"=",E174-D174))</f>
        <v>1</v>
      </c>
      <c r="G174" s="12">
        <v>10973</v>
      </c>
      <c r="H174" s="13" t="str">
        <f>IFERROR(VLOOKUP($G174,Jugadores,12,0), "")</f>
        <v>JAVIER BLANCO P.</v>
      </c>
      <c r="I174" s="13" t="str">
        <f>IFERROR(VLOOKUP($G174,Jugadores,14,0), "")</f>
        <v>CTM Cidade de Narón</v>
      </c>
      <c r="J174" s="17" t="str">
        <f>IF(ISERROR(VLOOKUP(I174,Clubes,1,0)),"-","Galicia")</f>
        <v>Galicia</v>
      </c>
      <c r="K174" s="14">
        <f>IFERROR(VLOOKUP($G174,Jugadores,15,0), "")</f>
        <v>1967</v>
      </c>
      <c r="L174" s="17" t="str">
        <f>IFERROR(VLOOKUP($G174,Jugadores,16,0), "")</f>
        <v>M</v>
      </c>
      <c r="M174" s="15" t="str">
        <f>IFERROR(VLOOKUP($G174,Jugadores,17,0), "")</f>
        <v>V50M</v>
      </c>
      <c r="N174" s="16"/>
      <c r="O174" s="24">
        <f>IF(COUNT(R174:AK174)=0,"",COUNT(R174:AK174))</f>
        <v>3</v>
      </c>
      <c r="P174" s="48">
        <f>SUM(R174:AK174)</f>
        <v>57</v>
      </c>
      <c r="Q174" s="50">
        <v>57</v>
      </c>
      <c r="R174" s="25" t="s">
        <v>14</v>
      </c>
      <c r="S174" s="25" t="s">
        <v>14</v>
      </c>
      <c r="T174" s="25">
        <v>5.5</v>
      </c>
      <c r="U174" s="25" t="s">
        <v>14</v>
      </c>
      <c r="V174" s="25" t="s">
        <v>14</v>
      </c>
      <c r="W174" s="25">
        <v>6.5</v>
      </c>
      <c r="X174" s="25" t="s">
        <v>14</v>
      </c>
      <c r="Y174" s="26"/>
      <c r="Z174" s="28" t="s">
        <v>14</v>
      </c>
      <c r="AA174" s="28" t="s">
        <v>14</v>
      </c>
      <c r="AB174" s="28" t="s">
        <v>14</v>
      </c>
      <c r="AC174" s="28" t="s">
        <v>14</v>
      </c>
      <c r="AD174" s="28" t="s">
        <v>14</v>
      </c>
      <c r="AE174" s="28" t="s">
        <v>14</v>
      </c>
      <c r="AF174" s="28" t="s">
        <v>14</v>
      </c>
      <c r="AG174" s="28" t="s">
        <v>14</v>
      </c>
      <c r="AH174" s="28">
        <v>45</v>
      </c>
      <c r="AI174" s="28" t="s">
        <v>14</v>
      </c>
      <c r="AJ174" s="28" t="s">
        <v>14</v>
      </c>
      <c r="AK174" s="51" t="s">
        <v>14</v>
      </c>
      <c r="AM174" s="1" t="s">
        <v>14</v>
      </c>
    </row>
    <row r="175" spans="1:39" x14ac:dyDescent="0.2">
      <c r="A175" s="21">
        <f>ROW(G175)-2</f>
        <v>173</v>
      </c>
      <c r="B175" s="76">
        <v>159</v>
      </c>
      <c r="C175" s="22">
        <f>IF(B175="","",IF(B175=A175,"=",B175-A175))</f>
        <v>-14</v>
      </c>
      <c r="D175" s="76">
        <f>COUNTIF($M$3:$M175,$M175)</f>
        <v>23</v>
      </c>
      <c r="E175" s="76">
        <v>20</v>
      </c>
      <c r="F175" s="22">
        <f>IF(E175="","",IF(E175=D175,"=",E175-D175))</f>
        <v>-3</v>
      </c>
      <c r="G175" s="12">
        <v>949</v>
      </c>
      <c r="H175" s="13" t="str">
        <f>IFERROR(VLOOKUP($G175,Jugadores,12,0), "")</f>
        <v>CARLOS NOGUEIRA D.</v>
      </c>
      <c r="I175" s="13" t="str">
        <f>IFERROR(VLOOKUP($G175,Jugadores,14,0), "")</f>
        <v>Arteal TM</v>
      </c>
      <c r="J175" s="17" t="str">
        <f>IF(ISERROR(VLOOKUP(I175,Clubes,1,0)),"-","Galicia")</f>
        <v>Galicia</v>
      </c>
      <c r="K175" s="14">
        <f>IFERROR(VLOOKUP($G175,Jugadores,15,0), "")</f>
        <v>1965</v>
      </c>
      <c r="L175" s="17" t="str">
        <f>IFERROR(VLOOKUP($G175,Jugadores,16,0), "")</f>
        <v>M</v>
      </c>
      <c r="M175" s="15" t="str">
        <f>IFERROR(VLOOKUP($G175,Jugadores,17,0), "")</f>
        <v>V50M</v>
      </c>
      <c r="N175" s="16"/>
      <c r="O175" s="24">
        <f>IF(COUNT(R175:AK175)=0,"",COUNT(R175:AK175))</f>
        <v>2</v>
      </c>
      <c r="P175" s="48">
        <f>SUM(R175:AK175)</f>
        <v>56.5</v>
      </c>
      <c r="Q175" s="50">
        <v>59</v>
      </c>
      <c r="R175" s="25" t="s">
        <v>14</v>
      </c>
      <c r="S175" s="25" t="s">
        <v>14</v>
      </c>
      <c r="T175" s="25" t="s">
        <v>14</v>
      </c>
      <c r="U175" s="25" t="s">
        <v>14</v>
      </c>
      <c r="V175" s="25">
        <v>11.5</v>
      </c>
      <c r="W175" s="25" t="s">
        <v>14</v>
      </c>
      <c r="X175" s="25" t="s">
        <v>14</v>
      </c>
      <c r="Y175" s="26"/>
      <c r="Z175" s="28" t="s">
        <v>14</v>
      </c>
      <c r="AA175" s="28" t="s">
        <v>14</v>
      </c>
      <c r="AB175" s="28" t="s">
        <v>14</v>
      </c>
      <c r="AC175" s="28" t="s">
        <v>14</v>
      </c>
      <c r="AD175" s="28" t="s">
        <v>14</v>
      </c>
      <c r="AE175" s="28" t="s">
        <v>14</v>
      </c>
      <c r="AF175" s="28" t="s">
        <v>14</v>
      </c>
      <c r="AG175" s="28" t="s">
        <v>14</v>
      </c>
      <c r="AH175" s="28">
        <v>45</v>
      </c>
      <c r="AI175" s="28" t="s">
        <v>14</v>
      </c>
      <c r="AJ175" s="28" t="s">
        <v>14</v>
      </c>
      <c r="AK175" s="51" t="s">
        <v>14</v>
      </c>
      <c r="AM175" s="1" t="s">
        <v>14</v>
      </c>
    </row>
    <row r="176" spans="1:39" x14ac:dyDescent="0.2">
      <c r="A176" s="21">
        <f>ROW(G176)-2</f>
        <v>174</v>
      </c>
      <c r="B176" s="76">
        <v>169</v>
      </c>
      <c r="C176" s="22">
        <f>IF(B176="","",IF(B176=A176,"=",B176-A176))</f>
        <v>-5</v>
      </c>
      <c r="D176" s="76">
        <f>COUNTIF($M$3:$M176,$M176)</f>
        <v>2</v>
      </c>
      <c r="E176" s="76">
        <v>2</v>
      </c>
      <c r="F176" s="22" t="str">
        <f>IF(E176="","",IF(E176=D176,"=",E176-D176))</f>
        <v>=</v>
      </c>
      <c r="G176" s="12">
        <v>19402</v>
      </c>
      <c r="H176" s="13" t="str">
        <f>IFERROR(VLOOKUP($G176,Jugadores,12,0), "")</f>
        <v>ANA OTERO R.</v>
      </c>
      <c r="I176" s="13" t="str">
        <f>IFERROR(VLOOKUP($G176,Jugadores,14,0), "")</f>
        <v>CTM Cidade de Narón</v>
      </c>
      <c r="J176" s="17" t="str">
        <f>IF(ISERROR(VLOOKUP(I176,Clubes,1,0)),"-","Galicia")</f>
        <v>Galicia</v>
      </c>
      <c r="K176" s="14">
        <f>IFERROR(VLOOKUP($G176,Jugadores,15,0), "")</f>
        <v>2006</v>
      </c>
      <c r="L176" s="17" t="str">
        <f>IFERROR(VLOOKUP($G176,Jugadores,16,0), "")</f>
        <v>F</v>
      </c>
      <c r="M176" s="15" t="str">
        <f>IFERROR(VLOOKUP($G176,Jugadores,17,0), "")</f>
        <v>JUVF</v>
      </c>
      <c r="N176" s="16"/>
      <c r="O176" s="24">
        <f>IF(COUNT(R176:AK176)=0,"",COUNT(R176:AK176))</f>
        <v>3</v>
      </c>
      <c r="P176" s="48">
        <f>SUM(R176:AK176)</f>
        <v>56.4</v>
      </c>
      <c r="Q176" s="50">
        <v>49.4</v>
      </c>
      <c r="R176" s="25">
        <v>7</v>
      </c>
      <c r="S176" s="25" t="s">
        <v>14</v>
      </c>
      <c r="T176" s="25" t="s">
        <v>14</v>
      </c>
      <c r="U176" s="25" t="s">
        <v>14</v>
      </c>
      <c r="V176" s="25" t="s">
        <v>14</v>
      </c>
      <c r="W176" s="25" t="s">
        <v>14</v>
      </c>
      <c r="X176" s="25" t="s">
        <v>14</v>
      </c>
      <c r="Y176" s="26"/>
      <c r="Z176" s="28" t="s">
        <v>14</v>
      </c>
      <c r="AA176" s="28" t="s">
        <v>14</v>
      </c>
      <c r="AB176" s="28" t="s">
        <v>14</v>
      </c>
      <c r="AC176" s="28" t="s">
        <v>14</v>
      </c>
      <c r="AD176" s="28">
        <v>41.4</v>
      </c>
      <c r="AE176" s="28">
        <v>8</v>
      </c>
      <c r="AF176" s="28" t="s">
        <v>14</v>
      </c>
      <c r="AG176" s="28" t="s">
        <v>14</v>
      </c>
      <c r="AH176" s="28" t="s">
        <v>14</v>
      </c>
      <c r="AI176" s="28" t="s">
        <v>14</v>
      </c>
      <c r="AJ176" s="28" t="s">
        <v>14</v>
      </c>
      <c r="AK176" s="51" t="s">
        <v>14</v>
      </c>
      <c r="AM176" s="1" t="s">
        <v>14</v>
      </c>
    </row>
    <row r="177" spans="1:39" x14ac:dyDescent="0.2">
      <c r="A177" s="21">
        <f>ROW(G177)-2</f>
        <v>175</v>
      </c>
      <c r="B177" s="76">
        <v>188</v>
      </c>
      <c r="C177" s="22">
        <f>IF(B177="","",IF(B177=A177,"=",B177-A177))</f>
        <v>13</v>
      </c>
      <c r="D177" s="76">
        <f>COUNTIF($M$3:$M177,$M177)</f>
        <v>10</v>
      </c>
      <c r="E177" s="76">
        <v>11</v>
      </c>
      <c r="F177" s="22">
        <f>IF(E177="","",IF(E177=D177,"=",E177-D177))</f>
        <v>1</v>
      </c>
      <c r="G177" s="12">
        <v>2223103</v>
      </c>
      <c r="H177" s="13" t="str">
        <f>IFERROR(VLOOKUP($G177,Jugadores,12,0), "")</f>
        <v>ARWEN GOMEZ T.</v>
      </c>
      <c r="I177" s="13" t="str">
        <f>IFERROR(VLOOKUP($G177,Jugadores,14,0), "")</f>
        <v>Cinania TM</v>
      </c>
      <c r="J177" s="17" t="str">
        <f>IF(ISERROR(VLOOKUP(I177,Clubes,1,0)),"-","Galicia")</f>
        <v>Galicia</v>
      </c>
      <c r="K177" s="14">
        <f>IFERROR(VLOOKUP($G177,Jugadores,15,0), "")</f>
        <v>2013</v>
      </c>
      <c r="L177" s="17" t="str">
        <f>IFERROR(VLOOKUP($G177,Jugadores,16,0), "")</f>
        <v>F</v>
      </c>
      <c r="M177" s="15" t="str">
        <f>IFERROR(VLOOKUP($G177,Jugadores,17,0), "")</f>
        <v>BENF</v>
      </c>
      <c r="N177" s="16"/>
      <c r="O177" s="24">
        <f>IF(COUNT(R177:AK177)=0,"",COUNT(R177:AK177))</f>
        <v>4</v>
      </c>
      <c r="P177" s="48">
        <f>SUM(R177:AK177)</f>
        <v>56</v>
      </c>
      <c r="Q177" s="50">
        <v>41</v>
      </c>
      <c r="R177" s="25">
        <v>10.5</v>
      </c>
      <c r="S177" s="25" t="s">
        <v>14</v>
      </c>
      <c r="T177" s="25" t="s">
        <v>14</v>
      </c>
      <c r="U177" s="25" t="s">
        <v>14</v>
      </c>
      <c r="V177" s="25">
        <v>4.5</v>
      </c>
      <c r="W177" s="25" t="s">
        <v>14</v>
      </c>
      <c r="X177" s="25" t="s">
        <v>14</v>
      </c>
      <c r="Y177" s="26"/>
      <c r="Z177" s="28">
        <v>24</v>
      </c>
      <c r="AA177" s="28">
        <v>17</v>
      </c>
      <c r="AB177" s="28" t="s">
        <v>14</v>
      </c>
      <c r="AC177" s="28" t="s">
        <v>14</v>
      </c>
      <c r="AD177" s="28" t="s">
        <v>14</v>
      </c>
      <c r="AE177" s="28" t="s">
        <v>14</v>
      </c>
      <c r="AF177" s="28" t="s">
        <v>14</v>
      </c>
      <c r="AG177" s="28" t="s">
        <v>14</v>
      </c>
      <c r="AH177" s="28" t="s">
        <v>14</v>
      </c>
      <c r="AI177" s="28" t="s">
        <v>14</v>
      </c>
      <c r="AJ177" s="28" t="s">
        <v>14</v>
      </c>
      <c r="AK177" s="51" t="s">
        <v>14</v>
      </c>
      <c r="AM177" s="1" t="s">
        <v>14</v>
      </c>
    </row>
    <row r="178" spans="1:39" x14ac:dyDescent="0.2">
      <c r="A178" s="21">
        <f>ROW(G178)-2</f>
        <v>176</v>
      </c>
      <c r="B178" s="76">
        <v>173</v>
      </c>
      <c r="C178" s="22">
        <f>IF(B178="","",IF(B178=A178,"=",B178-A178))</f>
        <v>-3</v>
      </c>
      <c r="D178" s="76">
        <f>COUNTIF($M$3:$M178,$M178)</f>
        <v>17</v>
      </c>
      <c r="E178" s="76">
        <v>17</v>
      </c>
      <c r="F178" s="22" t="str">
        <f>IF(E178="","",IF(E178=D178,"=",E178-D178))</f>
        <v>=</v>
      </c>
      <c r="G178" s="12">
        <v>100400</v>
      </c>
      <c r="H178" s="13" t="str">
        <f>IFERROR(VLOOKUP($G178,Jugadores,12,0), "")</f>
        <v>BRUNO SEOANE C.</v>
      </c>
      <c r="I178" s="13" t="str">
        <f>IFERROR(VLOOKUP($G178,Jugadores,14,0), "")</f>
        <v>CTM Cidade de Narón</v>
      </c>
      <c r="J178" s="17" t="str">
        <f>IF(ISERROR(VLOOKUP(I178,Clubes,1,0)),"-","Galicia")</f>
        <v>Galicia</v>
      </c>
      <c r="K178" s="14">
        <f>IFERROR(VLOOKUP($G178,Jugadores,15,0), "")</f>
        <v>2010</v>
      </c>
      <c r="L178" s="17" t="str">
        <f>IFERROR(VLOOKUP($G178,Jugadores,16,0), "")</f>
        <v>M</v>
      </c>
      <c r="M178" s="15" t="str">
        <f>IFERROR(VLOOKUP($G178,Jugadores,17,0), "")</f>
        <v>ALEM</v>
      </c>
      <c r="N178" s="16"/>
      <c r="O178" s="24">
        <f>IF(COUNT(R178:AK178)=0,"",COUNT(R178:AK178))</f>
        <v>2</v>
      </c>
      <c r="P178" s="48">
        <f>SUM(R178:AK178)</f>
        <v>55.5</v>
      </c>
      <c r="Q178" s="50">
        <v>55.5</v>
      </c>
      <c r="R178" s="25" t="s">
        <v>14</v>
      </c>
      <c r="S178" s="25" t="s">
        <v>14</v>
      </c>
      <c r="T178" s="25" t="s">
        <v>14</v>
      </c>
      <c r="U178" s="25" t="s">
        <v>14</v>
      </c>
      <c r="V178" s="25" t="s">
        <v>14</v>
      </c>
      <c r="W178" s="25">
        <v>6.5</v>
      </c>
      <c r="X178" s="25" t="s">
        <v>14</v>
      </c>
      <c r="Y178" s="26"/>
      <c r="Z178" s="28" t="s">
        <v>14</v>
      </c>
      <c r="AA178" s="28" t="s">
        <v>14</v>
      </c>
      <c r="AB178" s="28">
        <v>49</v>
      </c>
      <c r="AC178" s="28" t="s">
        <v>14</v>
      </c>
      <c r="AD178" s="28" t="s">
        <v>14</v>
      </c>
      <c r="AE178" s="28" t="s">
        <v>14</v>
      </c>
      <c r="AF178" s="28" t="s">
        <v>14</v>
      </c>
      <c r="AG178" s="28" t="s">
        <v>14</v>
      </c>
      <c r="AH178" s="28" t="s">
        <v>14</v>
      </c>
      <c r="AI178" s="28" t="s">
        <v>14</v>
      </c>
      <c r="AJ178" s="28" t="s">
        <v>14</v>
      </c>
      <c r="AK178" s="51" t="s">
        <v>14</v>
      </c>
      <c r="AM178" s="1" t="s">
        <v>14</v>
      </c>
    </row>
    <row r="179" spans="1:39" x14ac:dyDescent="0.2">
      <c r="A179" s="21">
        <f>ROW(G179)-2</f>
        <v>177</v>
      </c>
      <c r="B179" s="76">
        <v>209</v>
      </c>
      <c r="C179" s="22">
        <f>IF(B179="","",IF(B179=A179,"=",B179-A179))</f>
        <v>32</v>
      </c>
      <c r="D179" s="76">
        <f>COUNTIF($M$3:$M179,$M179)</f>
        <v>6</v>
      </c>
      <c r="E179" s="76">
        <v>13</v>
      </c>
      <c r="F179" s="22">
        <f>IF(E179="","",IF(E179=D179,"=",E179-D179))</f>
        <v>7</v>
      </c>
      <c r="G179" s="12">
        <v>6165</v>
      </c>
      <c r="H179" s="13" t="str">
        <f>IFERROR(VLOOKUP($G179,Jugadores,12,0), "")</f>
        <v>RODRIGO MARTINEZ D.</v>
      </c>
      <c r="I179" s="13" t="str">
        <f>IFERROR(VLOOKUP($G179,Jugadores,14,0), "")</f>
        <v>Liceo Casino de Tuy</v>
      </c>
      <c r="J179" s="17" t="str">
        <f>IF(ISERROR(VLOOKUP(I179,Clubes,1,0)),"-","Galicia")</f>
        <v>Galicia</v>
      </c>
      <c r="K179" s="14">
        <f>IFERROR(VLOOKUP($G179,Jugadores,15,0), "")</f>
        <v>1978</v>
      </c>
      <c r="L179" s="17" t="str">
        <f>IFERROR(VLOOKUP($G179,Jugadores,16,0), "")</f>
        <v>M</v>
      </c>
      <c r="M179" s="15" t="str">
        <f>IFERROR(VLOOKUP($G179,Jugadores,17,0), "")</f>
        <v>V40M</v>
      </c>
      <c r="N179" s="16"/>
      <c r="O179" s="24">
        <f>IF(COUNT(R179:AK179)=0,"",COUNT(R179:AK179))</f>
        <v>3</v>
      </c>
      <c r="P179" s="48">
        <f>SUM(R179:AK179)</f>
        <v>55.4</v>
      </c>
      <c r="Q179" s="50">
        <v>33</v>
      </c>
      <c r="R179" s="25">
        <v>12.9</v>
      </c>
      <c r="S179" s="25" t="s">
        <v>14</v>
      </c>
      <c r="T179" s="25" t="s">
        <v>14</v>
      </c>
      <c r="U179" s="25" t="s">
        <v>14</v>
      </c>
      <c r="V179" s="25">
        <v>9.5</v>
      </c>
      <c r="W179" s="25" t="s">
        <v>14</v>
      </c>
      <c r="X179" s="25" t="s">
        <v>14</v>
      </c>
      <c r="Y179" s="26"/>
      <c r="Z179" s="28"/>
      <c r="AA179" s="28" t="s">
        <v>14</v>
      </c>
      <c r="AB179" s="28" t="s">
        <v>14</v>
      </c>
      <c r="AC179" s="28" t="s">
        <v>14</v>
      </c>
      <c r="AD179" s="28" t="s">
        <v>14</v>
      </c>
      <c r="AE179" s="28" t="s">
        <v>14</v>
      </c>
      <c r="AF179" s="28" t="s">
        <v>14</v>
      </c>
      <c r="AG179" s="28">
        <v>33</v>
      </c>
      <c r="AH179" s="28" t="s">
        <v>14</v>
      </c>
      <c r="AI179" s="28" t="s">
        <v>14</v>
      </c>
      <c r="AJ179" s="28" t="s">
        <v>14</v>
      </c>
      <c r="AK179" s="51" t="s">
        <v>14</v>
      </c>
      <c r="AM179" s="1" t="s">
        <v>14</v>
      </c>
    </row>
    <row r="180" spans="1:39" x14ac:dyDescent="0.2">
      <c r="A180" s="21">
        <f>ROW(G180)-2</f>
        <v>178</v>
      </c>
      <c r="B180" s="76">
        <v>210</v>
      </c>
      <c r="C180" s="22">
        <f>IF(B180="","",IF(B180=A180,"=",B180-A180))</f>
        <v>32</v>
      </c>
      <c r="D180" s="76">
        <f>COUNTIF($M$3:$M180,$M180)</f>
        <v>2</v>
      </c>
      <c r="E180" s="76">
        <v>2</v>
      </c>
      <c r="F180" s="22" t="str">
        <f>IF(E180="","",IF(E180=D180,"=",E180-D180))</f>
        <v>=</v>
      </c>
      <c r="G180" s="12">
        <v>10552</v>
      </c>
      <c r="H180" s="13" t="str">
        <f>IFERROR(VLOOKUP($G180,Jugadores,12,0), "")</f>
        <v>NOELIA SANTIAGO B.</v>
      </c>
      <c r="I180" s="13" t="str">
        <f>IFERROR(VLOOKUP($G180,Jugadores,14,0), "")</f>
        <v>Club Monte Porreiro</v>
      </c>
      <c r="J180" s="17" t="str">
        <f>IF(ISERROR(VLOOKUP(I180,Clubes,1,0)),"-","Galicia")</f>
        <v>Galicia</v>
      </c>
      <c r="K180" s="14">
        <f>IFERROR(VLOOKUP($G180,Jugadores,15,0), "")</f>
        <v>2001</v>
      </c>
      <c r="L180" s="17" t="str">
        <f>IFERROR(VLOOKUP($G180,Jugadores,16,0), "")</f>
        <v>F</v>
      </c>
      <c r="M180" s="15" t="str">
        <f>IFERROR(VLOOKUP($G180,Jugadores,17,0), "")</f>
        <v>S23F</v>
      </c>
      <c r="N180" s="16"/>
      <c r="O180" s="24">
        <f>IF(COUNT(R180:AK180)=0,"",COUNT(R180:AK180))</f>
        <v>2</v>
      </c>
      <c r="P180" s="48">
        <f>SUM(R180:AK180)</f>
        <v>55.4</v>
      </c>
      <c r="Q180" s="50">
        <v>45.9</v>
      </c>
      <c r="R180" s="25" t="s">
        <v>14</v>
      </c>
      <c r="S180" s="25" t="s">
        <v>14</v>
      </c>
      <c r="T180" s="25" t="s">
        <v>14</v>
      </c>
      <c r="U180" s="25" t="s">
        <v>14</v>
      </c>
      <c r="V180" s="25">
        <v>9.5</v>
      </c>
      <c r="W180" s="25" t="s">
        <v>14</v>
      </c>
      <c r="X180" s="25" t="s">
        <v>14</v>
      </c>
      <c r="Y180" s="26"/>
      <c r="Z180" s="28" t="s">
        <v>14</v>
      </c>
      <c r="AA180" s="28" t="s">
        <v>14</v>
      </c>
      <c r="AB180" s="28" t="s">
        <v>14</v>
      </c>
      <c r="AC180" s="28" t="s">
        <v>14</v>
      </c>
      <c r="AD180" s="28" t="s">
        <v>14</v>
      </c>
      <c r="AE180" s="28">
        <v>45.9</v>
      </c>
      <c r="AF180" s="28" t="s">
        <v>14</v>
      </c>
      <c r="AG180" s="28" t="s">
        <v>14</v>
      </c>
      <c r="AH180" s="28" t="s">
        <v>14</v>
      </c>
      <c r="AI180" s="28" t="s">
        <v>14</v>
      </c>
      <c r="AJ180" s="28" t="s">
        <v>14</v>
      </c>
      <c r="AK180" s="51" t="s">
        <v>14</v>
      </c>
      <c r="AM180" s="1" t="s">
        <v>14</v>
      </c>
    </row>
    <row r="181" spans="1:39" x14ac:dyDescent="0.2">
      <c r="A181" s="21">
        <f>ROW(G181)-2</f>
        <v>179</v>
      </c>
      <c r="B181" s="76">
        <v>198</v>
      </c>
      <c r="C181" s="22">
        <f>IF(B181="","",IF(B181=A181,"=",B181-A181))</f>
        <v>19</v>
      </c>
      <c r="D181" s="76">
        <f>COUNTIF($M$3:$M181,$M181)</f>
        <v>24</v>
      </c>
      <c r="E181" s="76">
        <v>24</v>
      </c>
      <c r="F181" s="22" t="str">
        <f>IF(E181="","",IF(E181=D181,"=",E181-D181))</f>
        <v>=</v>
      </c>
      <c r="G181" s="12">
        <v>31223</v>
      </c>
      <c r="H181" s="13" t="str">
        <f>IFERROR(VLOOKUP($G181,Jugadores,12,0), "")</f>
        <v>MANUEL UGARTE M.</v>
      </c>
      <c r="I181" s="13" t="str">
        <f>IFERROR(VLOOKUP($G181,Jugadores,14,0), "")</f>
        <v>Club Be One Orense</v>
      </c>
      <c r="J181" s="17" t="str">
        <f>IF(ISERROR(VLOOKUP(I181,Clubes,1,0)),"-","Galicia")</f>
        <v>Galicia</v>
      </c>
      <c r="K181" s="14">
        <f>IFERROR(VLOOKUP($G181,Jugadores,15,0), "")</f>
        <v>1967</v>
      </c>
      <c r="L181" s="17" t="str">
        <f>IFERROR(VLOOKUP($G181,Jugadores,16,0), "")</f>
        <v>M</v>
      </c>
      <c r="M181" s="15" t="str">
        <f>IFERROR(VLOOKUP($G181,Jugadores,17,0), "")</f>
        <v>V50M</v>
      </c>
      <c r="N181" s="16">
        <v>1</v>
      </c>
      <c r="O181" s="24">
        <f>IF(COUNT(R181:AK181)=0,"",COUNT(R181:AK181))</f>
        <v>4</v>
      </c>
      <c r="P181" s="48">
        <f>SUM(R181:AK181)</f>
        <v>55</v>
      </c>
      <c r="Q181" s="50">
        <v>27</v>
      </c>
      <c r="R181" s="25">
        <v>13.5</v>
      </c>
      <c r="S181" s="25" t="s">
        <v>14</v>
      </c>
      <c r="T181" s="25" t="s">
        <v>14</v>
      </c>
      <c r="U181" s="25" t="s">
        <v>14</v>
      </c>
      <c r="V181" s="25">
        <v>7.5</v>
      </c>
      <c r="W181" s="25" t="s">
        <v>14</v>
      </c>
      <c r="X181" s="25">
        <v>9</v>
      </c>
      <c r="Y181" s="26"/>
      <c r="Z181" s="28" t="s">
        <v>14</v>
      </c>
      <c r="AA181" s="28" t="s">
        <v>14</v>
      </c>
      <c r="AB181" s="28" t="s">
        <v>14</v>
      </c>
      <c r="AC181" s="28" t="s">
        <v>14</v>
      </c>
      <c r="AD181" s="28" t="s">
        <v>14</v>
      </c>
      <c r="AE181" s="28" t="s">
        <v>14</v>
      </c>
      <c r="AF181" s="28" t="s">
        <v>14</v>
      </c>
      <c r="AG181" s="28" t="s">
        <v>14</v>
      </c>
      <c r="AH181" s="28">
        <v>25</v>
      </c>
      <c r="AI181" s="28" t="s">
        <v>14</v>
      </c>
      <c r="AJ181" s="28" t="s">
        <v>14</v>
      </c>
      <c r="AK181" s="51" t="s">
        <v>14</v>
      </c>
      <c r="AM181" s="1" t="s">
        <v>14</v>
      </c>
    </row>
    <row r="182" spans="1:39" x14ac:dyDescent="0.2">
      <c r="A182" s="21">
        <f>ROW(G182)-2</f>
        <v>180</v>
      </c>
      <c r="B182" s="76">
        <v>196</v>
      </c>
      <c r="C182" s="22">
        <f>IF(B182="","",IF(B182=A182,"=",B182-A182))</f>
        <v>16</v>
      </c>
      <c r="D182" s="76">
        <f>COUNTIF($M$3:$M182,$M182)</f>
        <v>11</v>
      </c>
      <c r="E182" s="76">
        <v>13</v>
      </c>
      <c r="F182" s="22">
        <f>IF(E182="","",IF(E182=D182,"=",E182-D182))</f>
        <v>2</v>
      </c>
      <c r="G182" s="12">
        <v>2223102</v>
      </c>
      <c r="H182" s="13" t="str">
        <f>IFERROR(VLOOKUP($G182,Jugadores,12,0), "")</f>
        <v>ESTELA BASTON P.</v>
      </c>
      <c r="I182" s="13" t="str">
        <f>IFERROR(VLOOKUP($G182,Jugadores,14,0), "")</f>
        <v>Cinania TM</v>
      </c>
      <c r="J182" s="17" t="str">
        <f>IF(ISERROR(VLOOKUP(I182,Clubes,1,0)),"-","Galicia")</f>
        <v>Galicia</v>
      </c>
      <c r="K182" s="14">
        <f>IFERROR(VLOOKUP($G182,Jugadores,15,0), "")</f>
        <v>2013</v>
      </c>
      <c r="L182" s="17" t="str">
        <f>IFERROR(VLOOKUP($G182,Jugadores,16,0), "")</f>
        <v>F</v>
      </c>
      <c r="M182" s="15" t="str">
        <f>IFERROR(VLOOKUP($G182,Jugadores,17,0), "")</f>
        <v>BENF</v>
      </c>
      <c r="N182" s="16"/>
      <c r="O182" s="24">
        <f>IF(COUNT(R182:AK182)=0,"",COUNT(R182:AK182))</f>
        <v>4</v>
      </c>
      <c r="P182" s="48">
        <f>SUM(R182:AK182)</f>
        <v>55</v>
      </c>
      <c r="Q182" s="50">
        <v>48</v>
      </c>
      <c r="R182" s="25">
        <v>2.5</v>
      </c>
      <c r="S182" s="25" t="s">
        <v>14</v>
      </c>
      <c r="T182" s="25" t="s">
        <v>14</v>
      </c>
      <c r="U182" s="25" t="s">
        <v>14</v>
      </c>
      <c r="V182" s="25">
        <v>4.5</v>
      </c>
      <c r="W182" s="25" t="s">
        <v>14</v>
      </c>
      <c r="X182" s="25" t="s">
        <v>14</v>
      </c>
      <c r="Y182" s="26"/>
      <c r="Z182" s="28">
        <v>31</v>
      </c>
      <c r="AA182" s="28">
        <v>17</v>
      </c>
      <c r="AB182" s="28" t="s">
        <v>14</v>
      </c>
      <c r="AC182" s="28" t="s">
        <v>14</v>
      </c>
      <c r="AD182" s="28" t="s">
        <v>14</v>
      </c>
      <c r="AE182" s="28" t="s">
        <v>14</v>
      </c>
      <c r="AF182" s="28" t="s">
        <v>14</v>
      </c>
      <c r="AG182" s="28" t="s">
        <v>14</v>
      </c>
      <c r="AH182" s="28" t="s">
        <v>14</v>
      </c>
      <c r="AI182" s="28" t="s">
        <v>14</v>
      </c>
      <c r="AJ182" s="28" t="s">
        <v>14</v>
      </c>
      <c r="AK182" s="51" t="s">
        <v>14</v>
      </c>
      <c r="AM182" s="1" t="s">
        <v>14</v>
      </c>
    </row>
    <row r="183" spans="1:39" x14ac:dyDescent="0.2">
      <c r="A183" s="21">
        <f>ROW(G183)-2</f>
        <v>181</v>
      </c>
      <c r="B183" s="76">
        <v>174</v>
      </c>
      <c r="C183" s="22">
        <f>IF(B183="","",IF(B183=A183,"=",B183-A183))</f>
        <v>-7</v>
      </c>
      <c r="D183" s="76">
        <f>COUNTIF($M$3:$M183,$M183)</f>
        <v>5</v>
      </c>
      <c r="E183" s="76">
        <v>5</v>
      </c>
      <c r="F183" s="22" t="str">
        <f>IF(E183="","",IF(E183=D183,"=",E183-D183))</f>
        <v>=</v>
      </c>
      <c r="G183" s="12">
        <v>19458</v>
      </c>
      <c r="H183" s="13" t="str">
        <f>IFERROR(VLOOKUP($G183,Jugadores,12,0), "")</f>
        <v>RAUL LOPEZ P.</v>
      </c>
      <c r="I183" s="13" t="str">
        <f>IFERROR(VLOOKUP($G183,Jugadores,14,0), "")</f>
        <v>AD CP Zas</v>
      </c>
      <c r="J183" s="17" t="str">
        <f>IF(ISERROR(VLOOKUP(I183,Clubes,1,0)),"-","Galicia")</f>
        <v>Galicia</v>
      </c>
      <c r="K183" s="14">
        <f>IFERROR(VLOOKUP($G183,Jugadores,15,0), "")</f>
        <v>2003</v>
      </c>
      <c r="L183" s="17" t="str">
        <f>IFERROR(VLOOKUP($G183,Jugadores,16,0), "")</f>
        <v>M</v>
      </c>
      <c r="M183" s="15" t="str">
        <f>IFERROR(VLOOKUP($G183,Jugadores,17,0), "")</f>
        <v>S23M</v>
      </c>
      <c r="N183" s="16"/>
      <c r="O183" s="24">
        <f>IF(COUNT(R183:AK183)=0,"",COUNT(R183:AK183))</f>
        <v>2</v>
      </c>
      <c r="P183" s="48">
        <f>SUM(R183:AK183)</f>
        <v>55</v>
      </c>
      <c r="Q183" s="50">
        <v>55</v>
      </c>
      <c r="R183" s="25" t="s">
        <v>14</v>
      </c>
      <c r="S183" s="25" t="s">
        <v>14</v>
      </c>
      <c r="T183" s="25" t="s">
        <v>14</v>
      </c>
      <c r="U183" s="25" t="s">
        <v>14</v>
      </c>
      <c r="V183" s="25" t="s">
        <v>14</v>
      </c>
      <c r="W183" s="25">
        <v>18</v>
      </c>
      <c r="X183" s="25" t="s">
        <v>14</v>
      </c>
      <c r="Y183" s="26"/>
      <c r="Z183" s="28" t="s">
        <v>14</v>
      </c>
      <c r="AA183" s="28" t="s">
        <v>14</v>
      </c>
      <c r="AB183" s="28" t="s">
        <v>14</v>
      </c>
      <c r="AC183" s="28" t="s">
        <v>14</v>
      </c>
      <c r="AD183" s="28" t="s">
        <v>14</v>
      </c>
      <c r="AE183" s="28">
        <v>37</v>
      </c>
      <c r="AF183" s="28" t="s">
        <v>14</v>
      </c>
      <c r="AG183" s="28" t="s">
        <v>14</v>
      </c>
      <c r="AH183" s="28" t="s">
        <v>14</v>
      </c>
      <c r="AI183" s="28" t="s">
        <v>14</v>
      </c>
      <c r="AJ183" s="28" t="s">
        <v>14</v>
      </c>
      <c r="AK183" s="51" t="s">
        <v>14</v>
      </c>
      <c r="AM183" s="1" t="s">
        <v>14</v>
      </c>
    </row>
    <row r="184" spans="1:39" x14ac:dyDescent="0.2">
      <c r="A184" s="21">
        <f>ROW(G184)-2</f>
        <v>182</v>
      </c>
      <c r="B184" s="76">
        <v>175</v>
      </c>
      <c r="C184" s="22">
        <f>IF(B184="","",IF(B184=A184,"=",B184-A184))</f>
        <v>-7</v>
      </c>
      <c r="D184" s="76">
        <f>COUNTIF($M$3:$M184,$M184)</f>
        <v>12</v>
      </c>
      <c r="E184" s="76">
        <v>10</v>
      </c>
      <c r="F184" s="22">
        <f>IF(E184="","",IF(E184=D184,"=",E184-D184))</f>
        <v>-2</v>
      </c>
      <c r="G184" s="12">
        <v>100396</v>
      </c>
      <c r="H184" s="13" t="str">
        <f>IFERROR(VLOOKUP($G184,Jugadores,12,0), "")</f>
        <v>PAULA SEOANE O.</v>
      </c>
      <c r="I184" s="13" t="str">
        <f>IFERROR(VLOOKUP($G184,Jugadores,14,0), "")</f>
        <v>CTM Cidade de Narón</v>
      </c>
      <c r="J184" s="17" t="str">
        <f>IF(ISERROR(VLOOKUP(I184,Clubes,1,0)),"-","Galicia")</f>
        <v>Galicia</v>
      </c>
      <c r="K184" s="14">
        <f>IFERROR(VLOOKUP($G184,Jugadores,15,0), "")</f>
        <v>2013</v>
      </c>
      <c r="L184" s="17" t="str">
        <f>IFERROR(VLOOKUP($G184,Jugadores,16,0), "")</f>
        <v>F</v>
      </c>
      <c r="M184" s="15" t="str">
        <f>IFERROR(VLOOKUP($G184,Jugadores,17,0), "")</f>
        <v>BENF</v>
      </c>
      <c r="N184" s="16"/>
      <c r="O184" s="24">
        <f>IF(COUNT(R184:AK184)=0,"",COUNT(R184:AK184))</f>
        <v>2</v>
      </c>
      <c r="P184" s="48">
        <f>SUM(R184:AK184)</f>
        <v>54.7</v>
      </c>
      <c r="Q184" s="50">
        <v>54.7</v>
      </c>
      <c r="R184" s="25" t="s">
        <v>14</v>
      </c>
      <c r="S184" s="25" t="s">
        <v>14</v>
      </c>
      <c r="T184" s="25" t="s">
        <v>14</v>
      </c>
      <c r="U184" s="25" t="s">
        <v>14</v>
      </c>
      <c r="V184" s="25" t="s">
        <v>14</v>
      </c>
      <c r="W184" s="25">
        <v>6.5</v>
      </c>
      <c r="X184" s="25" t="s">
        <v>14</v>
      </c>
      <c r="Y184" s="26"/>
      <c r="Z184" s="28">
        <v>48.2</v>
      </c>
      <c r="AA184" s="28" t="s">
        <v>14</v>
      </c>
      <c r="AB184" s="28" t="s">
        <v>14</v>
      </c>
      <c r="AC184" s="28" t="s">
        <v>14</v>
      </c>
      <c r="AD184" s="28" t="s">
        <v>14</v>
      </c>
      <c r="AE184" s="28" t="s">
        <v>14</v>
      </c>
      <c r="AF184" s="28" t="s">
        <v>14</v>
      </c>
      <c r="AG184" s="28" t="s">
        <v>14</v>
      </c>
      <c r="AH184" s="28" t="s">
        <v>14</v>
      </c>
      <c r="AI184" s="28" t="s">
        <v>14</v>
      </c>
      <c r="AJ184" s="28" t="s">
        <v>14</v>
      </c>
      <c r="AK184" s="51" t="s">
        <v>14</v>
      </c>
      <c r="AM184" s="1" t="s">
        <v>14</v>
      </c>
    </row>
    <row r="185" spans="1:39" x14ac:dyDescent="0.2">
      <c r="A185" s="21">
        <f>ROW(G185)-2</f>
        <v>183</v>
      </c>
      <c r="B185" s="76">
        <v>176</v>
      </c>
      <c r="C185" s="22">
        <f>IF(B185="","",IF(B185=A185,"=",B185-A185))</f>
        <v>-7</v>
      </c>
      <c r="D185" s="76">
        <f>COUNTIF($M$3:$M185,$M185)</f>
        <v>3</v>
      </c>
      <c r="E185" s="76">
        <v>3</v>
      </c>
      <c r="F185" s="22" t="str">
        <f>IF(E185="","",IF(E185=D185,"=",E185-D185))</f>
        <v>=</v>
      </c>
      <c r="G185" s="12">
        <v>225</v>
      </c>
      <c r="H185" s="13" t="str">
        <f>IFERROR(VLOOKUP($G185,Jugadores,12,0), "")</f>
        <v>FRANCISCO J. GONZALEZ R.</v>
      </c>
      <c r="I185" s="13" t="str">
        <f>IFERROR(VLOOKUP($G185,Jugadores,14,0), "")</f>
        <v>CTM Coruña</v>
      </c>
      <c r="J185" s="17" t="str">
        <f>IF(ISERROR(VLOOKUP(I185,Clubes,1,0)),"-","Galicia")</f>
        <v>Galicia</v>
      </c>
      <c r="K185" s="14">
        <f>IFERROR(VLOOKUP($G185,Jugadores,15,0), "")</f>
        <v>1951</v>
      </c>
      <c r="L185" s="17" t="str">
        <f>IFERROR(VLOOKUP($G185,Jugadores,16,0), "")</f>
        <v>M</v>
      </c>
      <c r="M185" s="15" t="str">
        <f>IFERROR(VLOOKUP($G185,Jugadores,17,0), "")</f>
        <v>V70M</v>
      </c>
      <c r="N185" s="16"/>
      <c r="O185" s="24">
        <f>IF(COUNT(R185:AK185)=0,"",COUNT(R185:AK185))</f>
        <v>3</v>
      </c>
      <c r="P185" s="48">
        <f>SUM(R185:AK185)</f>
        <v>54.400000000000006</v>
      </c>
      <c r="Q185" s="50">
        <v>54.400000000000006</v>
      </c>
      <c r="R185" s="25" t="s">
        <v>14</v>
      </c>
      <c r="S185" s="25">
        <v>8.4</v>
      </c>
      <c r="T185" s="25">
        <v>15.8</v>
      </c>
      <c r="U185" s="25" t="s">
        <v>14</v>
      </c>
      <c r="V185" s="25" t="s">
        <v>14</v>
      </c>
      <c r="W185" s="25" t="s">
        <v>14</v>
      </c>
      <c r="X185" s="25" t="s">
        <v>14</v>
      </c>
      <c r="Y185" s="26"/>
      <c r="Z185" s="28" t="s">
        <v>14</v>
      </c>
      <c r="AA185" s="28" t="s">
        <v>14</v>
      </c>
      <c r="AB185" s="28" t="s">
        <v>14</v>
      </c>
      <c r="AC185" s="28" t="s">
        <v>14</v>
      </c>
      <c r="AD185" s="28" t="s">
        <v>14</v>
      </c>
      <c r="AE185" s="28" t="s">
        <v>14</v>
      </c>
      <c r="AF185" s="28" t="s">
        <v>14</v>
      </c>
      <c r="AG185" s="28" t="s">
        <v>14</v>
      </c>
      <c r="AH185" s="28" t="s">
        <v>14</v>
      </c>
      <c r="AI185" s="28" t="s">
        <v>14</v>
      </c>
      <c r="AJ185" s="28">
        <v>30.2</v>
      </c>
      <c r="AK185" s="51" t="s">
        <v>14</v>
      </c>
      <c r="AM185" s="1" t="s">
        <v>14</v>
      </c>
    </row>
    <row r="186" spans="1:39" x14ac:dyDescent="0.2">
      <c r="A186" s="21">
        <f>ROW(G186)-2</f>
        <v>184</v>
      </c>
      <c r="B186" s="76">
        <v>246</v>
      </c>
      <c r="C186" s="22">
        <f>IF(B186="","",IF(B186=A186,"=",B186-A186))</f>
        <v>62</v>
      </c>
      <c r="D186" s="76">
        <f>COUNTIF($M$3:$M186,$M186)</f>
        <v>7</v>
      </c>
      <c r="E186" s="76">
        <v>18</v>
      </c>
      <c r="F186" s="22">
        <f>IF(E186="","",IF(E186=D186,"=",E186-D186))</f>
        <v>11</v>
      </c>
      <c r="G186" s="12">
        <v>66822</v>
      </c>
      <c r="H186" s="13" t="str">
        <f>IFERROR(VLOOKUP($G186,Jugadores,12,0), "")</f>
        <v>HELDER SANTOS</v>
      </c>
      <c r="I186" s="13" t="str">
        <f>IFERROR(VLOOKUP($G186,Jugadores,14,0), "")</f>
        <v>Clube Orfeão de Valadares</v>
      </c>
      <c r="J186" s="17" t="str">
        <f>IF(ISERROR(VLOOKUP(I186,Clubes,1,0)),"-","Galicia")</f>
        <v>-</v>
      </c>
      <c r="K186" s="14">
        <f>IFERROR(VLOOKUP($G186,Jugadores,15,0), "")</f>
        <v>1978</v>
      </c>
      <c r="L186" s="17" t="str">
        <f>IFERROR(VLOOKUP($G186,Jugadores,16,0), "")</f>
        <v>M</v>
      </c>
      <c r="M186" s="15" t="str">
        <f>IFERROR(VLOOKUP($G186,Jugadores,17,0), "")</f>
        <v>V40M</v>
      </c>
      <c r="N186" s="16"/>
      <c r="O186" s="24">
        <f>IF(COUNT(R186:AK186)=0,"",COUNT(R186:AK186))</f>
        <v>3</v>
      </c>
      <c r="P186" s="48">
        <f>SUM(R186:AK186)</f>
        <v>53.099999999999994</v>
      </c>
      <c r="Q186" s="50">
        <v>12.9</v>
      </c>
      <c r="R186" s="25">
        <v>23</v>
      </c>
      <c r="S186" s="25">
        <v>12.9</v>
      </c>
      <c r="T186" s="25" t="s">
        <v>14</v>
      </c>
      <c r="U186" s="25" t="s">
        <v>14</v>
      </c>
      <c r="V186" s="25">
        <v>17.2</v>
      </c>
      <c r="W186" s="25" t="s">
        <v>14</v>
      </c>
      <c r="X186" s="25" t="s">
        <v>14</v>
      </c>
      <c r="Y186" s="26"/>
      <c r="Z186" s="28" t="s">
        <v>14</v>
      </c>
      <c r="AA186" s="28" t="s">
        <v>14</v>
      </c>
      <c r="AB186" s="28" t="s">
        <v>14</v>
      </c>
      <c r="AC186" s="28" t="s">
        <v>14</v>
      </c>
      <c r="AD186" s="28" t="s">
        <v>14</v>
      </c>
      <c r="AE186" s="28" t="s">
        <v>14</v>
      </c>
      <c r="AF186" s="28" t="s">
        <v>14</v>
      </c>
      <c r="AG186" s="28" t="s">
        <v>14</v>
      </c>
      <c r="AH186" s="28" t="s">
        <v>14</v>
      </c>
      <c r="AI186" s="28" t="s">
        <v>14</v>
      </c>
      <c r="AJ186" s="28" t="s">
        <v>14</v>
      </c>
      <c r="AK186" s="51" t="s">
        <v>14</v>
      </c>
      <c r="AM186" s="1" t="s">
        <v>14</v>
      </c>
    </row>
    <row r="187" spans="1:39" x14ac:dyDescent="0.2">
      <c r="A187" s="21">
        <f>ROW(G187)-2</f>
        <v>185</v>
      </c>
      <c r="B187" s="76">
        <v>180</v>
      </c>
      <c r="C187" s="22">
        <f>IF(B187="","",IF(B187=A187,"=",B187-A187))</f>
        <v>-5</v>
      </c>
      <c r="D187" s="76">
        <f>COUNTIF($M$3:$M187,$M187)</f>
        <v>18</v>
      </c>
      <c r="E187" s="76">
        <v>18</v>
      </c>
      <c r="F187" s="22" t="str">
        <f>IF(E187="","",IF(E187=D187,"=",E187-D187))</f>
        <v>=</v>
      </c>
      <c r="G187" s="12">
        <v>100232</v>
      </c>
      <c r="H187" s="13" t="str">
        <f>IFERROR(VLOOKUP($G187,Jugadores,12,0), "")</f>
        <v>LOIS AMADO O.</v>
      </c>
      <c r="I187" s="13" t="str">
        <f>IFERROR(VLOOKUP($G187,Jugadores,14,0), "")</f>
        <v>CTM GAM</v>
      </c>
      <c r="J187" s="17" t="str">
        <f>IF(ISERROR(VLOOKUP(I187,Clubes,1,0)),"-","Galicia")</f>
        <v>Galicia</v>
      </c>
      <c r="K187" s="14">
        <f>IFERROR(VLOOKUP($G187,Jugadores,15,0), "")</f>
        <v>2012</v>
      </c>
      <c r="L187" s="17" t="str">
        <f>IFERROR(VLOOKUP($G187,Jugadores,16,0), "")</f>
        <v>M</v>
      </c>
      <c r="M187" s="15" t="str">
        <f>IFERROR(VLOOKUP($G187,Jugadores,17,0), "")</f>
        <v>BENM</v>
      </c>
      <c r="N187" s="16"/>
      <c r="O187" s="24">
        <f>IF(COUNT(R187:AK187)=0,"",COUNT(R187:AK187))</f>
        <v>1</v>
      </c>
      <c r="P187" s="48">
        <f>SUM(R187:AK187)</f>
        <v>53</v>
      </c>
      <c r="Q187" s="50">
        <v>53</v>
      </c>
      <c r="R187" s="25" t="s">
        <v>14</v>
      </c>
      <c r="S187" s="25" t="s">
        <v>14</v>
      </c>
      <c r="T187" s="25" t="s">
        <v>14</v>
      </c>
      <c r="U187" s="25" t="s">
        <v>14</v>
      </c>
      <c r="V187" s="25" t="s">
        <v>14</v>
      </c>
      <c r="W187" s="25" t="s">
        <v>14</v>
      </c>
      <c r="X187" s="25" t="s">
        <v>14</v>
      </c>
      <c r="Y187" s="26"/>
      <c r="Z187" s="28" t="s">
        <v>14</v>
      </c>
      <c r="AA187" s="28">
        <v>53</v>
      </c>
      <c r="AB187" s="28" t="s">
        <v>14</v>
      </c>
      <c r="AC187" s="28" t="s">
        <v>14</v>
      </c>
      <c r="AD187" s="28" t="s">
        <v>14</v>
      </c>
      <c r="AE187" s="28" t="s">
        <v>14</v>
      </c>
      <c r="AF187" s="28" t="s">
        <v>14</v>
      </c>
      <c r="AG187" s="28" t="s">
        <v>14</v>
      </c>
      <c r="AH187" s="28" t="s">
        <v>14</v>
      </c>
      <c r="AI187" s="28" t="s">
        <v>14</v>
      </c>
      <c r="AJ187" s="28" t="s">
        <v>14</v>
      </c>
      <c r="AK187" s="51" t="s">
        <v>14</v>
      </c>
      <c r="AM187" s="1" t="s">
        <v>14</v>
      </c>
    </row>
    <row r="188" spans="1:39" x14ac:dyDescent="0.2">
      <c r="A188" s="21">
        <f>ROW(G188)-2</f>
        <v>186</v>
      </c>
      <c r="B188" s="76">
        <v>181</v>
      </c>
      <c r="C188" s="22">
        <f>IF(B188="","",IF(B188=A188,"=",B188-A188))</f>
        <v>-5</v>
      </c>
      <c r="D188" s="76">
        <f>COUNTIF($M$3:$M188,$M188)</f>
        <v>18</v>
      </c>
      <c r="E188" s="76">
        <v>18</v>
      </c>
      <c r="F188" s="22" t="str">
        <f>IF(E188="","",IF(E188=D188,"=",E188-D188))</f>
        <v>=</v>
      </c>
      <c r="G188" s="12">
        <v>100365</v>
      </c>
      <c r="H188" s="13" t="str">
        <f>IFERROR(VLOOKUP($G188,Jugadores,12,0), "")</f>
        <v>LEO PORTO F.</v>
      </c>
      <c r="I188" s="13" t="str">
        <f>IFERROR(VLOOKUP($G188,Jugadores,14,0), "")</f>
        <v>CD TM Top Spin</v>
      </c>
      <c r="J188" s="17" t="str">
        <f>IF(ISERROR(VLOOKUP(I188,Clubes,1,0)),"-","Galicia")</f>
        <v>Galicia</v>
      </c>
      <c r="K188" s="14">
        <f>IFERROR(VLOOKUP($G188,Jugadores,15,0), "")</f>
        <v>2011</v>
      </c>
      <c r="L188" s="17" t="str">
        <f>IFERROR(VLOOKUP($G188,Jugadores,16,0), "")</f>
        <v>M</v>
      </c>
      <c r="M188" s="15" t="str">
        <f>IFERROR(VLOOKUP($G188,Jugadores,17,0), "")</f>
        <v>ALEM</v>
      </c>
      <c r="N188" s="16"/>
      <c r="O188" s="24">
        <f>IF(COUNT(R188:AK188)=0,"",COUNT(R188:AK188))</f>
        <v>1</v>
      </c>
      <c r="P188" s="48">
        <f>SUM(R188:AK188)</f>
        <v>53</v>
      </c>
      <c r="Q188" s="50">
        <v>53</v>
      </c>
      <c r="R188" s="25" t="s">
        <v>14</v>
      </c>
      <c r="S188" s="25" t="s">
        <v>14</v>
      </c>
      <c r="T188" s="25" t="s">
        <v>14</v>
      </c>
      <c r="U188" s="25" t="s">
        <v>14</v>
      </c>
      <c r="V188" s="25" t="s">
        <v>14</v>
      </c>
      <c r="W188" s="25" t="s">
        <v>14</v>
      </c>
      <c r="X188" s="25" t="s">
        <v>14</v>
      </c>
      <c r="Y188" s="26"/>
      <c r="Z188" s="28"/>
      <c r="AA188" s="28">
        <v>53</v>
      </c>
      <c r="AB188" s="28" t="s">
        <v>14</v>
      </c>
      <c r="AC188" s="28" t="s">
        <v>14</v>
      </c>
      <c r="AD188" s="28" t="s">
        <v>14</v>
      </c>
      <c r="AE188" s="28" t="s">
        <v>14</v>
      </c>
      <c r="AF188" s="28" t="s">
        <v>14</v>
      </c>
      <c r="AG188" s="28" t="s">
        <v>14</v>
      </c>
      <c r="AH188" s="28" t="s">
        <v>14</v>
      </c>
      <c r="AI188" s="28" t="s">
        <v>14</v>
      </c>
      <c r="AJ188" s="28" t="s">
        <v>14</v>
      </c>
      <c r="AK188" s="51" t="s">
        <v>14</v>
      </c>
      <c r="AM188" s="1" t="s">
        <v>14</v>
      </c>
    </row>
    <row r="189" spans="1:39" x14ac:dyDescent="0.2">
      <c r="A189" s="21">
        <f>ROW(G189)-2</f>
        <v>187</v>
      </c>
      <c r="B189" s="76">
        <v>187</v>
      </c>
      <c r="C189" s="22" t="str">
        <f>IF(B189="","",IF(B189=A189,"=",B189-A189))</f>
        <v>=</v>
      </c>
      <c r="D189" s="76">
        <f>COUNTIF($M$3:$M189,$M189)</f>
        <v>8</v>
      </c>
      <c r="E189" s="76">
        <v>11</v>
      </c>
      <c r="F189" s="22">
        <f>IF(E189="","",IF(E189=D189,"=",E189-D189))</f>
        <v>3</v>
      </c>
      <c r="G189" s="12">
        <v>33675</v>
      </c>
      <c r="H189" s="13" t="str">
        <f>IFERROR(VLOOKUP($G189,Jugadores,12,0), "")</f>
        <v>CELSO NUÑEZ M.</v>
      </c>
      <c r="I189" s="13" t="str">
        <f>IFERROR(VLOOKUP($G189,Jugadores,14,0), "")</f>
        <v>Cinania TM</v>
      </c>
      <c r="J189" s="17" t="str">
        <f>IF(ISERROR(VLOOKUP(I189,Clubes,1,0)),"-","Galicia")</f>
        <v>Galicia</v>
      </c>
      <c r="K189" s="14">
        <f>IFERROR(VLOOKUP($G189,Jugadores,15,0), "")</f>
        <v>1976</v>
      </c>
      <c r="L189" s="17" t="str">
        <f>IFERROR(VLOOKUP($G189,Jugadores,16,0), "")</f>
        <v>M</v>
      </c>
      <c r="M189" s="15" t="str">
        <f>IFERROR(VLOOKUP($G189,Jugadores,17,0), "")</f>
        <v>V40M</v>
      </c>
      <c r="N189" s="16"/>
      <c r="O189" s="24">
        <f>IF(COUNT(R189:AK189)=0,"",COUNT(R189:AK189))</f>
        <v>3</v>
      </c>
      <c r="P189" s="48">
        <f>SUM(R189:AK189)</f>
        <v>52.9</v>
      </c>
      <c r="Q189" s="50">
        <v>44.8</v>
      </c>
      <c r="R189" s="25">
        <v>7</v>
      </c>
      <c r="S189" s="25" t="s">
        <v>14</v>
      </c>
      <c r="T189" s="25" t="s">
        <v>14</v>
      </c>
      <c r="U189" s="25" t="s">
        <v>14</v>
      </c>
      <c r="V189" s="25">
        <v>12.9</v>
      </c>
      <c r="W189" s="25" t="s">
        <v>14</v>
      </c>
      <c r="X189" s="25" t="s">
        <v>14</v>
      </c>
      <c r="Y189" s="26"/>
      <c r="Z189" s="28" t="s">
        <v>14</v>
      </c>
      <c r="AA189" s="28" t="s">
        <v>14</v>
      </c>
      <c r="AB189" s="28" t="s">
        <v>14</v>
      </c>
      <c r="AC189" s="28" t="s">
        <v>14</v>
      </c>
      <c r="AD189" s="28" t="s">
        <v>14</v>
      </c>
      <c r="AE189" s="28" t="s">
        <v>14</v>
      </c>
      <c r="AF189" s="28" t="s">
        <v>14</v>
      </c>
      <c r="AG189" s="28">
        <v>33</v>
      </c>
      <c r="AH189" s="28" t="s">
        <v>14</v>
      </c>
      <c r="AI189" s="28" t="s">
        <v>14</v>
      </c>
      <c r="AJ189" s="28" t="s">
        <v>14</v>
      </c>
      <c r="AK189" s="51" t="s">
        <v>14</v>
      </c>
      <c r="AM189" s="1" t="s">
        <v>14</v>
      </c>
    </row>
    <row r="190" spans="1:39" x14ac:dyDescent="0.2">
      <c r="A190" s="21">
        <f>ROW(G190)-2</f>
        <v>188</v>
      </c>
      <c r="B190" s="76">
        <v>182</v>
      </c>
      <c r="C190" s="22">
        <f>IF(B190="","",IF(B190=A190,"=",B190-A190))</f>
        <v>-6</v>
      </c>
      <c r="D190" s="76">
        <f>COUNTIF($M$3:$M190,$M190)</f>
        <v>9</v>
      </c>
      <c r="E190" s="76">
        <v>8</v>
      </c>
      <c r="F190" s="22">
        <f>IF(E190="","",IF(E190=D190,"=",E190-D190))</f>
        <v>-1</v>
      </c>
      <c r="G190" s="12">
        <v>23290</v>
      </c>
      <c r="H190" s="13" t="str">
        <f>IFERROR(VLOOKUP($G190,Jugadores,12,0), "")</f>
        <v>RICARDO FERREIRO L.</v>
      </c>
      <c r="I190" s="13" t="str">
        <f>IFERROR(VLOOKUP($G190,Jugadores,14,0), "")</f>
        <v>ADX Milagrosa</v>
      </c>
      <c r="J190" s="17" t="str">
        <f>IF(ISERROR(VLOOKUP(I190,Clubes,1,0)),"-","Galicia")</f>
        <v>Galicia</v>
      </c>
      <c r="K190" s="14">
        <f>IFERROR(VLOOKUP($G190,Jugadores,15,0), "")</f>
        <v>1979</v>
      </c>
      <c r="L190" s="17" t="str">
        <f>IFERROR(VLOOKUP($G190,Jugadores,16,0), "")</f>
        <v>M</v>
      </c>
      <c r="M190" s="15" t="str">
        <f>IFERROR(VLOOKUP($G190,Jugadores,17,0), "")</f>
        <v>V40M</v>
      </c>
      <c r="N190" s="16"/>
      <c r="O190" s="24">
        <f>IF(COUNT(R190:AK190)=0,"",COUNT(R190:AK190))</f>
        <v>1</v>
      </c>
      <c r="P190" s="48">
        <f>SUM(R190:AK190)</f>
        <v>52.6</v>
      </c>
      <c r="Q190" s="50">
        <v>52.6</v>
      </c>
      <c r="R190" s="25" t="s">
        <v>14</v>
      </c>
      <c r="S190" s="25" t="s">
        <v>14</v>
      </c>
      <c r="T190" s="25" t="s">
        <v>14</v>
      </c>
      <c r="U190" s="25" t="s">
        <v>14</v>
      </c>
      <c r="V190" s="25" t="s">
        <v>14</v>
      </c>
      <c r="W190" s="25" t="s">
        <v>14</v>
      </c>
      <c r="X190" s="25" t="s">
        <v>14</v>
      </c>
      <c r="Y190" s="26"/>
      <c r="Z190" s="28" t="s">
        <v>14</v>
      </c>
      <c r="AA190" s="28" t="s">
        <v>14</v>
      </c>
      <c r="AB190" s="28" t="s">
        <v>14</v>
      </c>
      <c r="AC190" s="28" t="s">
        <v>14</v>
      </c>
      <c r="AD190" s="28" t="s">
        <v>14</v>
      </c>
      <c r="AE190" s="28" t="s">
        <v>14</v>
      </c>
      <c r="AF190" s="28" t="s">
        <v>14</v>
      </c>
      <c r="AG190" s="28">
        <v>52.6</v>
      </c>
      <c r="AH190" s="28" t="s">
        <v>14</v>
      </c>
      <c r="AI190" s="28" t="s">
        <v>14</v>
      </c>
      <c r="AJ190" s="28" t="s">
        <v>14</v>
      </c>
      <c r="AK190" s="51" t="s">
        <v>14</v>
      </c>
      <c r="AM190" s="1" t="s">
        <v>14</v>
      </c>
    </row>
    <row r="191" spans="1:39" x14ac:dyDescent="0.2">
      <c r="A191" s="21">
        <f>ROW(G191)-2</f>
        <v>189</v>
      </c>
      <c r="B191" s="76">
        <v>183</v>
      </c>
      <c r="C191" s="22">
        <f>IF(B191="","",IF(B191=A191,"=",B191-A191))</f>
        <v>-6</v>
      </c>
      <c r="D191" s="76">
        <f>COUNTIF($M$3:$M191,$M191)</f>
        <v>10</v>
      </c>
      <c r="E191" s="76">
        <v>9</v>
      </c>
      <c r="F191" s="22">
        <f>IF(E191="","",IF(E191=D191,"=",E191-D191))</f>
        <v>-1</v>
      </c>
      <c r="G191" s="12">
        <v>27663</v>
      </c>
      <c r="H191" s="13" t="str">
        <f>IFERROR(VLOOKUP($G191,Jugadores,12,0), "")</f>
        <v>JOSE M. LOUZAO S.</v>
      </c>
      <c r="I191" s="13" t="str">
        <f>IFERROR(VLOOKUP($G191,Jugadores,14,0), "")</f>
        <v>Conxo TM</v>
      </c>
      <c r="J191" s="17" t="str">
        <f>IF(ISERROR(VLOOKUP(I191,Clubes,1,0)),"-","Galicia")</f>
        <v>Galicia</v>
      </c>
      <c r="K191" s="14">
        <f>IFERROR(VLOOKUP($G191,Jugadores,15,0), "")</f>
        <v>1974</v>
      </c>
      <c r="L191" s="17" t="str">
        <f>IFERROR(VLOOKUP($G191,Jugadores,16,0), "")</f>
        <v>M</v>
      </c>
      <c r="M191" s="15" t="str">
        <f>IFERROR(VLOOKUP($G191,Jugadores,17,0), "")</f>
        <v>V40M</v>
      </c>
      <c r="N191" s="16"/>
      <c r="O191" s="24">
        <f>IF(COUNT(R191:AK191)=0,"",COUNT(R191:AK191))</f>
        <v>1</v>
      </c>
      <c r="P191" s="48">
        <f>SUM(R191:AK191)</f>
        <v>52.6</v>
      </c>
      <c r="Q191" s="50">
        <v>52.6</v>
      </c>
      <c r="R191" s="25" t="s">
        <v>14</v>
      </c>
      <c r="S191" s="25" t="s">
        <v>14</v>
      </c>
      <c r="T191" s="25" t="s">
        <v>14</v>
      </c>
      <c r="U191" s="25" t="s">
        <v>14</v>
      </c>
      <c r="V191" s="25" t="s">
        <v>14</v>
      </c>
      <c r="W191" s="25" t="s">
        <v>14</v>
      </c>
      <c r="X191" s="25" t="s">
        <v>14</v>
      </c>
      <c r="Y191" s="26"/>
      <c r="Z191" s="28"/>
      <c r="AA191" s="28" t="s">
        <v>14</v>
      </c>
      <c r="AB191" s="28" t="s">
        <v>14</v>
      </c>
      <c r="AC191" s="28" t="s">
        <v>14</v>
      </c>
      <c r="AD191" s="28" t="s">
        <v>14</v>
      </c>
      <c r="AE191" s="28" t="s">
        <v>14</v>
      </c>
      <c r="AF191" s="28" t="s">
        <v>14</v>
      </c>
      <c r="AG191" s="28">
        <v>52.6</v>
      </c>
      <c r="AH191" s="28" t="s">
        <v>14</v>
      </c>
      <c r="AI191" s="28" t="s">
        <v>14</v>
      </c>
      <c r="AJ191" s="28" t="s">
        <v>14</v>
      </c>
      <c r="AK191" s="51" t="s">
        <v>14</v>
      </c>
      <c r="AM191" s="1" t="s">
        <v>14</v>
      </c>
    </row>
    <row r="192" spans="1:39" x14ac:dyDescent="0.2">
      <c r="A192" s="21">
        <f>ROW(G192)-2</f>
        <v>190</v>
      </c>
      <c r="B192" s="76">
        <v>185</v>
      </c>
      <c r="C192" s="22">
        <f>IF(B192="","",IF(B192=A192,"=",B192-A192))</f>
        <v>-5</v>
      </c>
      <c r="D192" s="76">
        <f>COUNTIF($M$3:$M192,$M192)</f>
        <v>11</v>
      </c>
      <c r="E192" s="76">
        <v>10</v>
      </c>
      <c r="F192" s="22">
        <f>IF(E192="","",IF(E192=D192,"=",E192-D192))</f>
        <v>-1</v>
      </c>
      <c r="G192" s="12">
        <v>14939</v>
      </c>
      <c r="H192" s="13" t="str">
        <f>IFERROR(VLOOKUP($G192,Jugadores,12,0), "")</f>
        <v>RODRIGO ALVAREZ G.</v>
      </c>
      <c r="I192" s="13" t="str">
        <f>IFERROR(VLOOKUP($G192,Jugadores,14,0), "")</f>
        <v>Academia San Mamed Orense TM</v>
      </c>
      <c r="J192" s="17" t="str">
        <f>IF(ISERROR(VLOOKUP(I192,Clubes,1,0)),"-","Galicia")</f>
        <v>Galicia</v>
      </c>
      <c r="K192" s="14">
        <f>IFERROR(VLOOKUP($G192,Jugadores,15,0), "")</f>
        <v>1979</v>
      </c>
      <c r="L192" s="17" t="str">
        <f>IFERROR(VLOOKUP($G192,Jugadores,16,0), "")</f>
        <v>M</v>
      </c>
      <c r="M192" s="15" t="str">
        <f>IFERROR(VLOOKUP($G192,Jugadores,17,0), "")</f>
        <v>V40M</v>
      </c>
      <c r="N192" s="16"/>
      <c r="O192" s="24">
        <f>IF(COUNT(R192:AK192)=0,"",COUNT(R192:AK192))</f>
        <v>2</v>
      </c>
      <c r="P192" s="48">
        <f>SUM(R192:AK192)</f>
        <v>52.5</v>
      </c>
      <c r="Q192" s="50">
        <v>52.5</v>
      </c>
      <c r="R192" s="25" t="s">
        <v>14</v>
      </c>
      <c r="S192" s="25" t="s">
        <v>14</v>
      </c>
      <c r="T192" s="25" t="s">
        <v>14</v>
      </c>
      <c r="U192" s="25">
        <v>29.5</v>
      </c>
      <c r="V192" s="25" t="s">
        <v>14</v>
      </c>
      <c r="W192" s="25" t="s">
        <v>14</v>
      </c>
      <c r="X192" s="25" t="s">
        <v>14</v>
      </c>
      <c r="Y192" s="26"/>
      <c r="Z192" s="28" t="s">
        <v>14</v>
      </c>
      <c r="AA192" s="28" t="s">
        <v>14</v>
      </c>
      <c r="AB192" s="28" t="s">
        <v>14</v>
      </c>
      <c r="AC192" s="28" t="s">
        <v>14</v>
      </c>
      <c r="AD192" s="28" t="s">
        <v>14</v>
      </c>
      <c r="AE192" s="28" t="s">
        <v>14</v>
      </c>
      <c r="AF192" s="28" t="s">
        <v>14</v>
      </c>
      <c r="AG192" s="28">
        <v>23</v>
      </c>
      <c r="AH192" s="28" t="s">
        <v>14</v>
      </c>
      <c r="AI192" s="28" t="s">
        <v>14</v>
      </c>
      <c r="AJ192" s="28" t="s">
        <v>14</v>
      </c>
      <c r="AK192" s="51" t="s">
        <v>14</v>
      </c>
      <c r="AM192" s="1" t="s">
        <v>14</v>
      </c>
    </row>
    <row r="193" spans="1:39" x14ac:dyDescent="0.2">
      <c r="A193" s="21">
        <f>ROW(G193)-2</f>
        <v>191</v>
      </c>
      <c r="B193" s="76">
        <v>186</v>
      </c>
      <c r="C193" s="22">
        <f>IF(B193="","",IF(B193=A193,"=",B193-A193))</f>
        <v>-5</v>
      </c>
      <c r="D193" s="76">
        <f>COUNTIF($M$3:$M193,$M193)</f>
        <v>35</v>
      </c>
      <c r="E193" s="76">
        <v>35</v>
      </c>
      <c r="F193" s="22" t="str">
        <f>IF(E193="","",IF(E193=D193,"=",E193-D193))</f>
        <v>=</v>
      </c>
      <c r="G193" s="12">
        <v>100323</v>
      </c>
      <c r="H193" s="13" t="str">
        <f>IFERROR(VLOOKUP($G193,Jugadores,12,0), "")</f>
        <v>JOSE MARTINEZ A.</v>
      </c>
      <c r="I193" s="13" t="str">
        <f>IFERROR(VLOOKUP($G193,Jugadores,14,0), "")</f>
        <v>Finisterre TM</v>
      </c>
      <c r="J193" s="17" t="str">
        <f>IF(ISERROR(VLOOKUP(I193,Clubes,1,0)),"-","Galicia")</f>
        <v>Galicia</v>
      </c>
      <c r="K193" s="14">
        <f>IFERROR(VLOOKUP($G193,Jugadores,15,0), "")</f>
        <v>2008</v>
      </c>
      <c r="L193" s="17" t="str">
        <f>IFERROR(VLOOKUP($G193,Jugadores,16,0), "")</f>
        <v>M</v>
      </c>
      <c r="M193" s="15" t="str">
        <f>IFERROR(VLOOKUP($G193,Jugadores,17,0), "")</f>
        <v>INFM</v>
      </c>
      <c r="N193" s="16"/>
      <c r="O193" s="24">
        <f>IF(COUNT(R193:AK193)=0,"",COUNT(R193:AK193))</f>
        <v>2</v>
      </c>
      <c r="P193" s="48">
        <f>SUM(R193:AK193)</f>
        <v>52.5</v>
      </c>
      <c r="Q193" s="50">
        <v>52.5</v>
      </c>
      <c r="R193" s="25" t="s">
        <v>14</v>
      </c>
      <c r="S193" s="25" t="s">
        <v>14</v>
      </c>
      <c r="T193" s="25" t="s">
        <v>14</v>
      </c>
      <c r="U193" s="25" t="s">
        <v>14</v>
      </c>
      <c r="V193" s="25" t="s">
        <v>14</v>
      </c>
      <c r="W193" s="25">
        <v>1.5</v>
      </c>
      <c r="X193" s="25" t="s">
        <v>14</v>
      </c>
      <c r="Y193" s="26"/>
      <c r="Z193" s="28" t="s">
        <v>14</v>
      </c>
      <c r="AA193" s="28" t="s">
        <v>14</v>
      </c>
      <c r="AB193" s="28" t="s">
        <v>14</v>
      </c>
      <c r="AC193" s="28">
        <v>51</v>
      </c>
      <c r="AD193" s="28" t="s">
        <v>14</v>
      </c>
      <c r="AE193" s="28" t="s">
        <v>14</v>
      </c>
      <c r="AF193" s="28" t="s">
        <v>14</v>
      </c>
      <c r="AG193" s="28" t="s">
        <v>14</v>
      </c>
      <c r="AH193" s="28" t="s">
        <v>14</v>
      </c>
      <c r="AI193" s="28" t="s">
        <v>14</v>
      </c>
      <c r="AJ193" s="28" t="s">
        <v>14</v>
      </c>
      <c r="AK193" s="51" t="s">
        <v>14</v>
      </c>
      <c r="AM193" s="1" t="s">
        <v>14</v>
      </c>
    </row>
    <row r="194" spans="1:39" x14ac:dyDescent="0.2">
      <c r="A194" s="21">
        <f>ROW(G194)-2</f>
        <v>192</v>
      </c>
      <c r="B194" s="76">
        <v>167</v>
      </c>
      <c r="C194" s="22">
        <f>IF(B194="","",IF(B194=A194,"=",B194-A194))</f>
        <v>-25</v>
      </c>
      <c r="D194" s="76">
        <f>COUNTIF($M$3:$M194,$M194)</f>
        <v>14</v>
      </c>
      <c r="E194" s="76">
        <v>12</v>
      </c>
      <c r="F194" s="22">
        <f>IF(E194="","",IF(E194=D194,"=",E194-D194))</f>
        <v>-2</v>
      </c>
      <c r="G194" s="12">
        <v>33755</v>
      </c>
      <c r="H194" s="13" t="str">
        <f>IFERROR(VLOOKUP($G194,Jugadores,12,0), "")</f>
        <v>LAURA AMOEDO R.</v>
      </c>
      <c r="I194" s="13" t="str">
        <f>IFERROR(VLOOKUP($G194,Jugadores,14,0), "")</f>
        <v>CTM Mos</v>
      </c>
      <c r="J194" s="17" t="str">
        <f>IF(ISERROR(VLOOKUP(I194,Clubes,1,0)),"-","Galicia")</f>
        <v>Galicia</v>
      </c>
      <c r="K194" s="14">
        <f>IFERROR(VLOOKUP($G194,Jugadores,15,0), "")</f>
        <v>2008</v>
      </c>
      <c r="L194" s="17" t="str">
        <f>IFERROR(VLOOKUP($G194,Jugadores,16,0), "")</f>
        <v>F</v>
      </c>
      <c r="M194" s="15" t="str">
        <f>IFERROR(VLOOKUP($G194,Jugadores,17,0), "")</f>
        <v>INFF</v>
      </c>
      <c r="N194" s="16">
        <v>1</v>
      </c>
      <c r="O194" s="24">
        <f>IF(COUNT(R194:AK194)=0,"",COUNT(R194:AK194))</f>
        <v>5</v>
      </c>
      <c r="P194" s="48">
        <f>SUM(R194:AK194)</f>
        <v>51.5</v>
      </c>
      <c r="Q194" s="50">
        <v>50.5</v>
      </c>
      <c r="R194" s="25">
        <v>12.5</v>
      </c>
      <c r="S194" s="25" t="s">
        <v>14</v>
      </c>
      <c r="T194" s="25">
        <v>4.5</v>
      </c>
      <c r="U194" s="25">
        <v>5.5</v>
      </c>
      <c r="V194" s="25">
        <v>0</v>
      </c>
      <c r="W194" s="25" t="s">
        <v>14</v>
      </c>
      <c r="X194" s="25" t="s">
        <v>14</v>
      </c>
      <c r="Y194" s="26"/>
      <c r="Z194" s="28" t="s">
        <v>14</v>
      </c>
      <c r="AA194" s="28" t="s">
        <v>14</v>
      </c>
      <c r="AB194" s="28" t="s">
        <v>14</v>
      </c>
      <c r="AC194" s="28">
        <v>29</v>
      </c>
      <c r="AD194" s="28" t="s">
        <v>14</v>
      </c>
      <c r="AE194" s="28" t="s">
        <v>14</v>
      </c>
      <c r="AF194" s="28" t="s">
        <v>14</v>
      </c>
      <c r="AG194" s="28" t="s">
        <v>14</v>
      </c>
      <c r="AH194" s="28" t="s">
        <v>14</v>
      </c>
      <c r="AI194" s="28" t="s">
        <v>14</v>
      </c>
      <c r="AJ194" s="28" t="s">
        <v>14</v>
      </c>
      <c r="AK194" s="51" t="s">
        <v>14</v>
      </c>
      <c r="AM194" s="1" t="s">
        <v>14</v>
      </c>
    </row>
    <row r="195" spans="1:39" x14ac:dyDescent="0.2">
      <c r="A195" s="21">
        <f>ROW(G195)-2</f>
        <v>193</v>
      </c>
      <c r="B195" s="76">
        <v>253</v>
      </c>
      <c r="C195" s="22">
        <f>IF(B195="","",IF(B195=A195,"=",B195-A195))</f>
        <v>60</v>
      </c>
      <c r="D195" s="76">
        <f>COUNTIF($M$3:$M195,$M195)</f>
        <v>1</v>
      </c>
      <c r="E195" s="76">
        <v>1</v>
      </c>
      <c r="F195" s="22" t="str">
        <f>IF(E195="","",IF(E195=D195,"=",E195-D195))</f>
        <v>=</v>
      </c>
      <c r="G195" s="12">
        <v>9186</v>
      </c>
      <c r="H195" s="13" t="str">
        <f>IFERROR(VLOOKUP($G195,Jugadores,12,0), "")</f>
        <v>JUDITH COBAS P.</v>
      </c>
      <c r="I195" s="13" t="str">
        <f>IFERROR(VLOOKUP($G195,Jugadores,14,0), "")</f>
        <v>TM Pontevedra</v>
      </c>
      <c r="J195" s="17" t="str">
        <f>IF(ISERROR(VLOOKUP(I195,Clubes,1,0)),"-","Galicia")</f>
        <v>Galicia</v>
      </c>
      <c r="K195" s="14">
        <f>IFERROR(VLOOKUP($G195,Jugadores,15,0), "")</f>
        <v>2000</v>
      </c>
      <c r="L195" s="17" t="str">
        <f>IFERROR(VLOOKUP($G195,Jugadores,16,0), "")</f>
        <v>F</v>
      </c>
      <c r="M195" s="15" t="str">
        <f>IFERROR(VLOOKUP($G195,Jugadores,17,0), "")</f>
        <v>SENF</v>
      </c>
      <c r="N195" s="16"/>
      <c r="O195" s="24">
        <f>IF(COUNT(R195:AK195)=0,"",COUNT(R195:AK195))</f>
        <v>2</v>
      </c>
      <c r="P195" s="48">
        <f>SUM(R195:AK195)</f>
        <v>51.5</v>
      </c>
      <c r="Q195" s="50">
        <v>34.299999999999997</v>
      </c>
      <c r="R195" s="25" t="s">
        <v>14</v>
      </c>
      <c r="S195" s="25" t="s">
        <v>14</v>
      </c>
      <c r="T195" s="25" t="s">
        <v>14</v>
      </c>
      <c r="U195" s="25" t="s">
        <v>14</v>
      </c>
      <c r="V195" s="25">
        <v>17.2</v>
      </c>
      <c r="W195" s="25" t="s">
        <v>14</v>
      </c>
      <c r="X195" s="25" t="s">
        <v>14</v>
      </c>
      <c r="Y195" s="26"/>
      <c r="Z195" s="28" t="s">
        <v>14</v>
      </c>
      <c r="AA195" s="28" t="s">
        <v>14</v>
      </c>
      <c r="AB195" s="28" t="s">
        <v>14</v>
      </c>
      <c r="AC195" s="28" t="s">
        <v>14</v>
      </c>
      <c r="AD195" s="28" t="s">
        <v>14</v>
      </c>
      <c r="AE195" s="28">
        <v>34.299999999999997</v>
      </c>
      <c r="AF195" s="28" t="s">
        <v>14</v>
      </c>
      <c r="AG195" s="28" t="s">
        <v>14</v>
      </c>
      <c r="AH195" s="28" t="s">
        <v>14</v>
      </c>
      <c r="AI195" s="28" t="s">
        <v>14</v>
      </c>
      <c r="AJ195" s="28" t="s">
        <v>14</v>
      </c>
      <c r="AK195" s="51" t="s">
        <v>14</v>
      </c>
      <c r="AM195" s="1" t="s">
        <v>14</v>
      </c>
    </row>
    <row r="196" spans="1:39" x14ac:dyDescent="0.2">
      <c r="A196" s="21">
        <f>ROW(G196)-2</f>
        <v>194</v>
      </c>
      <c r="B196" s="76">
        <v>190</v>
      </c>
      <c r="C196" s="22">
        <f>IF(B196="","",IF(B196=A196,"=",B196-A196))</f>
        <v>-4</v>
      </c>
      <c r="D196" s="76">
        <f>COUNTIF($M$3:$M196,$M196)</f>
        <v>13</v>
      </c>
      <c r="E196" s="76">
        <v>12</v>
      </c>
      <c r="F196" s="22">
        <f>IF(E196="","",IF(E196=D196,"=",E196-D196))</f>
        <v>-1</v>
      </c>
      <c r="G196" s="12">
        <v>100512</v>
      </c>
      <c r="H196" s="13" t="str">
        <f>IFERROR(VLOOKUP($G196,Jugadores,12,0), "")</f>
        <v>CARLA LORENZO C.</v>
      </c>
      <c r="I196" s="13" t="str">
        <f>IFERROR(VLOOKUP($G196,Jugadores,14,0), "")</f>
        <v>CTM GAM</v>
      </c>
      <c r="J196" s="17" t="str">
        <f>IF(ISERROR(VLOOKUP(I196,Clubes,1,0)),"-","Galicia")</f>
        <v>Galicia</v>
      </c>
      <c r="K196" s="14">
        <f>IFERROR(VLOOKUP($G196,Jugadores,15,0), "")</f>
        <v>2013</v>
      </c>
      <c r="L196" s="17" t="str">
        <f>IFERROR(VLOOKUP($G196,Jugadores,16,0), "")</f>
        <v>F</v>
      </c>
      <c r="M196" s="15" t="str">
        <f>IFERROR(VLOOKUP($G196,Jugadores,17,0), "")</f>
        <v>BENF</v>
      </c>
      <c r="N196" s="16"/>
      <c r="O196" s="24">
        <f>IF(COUNT(R196:AK196)=0,"",COUNT(R196:AK196))</f>
        <v>2</v>
      </c>
      <c r="P196" s="48">
        <f>SUM(R196:AK196)</f>
        <v>51</v>
      </c>
      <c r="Q196" s="50">
        <v>51</v>
      </c>
      <c r="R196" s="25" t="s">
        <v>14</v>
      </c>
      <c r="S196" s="25" t="s">
        <v>14</v>
      </c>
      <c r="T196" s="25" t="s">
        <v>14</v>
      </c>
      <c r="U196" s="25" t="s">
        <v>14</v>
      </c>
      <c r="V196" s="25" t="s">
        <v>14</v>
      </c>
      <c r="W196" s="25" t="s">
        <v>14</v>
      </c>
      <c r="X196" s="25" t="s">
        <v>14</v>
      </c>
      <c r="Y196" s="26"/>
      <c r="Z196" s="28">
        <v>34</v>
      </c>
      <c r="AA196" s="28">
        <v>17</v>
      </c>
      <c r="AB196" s="28" t="s">
        <v>14</v>
      </c>
      <c r="AC196" s="28" t="s">
        <v>14</v>
      </c>
      <c r="AD196" s="28" t="s">
        <v>14</v>
      </c>
      <c r="AE196" s="28" t="s">
        <v>14</v>
      </c>
      <c r="AF196" s="28" t="s">
        <v>14</v>
      </c>
      <c r="AG196" s="28" t="s">
        <v>14</v>
      </c>
      <c r="AH196" s="28" t="s">
        <v>14</v>
      </c>
      <c r="AI196" s="28" t="s">
        <v>14</v>
      </c>
      <c r="AJ196" s="28" t="s">
        <v>14</v>
      </c>
      <c r="AK196" s="51" t="s">
        <v>14</v>
      </c>
      <c r="AM196" s="1" t="s">
        <v>14</v>
      </c>
    </row>
    <row r="197" spans="1:39" x14ac:dyDescent="0.2">
      <c r="A197" s="21">
        <f>ROW(G197)-2</f>
        <v>195</v>
      </c>
      <c r="B197" s="76">
        <v>191</v>
      </c>
      <c r="C197" s="22">
        <f>IF(B197="","",IF(B197=A197,"=",B197-A197))</f>
        <v>-4</v>
      </c>
      <c r="D197" s="76">
        <f>COUNTIF($M$3:$M197,$M197)</f>
        <v>19</v>
      </c>
      <c r="E197" s="76">
        <v>19</v>
      </c>
      <c r="F197" s="22" t="str">
        <f>IF(E197="","",IF(E197=D197,"=",E197-D197))</f>
        <v>=</v>
      </c>
      <c r="G197" s="12">
        <v>100012</v>
      </c>
      <c r="H197" s="13" t="str">
        <f>IFERROR(VLOOKUP($G197,Jugadores,12,0), "")</f>
        <v>DANIEL CORES P.</v>
      </c>
      <c r="I197" s="13" t="str">
        <f>IFERROR(VLOOKUP($G197,Jugadores,14,0), "")</f>
        <v>RIBADUMIA T.M.</v>
      </c>
      <c r="J197" s="17" t="str">
        <f>IF(ISERROR(VLOOKUP(I197,Clubes,1,0)),"-","Galicia")</f>
        <v>-</v>
      </c>
      <c r="K197" s="14">
        <f>IFERROR(VLOOKUP($G197,Jugadores,15,0), "")</f>
        <v>2013</v>
      </c>
      <c r="L197" s="17" t="str">
        <f>IFERROR(VLOOKUP($G197,Jugadores,16,0), "")</f>
        <v>M</v>
      </c>
      <c r="M197" s="15" t="str">
        <f>IFERROR(VLOOKUP($G197,Jugadores,17,0), "")</f>
        <v>BENM</v>
      </c>
      <c r="N197" s="16"/>
      <c r="O197" s="24">
        <f>IF(COUNT(R197:AK197)=0,"",COUNT(R197:AK197))</f>
        <v>1</v>
      </c>
      <c r="P197" s="48">
        <f>SUM(R197:AK197)</f>
        <v>51</v>
      </c>
      <c r="Q197" s="50">
        <v>51</v>
      </c>
      <c r="R197" s="25" t="s">
        <v>14</v>
      </c>
      <c r="S197" s="25" t="s">
        <v>14</v>
      </c>
      <c r="T197" s="25" t="s">
        <v>14</v>
      </c>
      <c r="U197" s="25" t="s">
        <v>14</v>
      </c>
      <c r="V197" s="25" t="s">
        <v>14</v>
      </c>
      <c r="W197" s="25" t="s">
        <v>14</v>
      </c>
      <c r="X197" s="25" t="s">
        <v>14</v>
      </c>
      <c r="Y197" s="26"/>
      <c r="Z197" s="28">
        <v>51</v>
      </c>
      <c r="AA197" s="28" t="s">
        <v>14</v>
      </c>
      <c r="AB197" s="28" t="s">
        <v>14</v>
      </c>
      <c r="AC197" s="28" t="s">
        <v>14</v>
      </c>
      <c r="AD197" s="28" t="s">
        <v>14</v>
      </c>
      <c r="AE197" s="28" t="s">
        <v>14</v>
      </c>
      <c r="AF197" s="28" t="s">
        <v>14</v>
      </c>
      <c r="AG197" s="28" t="s">
        <v>14</v>
      </c>
      <c r="AH197" s="28" t="s">
        <v>14</v>
      </c>
      <c r="AI197" s="28" t="s">
        <v>14</v>
      </c>
      <c r="AJ197" s="28" t="s">
        <v>14</v>
      </c>
      <c r="AK197" s="51" t="s">
        <v>14</v>
      </c>
      <c r="AM197" s="1" t="s">
        <v>14</v>
      </c>
    </row>
    <row r="198" spans="1:39" x14ac:dyDescent="0.2">
      <c r="A198" s="21">
        <f>ROW(G198)-2</f>
        <v>196</v>
      </c>
      <c r="B198" s="76">
        <v>192</v>
      </c>
      <c r="C198" s="22">
        <f>IF(B198="","",IF(B198=A198,"=",B198-A198))</f>
        <v>-4</v>
      </c>
      <c r="D198" s="76">
        <f>COUNTIF($M$3:$M198,$M198)</f>
        <v>36</v>
      </c>
      <c r="E198" s="76">
        <v>36</v>
      </c>
      <c r="F198" s="22" t="str">
        <f>IF(E198="","",IF(E198=D198,"=",E198-D198))</f>
        <v>=</v>
      </c>
      <c r="G198" s="12">
        <v>100256</v>
      </c>
      <c r="H198" s="13" t="str">
        <f>IFERROR(VLOOKUP($G198,Jugadores,12,0), "")</f>
        <v>XURXO SANTOME L.</v>
      </c>
      <c r="I198" s="13" t="str">
        <f>IFERROR(VLOOKUP($G198,Jugadores,14,0), "")</f>
        <v>CD TM Top Spin</v>
      </c>
      <c r="J198" s="17" t="str">
        <f>IF(ISERROR(VLOOKUP(I198,Clubes,1,0)),"-","Galicia")</f>
        <v>Galicia</v>
      </c>
      <c r="K198" s="14">
        <f>IFERROR(VLOOKUP($G198,Jugadores,15,0), "")</f>
        <v>2008</v>
      </c>
      <c r="L198" s="17" t="str">
        <f>IFERROR(VLOOKUP($G198,Jugadores,16,0), "")</f>
        <v>M</v>
      </c>
      <c r="M198" s="15" t="str">
        <f>IFERROR(VLOOKUP($G198,Jugadores,17,0), "")</f>
        <v>INFM</v>
      </c>
      <c r="N198" s="16"/>
      <c r="O198" s="24">
        <f>IF(COUNT(R198:AK198)=0,"",COUNT(R198:AK198))</f>
        <v>1</v>
      </c>
      <c r="P198" s="48">
        <f>SUM(R198:AK198)</f>
        <v>51</v>
      </c>
      <c r="Q198" s="50">
        <v>51</v>
      </c>
      <c r="R198" s="25" t="s">
        <v>14</v>
      </c>
      <c r="S198" s="25" t="s">
        <v>14</v>
      </c>
      <c r="T198" s="25" t="s">
        <v>14</v>
      </c>
      <c r="U198" s="25" t="s">
        <v>14</v>
      </c>
      <c r="V198" s="25" t="s">
        <v>14</v>
      </c>
      <c r="W198" s="25" t="s">
        <v>14</v>
      </c>
      <c r="X198" s="25" t="s">
        <v>14</v>
      </c>
      <c r="Y198" s="26"/>
      <c r="Z198" s="28" t="s">
        <v>14</v>
      </c>
      <c r="AA198" s="28" t="s">
        <v>14</v>
      </c>
      <c r="AB198" s="28" t="s">
        <v>14</v>
      </c>
      <c r="AC198" s="28">
        <v>51</v>
      </c>
      <c r="AD198" s="28" t="s">
        <v>14</v>
      </c>
      <c r="AE198" s="28" t="s">
        <v>14</v>
      </c>
      <c r="AF198" s="28" t="s">
        <v>14</v>
      </c>
      <c r="AG198" s="28" t="s">
        <v>14</v>
      </c>
      <c r="AH198" s="28" t="s">
        <v>14</v>
      </c>
      <c r="AI198" s="28" t="s">
        <v>14</v>
      </c>
      <c r="AJ198" s="28" t="s">
        <v>14</v>
      </c>
      <c r="AK198" s="51" t="s">
        <v>14</v>
      </c>
      <c r="AM198" s="1" t="s">
        <v>14</v>
      </c>
    </row>
    <row r="199" spans="1:39" x14ac:dyDescent="0.2">
      <c r="A199" s="21">
        <f>ROW(G199)-2</f>
        <v>197</v>
      </c>
      <c r="B199" s="76">
        <v>193</v>
      </c>
      <c r="C199" s="22">
        <f>IF(B199="","",IF(B199=A199,"=",B199-A199))</f>
        <v>-4</v>
      </c>
      <c r="D199" s="76">
        <f>COUNTIF($M$3:$M199,$M199)</f>
        <v>37</v>
      </c>
      <c r="E199" s="76">
        <v>37</v>
      </c>
      <c r="F199" s="22" t="str">
        <f>IF(E199="","",IF(E199=D199,"=",E199-D199))</f>
        <v>=</v>
      </c>
      <c r="G199" s="12">
        <v>100362</v>
      </c>
      <c r="H199" s="13" t="str">
        <f>IFERROR(VLOOKUP($G199,Jugadores,12,0), "")</f>
        <v>PABLO VAZQUEZ V.</v>
      </c>
      <c r="I199" s="13" t="str">
        <f>IFERROR(VLOOKUP($G199,Jugadores,14,0), "")</f>
        <v>AD CP Zas</v>
      </c>
      <c r="J199" s="17" t="str">
        <f>IF(ISERROR(VLOOKUP(I199,Clubes,1,0)),"-","Galicia")</f>
        <v>Galicia</v>
      </c>
      <c r="K199" s="14">
        <f>IFERROR(VLOOKUP($G199,Jugadores,15,0), "")</f>
        <v>2007</v>
      </c>
      <c r="L199" s="17" t="str">
        <f>IFERROR(VLOOKUP($G199,Jugadores,16,0), "")</f>
        <v>M</v>
      </c>
      <c r="M199" s="15" t="str">
        <f>IFERROR(VLOOKUP($G199,Jugadores,17,0), "")</f>
        <v>INFM</v>
      </c>
      <c r="N199" s="16"/>
      <c r="O199" s="24">
        <f>IF(COUNT(R199:AK199)=0,"",COUNT(R199:AK199))</f>
        <v>1</v>
      </c>
      <c r="P199" s="48">
        <f>SUM(R199:AK199)</f>
        <v>51</v>
      </c>
      <c r="Q199" s="50">
        <v>51</v>
      </c>
      <c r="R199" s="25" t="s">
        <v>14</v>
      </c>
      <c r="S199" s="25" t="s">
        <v>14</v>
      </c>
      <c r="T199" s="25" t="s">
        <v>14</v>
      </c>
      <c r="U199" s="25" t="s">
        <v>14</v>
      </c>
      <c r="V199" s="25" t="s">
        <v>14</v>
      </c>
      <c r="W199" s="25" t="s">
        <v>14</v>
      </c>
      <c r="X199" s="25" t="s">
        <v>14</v>
      </c>
      <c r="Y199" s="26"/>
      <c r="Z199" s="28" t="s">
        <v>14</v>
      </c>
      <c r="AA199" s="28" t="s">
        <v>14</v>
      </c>
      <c r="AB199" s="28" t="s">
        <v>14</v>
      </c>
      <c r="AC199" s="28">
        <v>51</v>
      </c>
      <c r="AD199" s="28" t="s">
        <v>14</v>
      </c>
      <c r="AE199" s="28" t="s">
        <v>14</v>
      </c>
      <c r="AF199" s="28" t="s">
        <v>14</v>
      </c>
      <c r="AG199" s="28" t="s">
        <v>14</v>
      </c>
      <c r="AH199" s="28" t="s">
        <v>14</v>
      </c>
      <c r="AI199" s="28" t="s">
        <v>14</v>
      </c>
      <c r="AJ199" s="28" t="s">
        <v>14</v>
      </c>
      <c r="AK199" s="51" t="s">
        <v>14</v>
      </c>
      <c r="AM199" s="1" t="s">
        <v>14</v>
      </c>
    </row>
    <row r="200" spans="1:39" x14ac:dyDescent="0.2">
      <c r="A200" s="21">
        <f>ROW(G200)-2</f>
        <v>198</v>
      </c>
      <c r="B200" s="76">
        <v>195</v>
      </c>
      <c r="C200" s="22">
        <f>IF(B200="","",IF(B200=A200,"=",B200-A200))</f>
        <v>-3</v>
      </c>
      <c r="D200" s="76">
        <f>COUNTIF($M$3:$M200,$M200)</f>
        <v>7</v>
      </c>
      <c r="E200" s="76">
        <v>7</v>
      </c>
      <c r="F200" s="22" t="str">
        <f>IF(E200="","",IF(E200=D200,"=",E200-D200))</f>
        <v>=</v>
      </c>
      <c r="G200" s="12">
        <v>32500</v>
      </c>
      <c r="H200" s="13" t="str">
        <f>IFERROR(VLOOKUP($G200,Jugadores,12,0), "")</f>
        <v>RAMIRO G. FERNANDEZ G.</v>
      </c>
      <c r="I200" s="13" t="str">
        <f>IFERROR(VLOOKUP($G200,Jugadores,14,0), "")</f>
        <v>Club San Xoán TM</v>
      </c>
      <c r="J200" s="17" t="str">
        <f>IF(ISERROR(VLOOKUP(I200,Clubes,1,0)),"-","Galicia")</f>
        <v>Galicia</v>
      </c>
      <c r="K200" s="14">
        <f>IFERROR(VLOOKUP($G200,Jugadores,15,0), "")</f>
        <v>1963</v>
      </c>
      <c r="L200" s="17" t="str">
        <f>IFERROR(VLOOKUP($G200,Jugadores,16,0), "")</f>
        <v>M</v>
      </c>
      <c r="M200" s="15" t="str">
        <f>IFERROR(VLOOKUP($G200,Jugadores,17,0), "")</f>
        <v>V60M</v>
      </c>
      <c r="N200" s="16"/>
      <c r="O200" s="24">
        <f>IF(COUNT(R200:AK200)=0,"",COUNT(R200:AK200))</f>
        <v>3</v>
      </c>
      <c r="P200" s="48">
        <f>SUM(R200:AK200)</f>
        <v>50.5</v>
      </c>
      <c r="Q200" s="50">
        <v>47.5</v>
      </c>
      <c r="R200" s="25" t="s">
        <v>14</v>
      </c>
      <c r="S200" s="25" t="s">
        <v>14</v>
      </c>
      <c r="T200" s="25" t="s">
        <v>14</v>
      </c>
      <c r="U200" s="25" t="s">
        <v>14</v>
      </c>
      <c r="V200" s="25" t="s">
        <v>14</v>
      </c>
      <c r="W200" s="25">
        <v>2.5</v>
      </c>
      <c r="X200" s="25">
        <v>3</v>
      </c>
      <c r="Y200" s="26"/>
      <c r="Z200" s="28" t="s">
        <v>14</v>
      </c>
      <c r="AA200" s="28" t="s">
        <v>14</v>
      </c>
      <c r="AB200" s="28" t="s">
        <v>14</v>
      </c>
      <c r="AC200" s="28" t="s">
        <v>14</v>
      </c>
      <c r="AD200" s="28" t="s">
        <v>14</v>
      </c>
      <c r="AE200" s="28" t="s">
        <v>14</v>
      </c>
      <c r="AF200" s="28" t="s">
        <v>14</v>
      </c>
      <c r="AG200" s="28" t="s">
        <v>14</v>
      </c>
      <c r="AH200" s="28">
        <v>45</v>
      </c>
      <c r="AI200" s="28" t="s">
        <v>14</v>
      </c>
      <c r="AJ200" s="28" t="s">
        <v>14</v>
      </c>
      <c r="AK200" s="51" t="s">
        <v>14</v>
      </c>
      <c r="AM200" s="1" t="s">
        <v>14</v>
      </c>
    </row>
    <row r="201" spans="1:39" x14ac:dyDescent="0.2">
      <c r="A201" s="21">
        <f>ROW(G201)-2</f>
        <v>199</v>
      </c>
      <c r="B201" s="76">
        <v>197</v>
      </c>
      <c r="C201" s="22">
        <f>IF(B201="","",IF(B201=A201,"=",B201-A201))</f>
        <v>-2</v>
      </c>
      <c r="D201" s="76">
        <f>COUNTIF($M$3:$M201,$M201)</f>
        <v>8</v>
      </c>
      <c r="E201" s="76">
        <v>8</v>
      </c>
      <c r="F201" s="22" t="str">
        <f>IF(E201="","",IF(E201=D201,"=",E201-D201))</f>
        <v>=</v>
      </c>
      <c r="G201" s="12">
        <v>6467</v>
      </c>
      <c r="H201" s="13" t="str">
        <f>IFERROR(VLOOKUP($G201,Jugadores,12,0), "")</f>
        <v>FERNANDO J. GARCIA F.</v>
      </c>
      <c r="I201" s="13" t="str">
        <f>IFERROR(VLOOKUP($G201,Jugadores,14,0), "")</f>
        <v>Club San Xoán TM</v>
      </c>
      <c r="J201" s="17" t="str">
        <f>IF(ISERROR(VLOOKUP(I201,Clubes,1,0)),"-","Galicia")</f>
        <v>Galicia</v>
      </c>
      <c r="K201" s="14">
        <f>IFERROR(VLOOKUP($G201,Jugadores,15,0), "")</f>
        <v>1960</v>
      </c>
      <c r="L201" s="17" t="str">
        <f>IFERROR(VLOOKUP($G201,Jugadores,16,0), "")</f>
        <v>M</v>
      </c>
      <c r="M201" s="15" t="str">
        <f>IFERROR(VLOOKUP($G201,Jugadores,17,0), "")</f>
        <v>V60M</v>
      </c>
      <c r="N201" s="16"/>
      <c r="O201" s="24">
        <f>IF(COUNT(R201:AK201)=0,"",COUNT(R201:AK201))</f>
        <v>4</v>
      </c>
      <c r="P201" s="48">
        <f>SUM(R201:AK201)</f>
        <v>50.2</v>
      </c>
      <c r="Q201" s="50">
        <v>34.4</v>
      </c>
      <c r="R201" s="25" t="s">
        <v>14</v>
      </c>
      <c r="S201" s="25" t="s">
        <v>14</v>
      </c>
      <c r="T201" s="25" t="s">
        <v>14</v>
      </c>
      <c r="U201" s="25">
        <v>9.5</v>
      </c>
      <c r="V201" s="25" t="s">
        <v>14</v>
      </c>
      <c r="W201" s="25">
        <v>11.9</v>
      </c>
      <c r="X201" s="25">
        <v>15.8</v>
      </c>
      <c r="Y201" s="26"/>
      <c r="Z201" s="28" t="s">
        <v>14</v>
      </c>
      <c r="AA201" s="28" t="s">
        <v>14</v>
      </c>
      <c r="AB201" s="28" t="s">
        <v>14</v>
      </c>
      <c r="AC201" s="28" t="s">
        <v>14</v>
      </c>
      <c r="AD201" s="28" t="s">
        <v>14</v>
      </c>
      <c r="AE201" s="28" t="s">
        <v>14</v>
      </c>
      <c r="AF201" s="28" t="s">
        <v>14</v>
      </c>
      <c r="AG201" s="28" t="s">
        <v>14</v>
      </c>
      <c r="AH201" s="28" t="s">
        <v>14</v>
      </c>
      <c r="AI201" s="28">
        <v>13</v>
      </c>
      <c r="AJ201" s="28" t="s">
        <v>14</v>
      </c>
      <c r="AK201" s="51" t="s">
        <v>14</v>
      </c>
      <c r="AM201" s="1" t="s">
        <v>14</v>
      </c>
    </row>
    <row r="202" spans="1:39" x14ac:dyDescent="0.2">
      <c r="A202" s="21">
        <f>ROW(G202)-2</f>
        <v>200</v>
      </c>
      <c r="B202" s="76">
        <v>184</v>
      </c>
      <c r="C202" s="22">
        <f>IF(B202="","",IF(B202=A202,"=",B202-A202))</f>
        <v>-16</v>
      </c>
      <c r="D202" s="76">
        <f>COUNTIF($M$3:$M202,$M202)</f>
        <v>5</v>
      </c>
      <c r="E202" s="76">
        <v>5</v>
      </c>
      <c r="F202" s="22" t="str">
        <f>IF(E202="","",IF(E202=D202,"=",E202-D202))</f>
        <v>=</v>
      </c>
      <c r="G202" s="12">
        <v>36871</v>
      </c>
      <c r="H202" s="13" t="str">
        <f>IFERROR(VLOOKUP($G202,Jugadores,12,0), "")</f>
        <v>JIAMING GUO C.</v>
      </c>
      <c r="I202" s="13" t="str">
        <f>IFERROR(VLOOKUP($G202,Jugadores,14,0), "")</f>
        <v>Club del Mar de San Amaro</v>
      </c>
      <c r="J202" s="17" t="str">
        <f>IF(ISERROR(VLOOKUP(I202,Clubes,1,0)),"-","Galicia")</f>
        <v>Galicia</v>
      </c>
      <c r="K202" s="14">
        <f>IFERROR(VLOOKUP($G202,Jugadores,15,0), "")</f>
        <v>2016</v>
      </c>
      <c r="L202" s="17" t="str">
        <f>IFERROR(VLOOKUP($G202,Jugadores,16,0), "")</f>
        <v>M</v>
      </c>
      <c r="M202" s="15" t="str">
        <f>IFERROR(VLOOKUP($G202,Jugadores,17,0), "")</f>
        <v>PREM</v>
      </c>
      <c r="N202" s="16"/>
      <c r="O202" s="24">
        <f>IF(COUNT(R202:AK202)=0,"",COUNT(R202:AK202))</f>
        <v>4</v>
      </c>
      <c r="P202" s="48">
        <f>SUM(R202:AK202)</f>
        <v>50</v>
      </c>
      <c r="Q202" s="50">
        <v>46.5</v>
      </c>
      <c r="R202" s="25">
        <v>5</v>
      </c>
      <c r="S202" s="25"/>
      <c r="T202" s="25">
        <v>1</v>
      </c>
      <c r="U202" s="25"/>
      <c r="V202" s="25" t="s">
        <v>14</v>
      </c>
      <c r="W202" s="25" t="s">
        <v>14</v>
      </c>
      <c r="X202" s="25">
        <v>1</v>
      </c>
      <c r="Y202" s="26"/>
      <c r="Z202" s="28">
        <v>43</v>
      </c>
      <c r="AA202" s="28" t="s">
        <v>14</v>
      </c>
      <c r="AB202" s="28" t="s">
        <v>14</v>
      </c>
      <c r="AC202" s="28" t="s">
        <v>14</v>
      </c>
      <c r="AD202" s="28" t="s">
        <v>14</v>
      </c>
      <c r="AE202" s="28" t="s">
        <v>14</v>
      </c>
      <c r="AF202" s="28"/>
      <c r="AG202" s="28" t="s">
        <v>14</v>
      </c>
      <c r="AH202" s="28" t="s">
        <v>14</v>
      </c>
      <c r="AI202" s="28" t="s">
        <v>14</v>
      </c>
      <c r="AJ202" s="28" t="s">
        <v>14</v>
      </c>
      <c r="AK202" s="51" t="s">
        <v>14</v>
      </c>
      <c r="AM202" s="1" t="s">
        <v>14</v>
      </c>
    </row>
    <row r="203" spans="1:39" x14ac:dyDescent="0.2">
      <c r="A203" s="21">
        <f>ROW(G203)-2</f>
        <v>201</v>
      </c>
      <c r="B203" s="76">
        <v>199</v>
      </c>
      <c r="C203" s="22">
        <f>IF(B203="","",IF(B203=A203,"=",B203-A203))</f>
        <v>-2</v>
      </c>
      <c r="D203" s="76">
        <f>COUNTIF($M$3:$M203,$M203)</f>
        <v>12</v>
      </c>
      <c r="E203" s="76">
        <v>12</v>
      </c>
      <c r="F203" s="22" t="str">
        <f>IF(E203="","",IF(E203=D203,"=",E203-D203))</f>
        <v>=</v>
      </c>
      <c r="G203" s="12">
        <v>10816</v>
      </c>
      <c r="H203" s="13" t="str">
        <f>IFERROR(VLOOKUP($G203,Jugadores,12,0), "")</f>
        <v>BENITO IGLESIAS L.</v>
      </c>
      <c r="I203" s="13" t="str">
        <f>IFERROR(VLOOKUP($G203,Jugadores,14,0), "")</f>
        <v>Cambados TM</v>
      </c>
      <c r="J203" s="17" t="str">
        <f>IF(ISERROR(VLOOKUP(I203,Clubes,1,0)),"-","Galicia")</f>
        <v>Galicia</v>
      </c>
      <c r="K203" s="14">
        <f>IFERROR(VLOOKUP($G203,Jugadores,15,0), "")</f>
        <v>1982</v>
      </c>
      <c r="L203" s="17" t="str">
        <f>IFERROR(VLOOKUP($G203,Jugadores,16,0), "")</f>
        <v>M</v>
      </c>
      <c r="M203" s="15" t="str">
        <f>IFERROR(VLOOKUP($G203,Jugadores,17,0), "")</f>
        <v>V40M</v>
      </c>
      <c r="N203" s="16"/>
      <c r="O203" s="24">
        <f>IF(COUNT(R203:AK203)=0,"",COUNT(R203:AK203))</f>
        <v>2</v>
      </c>
      <c r="P203" s="48">
        <f>SUM(R203:AK203)</f>
        <v>49.5</v>
      </c>
      <c r="Q203" s="50">
        <v>49.5</v>
      </c>
      <c r="R203" s="25" t="s">
        <v>14</v>
      </c>
      <c r="S203" s="25">
        <v>8.5</v>
      </c>
      <c r="T203" s="25" t="s">
        <v>14</v>
      </c>
      <c r="U203" s="25" t="s">
        <v>14</v>
      </c>
      <c r="V203" s="25" t="s">
        <v>14</v>
      </c>
      <c r="W203" s="25" t="s">
        <v>14</v>
      </c>
      <c r="X203" s="25" t="s">
        <v>14</v>
      </c>
      <c r="Y203" s="26"/>
      <c r="Z203" s="28" t="s">
        <v>14</v>
      </c>
      <c r="AA203" s="28" t="s">
        <v>14</v>
      </c>
      <c r="AB203" s="28" t="s">
        <v>14</v>
      </c>
      <c r="AC203" s="28" t="s">
        <v>14</v>
      </c>
      <c r="AD203" s="28" t="s">
        <v>14</v>
      </c>
      <c r="AE203" s="28" t="s">
        <v>14</v>
      </c>
      <c r="AF203" s="28" t="s">
        <v>14</v>
      </c>
      <c r="AG203" s="28">
        <v>41</v>
      </c>
      <c r="AH203" s="28" t="s">
        <v>14</v>
      </c>
      <c r="AI203" s="28" t="s">
        <v>14</v>
      </c>
      <c r="AJ203" s="28" t="s">
        <v>14</v>
      </c>
      <c r="AK203" s="51" t="s">
        <v>14</v>
      </c>
      <c r="AM203" s="1" t="s">
        <v>14</v>
      </c>
    </row>
    <row r="204" spans="1:39" x14ac:dyDescent="0.2">
      <c r="A204" s="21">
        <f>ROW(G204)-2</f>
        <v>202</v>
      </c>
      <c r="B204" s="76">
        <v>200</v>
      </c>
      <c r="C204" s="22">
        <f>IF(B204="","",IF(B204=A204,"=",B204-A204))</f>
        <v>-2</v>
      </c>
      <c r="D204" s="76">
        <f>COUNTIF($M$3:$M204,$M204)</f>
        <v>25</v>
      </c>
      <c r="E204" s="76">
        <v>25</v>
      </c>
      <c r="F204" s="22" t="str">
        <f>IF(E204="","",IF(E204=D204,"=",E204-D204))</f>
        <v>=</v>
      </c>
      <c r="G204" s="12">
        <v>36735</v>
      </c>
      <c r="H204" s="13" t="str">
        <f>IFERROR(VLOOKUP($G204,Jugadores,12,0), "")</f>
        <v>ISMAEL PERREZ D.</v>
      </c>
      <c r="I204" s="13" t="str">
        <f>IFERROR(VLOOKUP($G204,Jugadores,14,0), "")</f>
        <v>ADX Milagrosa</v>
      </c>
      <c r="J204" s="17" t="str">
        <f>IF(ISERROR(VLOOKUP(I204,Clubes,1,0)),"-","Galicia")</f>
        <v>Galicia</v>
      </c>
      <c r="K204" s="14">
        <f>IFERROR(VLOOKUP($G204,Jugadores,15,0), "")</f>
        <v>1967</v>
      </c>
      <c r="L204" s="17" t="str">
        <f>IFERROR(VLOOKUP($G204,Jugadores,16,0), "")</f>
        <v>M</v>
      </c>
      <c r="M204" s="15" t="str">
        <f>IFERROR(VLOOKUP($G204,Jugadores,17,0), "")</f>
        <v>V50M</v>
      </c>
      <c r="N204" s="16">
        <v>2</v>
      </c>
      <c r="O204" s="24">
        <f>IF(COUNT(R204:AK204)=0,"",COUNT(R204:AK204))</f>
        <v>5</v>
      </c>
      <c r="P204" s="48">
        <f>SUM(R204:AK204)</f>
        <v>49</v>
      </c>
      <c r="Q204" s="50">
        <v>47.5</v>
      </c>
      <c r="R204" s="25" t="s">
        <v>14</v>
      </c>
      <c r="S204" s="25">
        <v>0</v>
      </c>
      <c r="T204" s="25">
        <v>0</v>
      </c>
      <c r="U204" s="25" t="s">
        <v>14</v>
      </c>
      <c r="V204" s="25" t="s">
        <v>14</v>
      </c>
      <c r="W204" s="25" t="s">
        <v>14</v>
      </c>
      <c r="X204" s="25">
        <v>3</v>
      </c>
      <c r="Y204" s="26"/>
      <c r="Z204" s="28" t="s">
        <v>14</v>
      </c>
      <c r="AA204" s="28" t="s">
        <v>14</v>
      </c>
      <c r="AB204" s="28" t="s">
        <v>14</v>
      </c>
      <c r="AC204" s="28" t="s">
        <v>14</v>
      </c>
      <c r="AD204" s="28" t="s">
        <v>14</v>
      </c>
      <c r="AE204" s="28" t="s">
        <v>14</v>
      </c>
      <c r="AF204" s="28" t="s">
        <v>14</v>
      </c>
      <c r="AG204" s="28" t="s">
        <v>14</v>
      </c>
      <c r="AH204" s="28">
        <v>25</v>
      </c>
      <c r="AI204" s="28" t="s">
        <v>14</v>
      </c>
      <c r="AJ204" s="28" t="s">
        <v>14</v>
      </c>
      <c r="AK204" s="51">
        <v>21</v>
      </c>
      <c r="AM204" s="1" t="s">
        <v>14</v>
      </c>
    </row>
    <row r="205" spans="1:39" x14ac:dyDescent="0.2">
      <c r="A205" s="21">
        <f>ROW(G205)-2</f>
        <v>203</v>
      </c>
      <c r="B205" s="76">
        <v>201</v>
      </c>
      <c r="C205" s="22">
        <f>IF(B205="","",IF(B205=A205,"=",B205-A205))</f>
        <v>-2</v>
      </c>
      <c r="D205" s="76">
        <f>COUNTIF($M$3:$M205,$M205)</f>
        <v>38</v>
      </c>
      <c r="E205" s="76">
        <v>38</v>
      </c>
      <c r="F205" s="22" t="str">
        <f>IF(E205="","",IF(E205=D205,"=",E205-D205))</f>
        <v>=</v>
      </c>
      <c r="G205" s="12">
        <v>35617</v>
      </c>
      <c r="H205" s="13" t="str">
        <f>IFERROR(VLOOKUP($G205,Jugadores,12,0), "")</f>
        <v>MATEO LOPEZ M.</v>
      </c>
      <c r="I205" s="13" t="str">
        <f>IFERROR(VLOOKUP($G205,Jugadores,14,0), "")</f>
        <v>CD Dezportas Lugo TM</v>
      </c>
      <c r="J205" s="17" t="str">
        <f>IF(ISERROR(VLOOKUP(I205,Clubes,1,0)),"-","Galicia")</f>
        <v>Galicia</v>
      </c>
      <c r="K205" s="14">
        <f>IFERROR(VLOOKUP($G205,Jugadores,15,0), "")</f>
        <v>2009</v>
      </c>
      <c r="L205" s="17" t="str">
        <f>IFERROR(VLOOKUP($G205,Jugadores,16,0), "")</f>
        <v>M</v>
      </c>
      <c r="M205" s="15" t="str">
        <f>IFERROR(VLOOKUP($G205,Jugadores,17,0), "")</f>
        <v>INFM</v>
      </c>
      <c r="N205" s="16"/>
      <c r="O205" s="24">
        <f>IF(COUNT(R205:AK205)=0,"",COUNT(R205:AK205))</f>
        <v>1</v>
      </c>
      <c r="P205" s="48">
        <f>SUM(R205:AK205)</f>
        <v>49</v>
      </c>
      <c r="Q205" s="50">
        <v>49</v>
      </c>
      <c r="R205" s="25" t="s">
        <v>14</v>
      </c>
      <c r="S205" s="25" t="s">
        <v>14</v>
      </c>
      <c r="T205" s="25" t="s">
        <v>14</v>
      </c>
      <c r="U205" s="25" t="s">
        <v>14</v>
      </c>
      <c r="V205" s="25" t="s">
        <v>14</v>
      </c>
      <c r="W205" s="25" t="s">
        <v>14</v>
      </c>
      <c r="X205" s="25" t="s">
        <v>14</v>
      </c>
      <c r="Y205" s="26"/>
      <c r="Z205" s="28" t="s">
        <v>14</v>
      </c>
      <c r="AA205" s="28" t="s">
        <v>14</v>
      </c>
      <c r="AB205" s="28">
        <v>49</v>
      </c>
      <c r="AC205" s="28" t="s">
        <v>14</v>
      </c>
      <c r="AD205" s="28" t="s">
        <v>14</v>
      </c>
      <c r="AE205" s="28" t="s">
        <v>14</v>
      </c>
      <c r="AF205" s="28" t="s">
        <v>14</v>
      </c>
      <c r="AG205" s="28" t="s">
        <v>14</v>
      </c>
      <c r="AH205" s="28" t="s">
        <v>14</v>
      </c>
      <c r="AI205" s="28" t="s">
        <v>14</v>
      </c>
      <c r="AJ205" s="28" t="s">
        <v>14</v>
      </c>
      <c r="AK205" s="51" t="s">
        <v>14</v>
      </c>
      <c r="AM205" s="1" t="s">
        <v>14</v>
      </c>
    </row>
    <row r="206" spans="1:39" x14ac:dyDescent="0.2">
      <c r="A206" s="21">
        <f>ROW(G206)-2</f>
        <v>204</v>
      </c>
      <c r="B206" s="76">
        <v>202</v>
      </c>
      <c r="C206" s="22">
        <f>IF(B206="","",IF(B206=A206,"=",B206-A206))</f>
        <v>-2</v>
      </c>
      <c r="D206" s="76">
        <f>COUNTIF($M$3:$M206,$M206)</f>
        <v>39</v>
      </c>
      <c r="E206" s="76">
        <v>39</v>
      </c>
      <c r="F206" s="22" t="str">
        <f>IF(E206="","",IF(E206=D206,"=",E206-D206))</f>
        <v>=</v>
      </c>
      <c r="G206" s="12">
        <v>100182</v>
      </c>
      <c r="H206" s="13" t="str">
        <f>IFERROR(VLOOKUP($G206,Jugadores,12,0), "")</f>
        <v>NOEL CASARES P.</v>
      </c>
      <c r="I206" s="13" t="str">
        <f>IFERROR(VLOOKUP($G206,Jugadores,14,0), "")</f>
        <v>SD A Baña</v>
      </c>
      <c r="J206" s="17" t="str">
        <f>IF(ISERROR(VLOOKUP(I206,Clubes,1,0)),"-","Galicia")</f>
        <v>Galicia</v>
      </c>
      <c r="K206" s="14">
        <f>IFERROR(VLOOKUP($G206,Jugadores,15,0), "")</f>
        <v>2009</v>
      </c>
      <c r="L206" s="17" t="str">
        <f>IFERROR(VLOOKUP($G206,Jugadores,16,0), "")</f>
        <v>M</v>
      </c>
      <c r="M206" s="15" t="str">
        <f>IFERROR(VLOOKUP($G206,Jugadores,17,0), "")</f>
        <v>INFM</v>
      </c>
      <c r="N206" s="16"/>
      <c r="O206" s="24">
        <f>IF(COUNT(R206:AK206)=0,"",COUNT(R206:AK206))</f>
        <v>1</v>
      </c>
      <c r="P206" s="48">
        <f>SUM(R206:AK206)</f>
        <v>49</v>
      </c>
      <c r="Q206" s="50">
        <v>49</v>
      </c>
      <c r="R206" s="25" t="s">
        <v>14</v>
      </c>
      <c r="S206" s="25" t="s">
        <v>14</v>
      </c>
      <c r="T206" s="25" t="s">
        <v>14</v>
      </c>
      <c r="U206" s="25" t="s">
        <v>14</v>
      </c>
      <c r="V206" s="25" t="s">
        <v>14</v>
      </c>
      <c r="W206" s="25" t="s">
        <v>14</v>
      </c>
      <c r="X206" s="25" t="s">
        <v>14</v>
      </c>
      <c r="Y206" s="26"/>
      <c r="Z206" s="28" t="s">
        <v>14</v>
      </c>
      <c r="AA206" s="28" t="s">
        <v>14</v>
      </c>
      <c r="AB206" s="28">
        <v>49</v>
      </c>
      <c r="AC206" s="28" t="s">
        <v>14</v>
      </c>
      <c r="AD206" s="28" t="s">
        <v>14</v>
      </c>
      <c r="AE206" s="28" t="s">
        <v>14</v>
      </c>
      <c r="AF206" s="28" t="s">
        <v>14</v>
      </c>
      <c r="AG206" s="28" t="s">
        <v>14</v>
      </c>
      <c r="AH206" s="28" t="s">
        <v>14</v>
      </c>
      <c r="AI206" s="28" t="s">
        <v>14</v>
      </c>
      <c r="AJ206" s="28" t="s">
        <v>14</v>
      </c>
      <c r="AK206" s="51" t="s">
        <v>14</v>
      </c>
      <c r="AM206" s="1" t="s">
        <v>14</v>
      </c>
    </row>
    <row r="207" spans="1:39" x14ac:dyDescent="0.2">
      <c r="A207" s="21">
        <f>ROW(G207)-2</f>
        <v>205</v>
      </c>
      <c r="B207" s="76">
        <v>203</v>
      </c>
      <c r="C207" s="22">
        <f>IF(B207="","",IF(B207=A207,"=",B207-A207))</f>
        <v>-2</v>
      </c>
      <c r="D207" s="76">
        <f>COUNTIF($M$3:$M207,$M207)</f>
        <v>8</v>
      </c>
      <c r="E207" s="76">
        <v>7</v>
      </c>
      <c r="F207" s="22">
        <f>IF(E207="","",IF(E207=D207,"=",E207-D207))</f>
        <v>-1</v>
      </c>
      <c r="G207" s="12">
        <v>22963</v>
      </c>
      <c r="H207" s="13" t="str">
        <f>IFERROR(VLOOKUP($G207,Jugadores,12,0), "")</f>
        <v>DANIEL ZAS M.</v>
      </c>
      <c r="I207" s="13" t="str">
        <f>IFERROR(VLOOKUP($G207,Jugadores,14,0), "")</f>
        <v>Cambre TM</v>
      </c>
      <c r="J207" s="17" t="str">
        <f>IF(ISERROR(VLOOKUP(I207,Clubes,1,0)),"-","Galicia")</f>
        <v>Galicia</v>
      </c>
      <c r="K207" s="14">
        <f>IFERROR(VLOOKUP($G207,Jugadores,15,0), "")</f>
        <v>1998</v>
      </c>
      <c r="L207" s="17" t="str">
        <f>IFERROR(VLOOKUP($G207,Jugadores,16,0), "")</f>
        <v>M</v>
      </c>
      <c r="M207" s="15" t="str">
        <f>IFERROR(VLOOKUP($G207,Jugadores,17,0), "")</f>
        <v>SENM</v>
      </c>
      <c r="N207" s="16"/>
      <c r="O207" s="24">
        <f>IF(COUNT(R207:AK207)=0,"",COUNT(R207:AK207))</f>
        <v>4</v>
      </c>
      <c r="P207" s="48">
        <f>SUM(R207:AK207)</f>
        <v>48.6</v>
      </c>
      <c r="Q207" s="50">
        <v>34.1</v>
      </c>
      <c r="R207" s="25">
        <v>18.5</v>
      </c>
      <c r="S207" s="25" t="s">
        <v>14</v>
      </c>
      <c r="T207" s="25">
        <v>2.5</v>
      </c>
      <c r="U207" s="25" t="s">
        <v>14</v>
      </c>
      <c r="V207" s="25" t="s">
        <v>14</v>
      </c>
      <c r="W207" s="25">
        <v>6.6</v>
      </c>
      <c r="X207" s="25" t="s">
        <v>14</v>
      </c>
      <c r="Y207" s="26"/>
      <c r="Z207" s="28" t="s">
        <v>14</v>
      </c>
      <c r="AA207" s="28" t="s">
        <v>14</v>
      </c>
      <c r="AB207" s="28" t="s">
        <v>14</v>
      </c>
      <c r="AC207" s="28" t="s">
        <v>14</v>
      </c>
      <c r="AD207" s="28" t="s">
        <v>14</v>
      </c>
      <c r="AE207" s="28">
        <v>21</v>
      </c>
      <c r="AF207" s="28" t="s">
        <v>14</v>
      </c>
      <c r="AG207" s="28" t="s">
        <v>14</v>
      </c>
      <c r="AH207" s="28" t="s">
        <v>14</v>
      </c>
      <c r="AI207" s="28" t="s">
        <v>14</v>
      </c>
      <c r="AJ207" s="28" t="s">
        <v>14</v>
      </c>
      <c r="AK207" s="51" t="s">
        <v>14</v>
      </c>
      <c r="AM207" s="1" t="s">
        <v>14</v>
      </c>
    </row>
    <row r="208" spans="1:39" x14ac:dyDescent="0.2">
      <c r="A208" s="21">
        <f>ROW(G208)-2</f>
        <v>206</v>
      </c>
      <c r="B208" s="76">
        <v>216</v>
      </c>
      <c r="C208" s="22">
        <f>IF(B208="","",IF(B208=A208,"=",B208-A208))</f>
        <v>10</v>
      </c>
      <c r="D208" s="76">
        <f>COUNTIF($M$3:$M208,$M208)</f>
        <v>26</v>
      </c>
      <c r="E208" s="76">
        <v>29</v>
      </c>
      <c r="F208" s="22">
        <f>IF(E208="","",IF(E208=D208,"=",E208-D208))</f>
        <v>3</v>
      </c>
      <c r="G208" s="12">
        <v>30704</v>
      </c>
      <c r="H208" s="13" t="str">
        <f>IFERROR(VLOOKUP($G208,Jugadores,12,0), "")</f>
        <v>FRANCISCO PELAEZ C.</v>
      </c>
      <c r="I208" s="13" t="str">
        <f>IFERROR(VLOOKUP($G208,Jugadores,14,0), "")</f>
        <v>Club Monte Porreiro</v>
      </c>
      <c r="J208" s="17" t="str">
        <f>IF(ISERROR(VLOOKUP(I208,Clubes,1,0)),"-","Galicia")</f>
        <v>Galicia</v>
      </c>
      <c r="K208" s="14">
        <f>IFERROR(VLOOKUP($G208,Jugadores,15,0), "")</f>
        <v>1972</v>
      </c>
      <c r="L208" s="17" t="str">
        <f>IFERROR(VLOOKUP($G208,Jugadores,16,0), "")</f>
        <v>M</v>
      </c>
      <c r="M208" s="15" t="str">
        <f>IFERROR(VLOOKUP($G208,Jugadores,17,0), "")</f>
        <v>V50M</v>
      </c>
      <c r="N208" s="16"/>
      <c r="O208" s="24">
        <f>IF(COUNT(R208:AK208)=0,"",COUNT(R208:AK208))</f>
        <v>2</v>
      </c>
      <c r="P208" s="48">
        <f>SUM(R208:AK208)</f>
        <v>48.5</v>
      </c>
      <c r="Q208" s="50">
        <v>45</v>
      </c>
      <c r="R208" s="25" t="s">
        <v>14</v>
      </c>
      <c r="S208" s="25" t="s">
        <v>14</v>
      </c>
      <c r="T208" s="25" t="s">
        <v>14</v>
      </c>
      <c r="U208" s="25" t="s">
        <v>14</v>
      </c>
      <c r="V208" s="25">
        <v>3.5</v>
      </c>
      <c r="W208" s="25" t="s">
        <v>14</v>
      </c>
      <c r="X208" s="25" t="s">
        <v>14</v>
      </c>
      <c r="Y208" s="26"/>
      <c r="Z208" s="28"/>
      <c r="AA208" s="28" t="s">
        <v>14</v>
      </c>
      <c r="AB208" s="28" t="s">
        <v>14</v>
      </c>
      <c r="AC208" s="28" t="s">
        <v>14</v>
      </c>
      <c r="AD208" s="28" t="s">
        <v>14</v>
      </c>
      <c r="AE208" s="28" t="s">
        <v>14</v>
      </c>
      <c r="AF208" s="28" t="s">
        <v>14</v>
      </c>
      <c r="AG208" s="28" t="s">
        <v>14</v>
      </c>
      <c r="AH208" s="28">
        <v>45</v>
      </c>
      <c r="AI208" s="28" t="s">
        <v>14</v>
      </c>
      <c r="AJ208" s="28" t="s">
        <v>14</v>
      </c>
      <c r="AK208" s="51" t="s">
        <v>14</v>
      </c>
      <c r="AM208" s="1" t="s">
        <v>14</v>
      </c>
    </row>
    <row r="209" spans="1:39" x14ac:dyDescent="0.2">
      <c r="A209" s="21">
        <f>ROW(G209)-2</f>
        <v>207</v>
      </c>
      <c r="B209" s="76">
        <v>204</v>
      </c>
      <c r="C209" s="22">
        <f>IF(B209="","",IF(B209=A209,"=",B209-A209))</f>
        <v>-3</v>
      </c>
      <c r="D209" s="76">
        <f>COUNTIF($M$3:$M209,$M209)</f>
        <v>19</v>
      </c>
      <c r="E209" s="76">
        <v>19</v>
      </c>
      <c r="F209" s="22" t="str">
        <f>IF(E209="","",IF(E209=D209,"=",E209-D209))</f>
        <v>=</v>
      </c>
      <c r="G209" s="12">
        <v>39252</v>
      </c>
      <c r="H209" s="13" t="str">
        <f>IFERROR(VLOOKUP($G209,Jugadores,12,0), "")</f>
        <v>SIMON VAZQUEZ L.</v>
      </c>
      <c r="I209" s="13" t="str">
        <f>IFERROR(VLOOKUP($G209,Jugadores,14,0), "")</f>
        <v>Club del Mar de San Amaro</v>
      </c>
      <c r="J209" s="17" t="str">
        <f>IF(ISERROR(VLOOKUP(I209,Clubes,1,0)),"-","Galicia")</f>
        <v>Galicia</v>
      </c>
      <c r="K209" s="14">
        <f>IFERROR(VLOOKUP($G209,Jugadores,15,0), "")</f>
        <v>2011</v>
      </c>
      <c r="L209" s="17" t="str">
        <f>IFERROR(VLOOKUP($G209,Jugadores,16,0), "")</f>
        <v>M</v>
      </c>
      <c r="M209" s="15" t="str">
        <f>IFERROR(VLOOKUP($G209,Jugadores,17,0), "")</f>
        <v>ALEM</v>
      </c>
      <c r="N209" s="16"/>
      <c r="O209" s="24">
        <f>IF(COUNT(R209:AK209)=0,"",COUNT(R209:AK209))</f>
        <v>2</v>
      </c>
      <c r="P209" s="48">
        <f>SUM(R209:AK209)</f>
        <v>48.4</v>
      </c>
      <c r="Q209" s="50">
        <v>43</v>
      </c>
      <c r="R209" s="25" t="s">
        <v>14</v>
      </c>
      <c r="S209" s="25" t="s">
        <v>14</v>
      </c>
      <c r="T209" s="25" t="s">
        <v>14</v>
      </c>
      <c r="U209" s="25" t="s">
        <v>14</v>
      </c>
      <c r="V209" s="25" t="s">
        <v>14</v>
      </c>
      <c r="W209" s="25" t="s">
        <v>14</v>
      </c>
      <c r="X209" s="25">
        <v>5.4</v>
      </c>
      <c r="Y209" s="26"/>
      <c r="Z209" s="28"/>
      <c r="AA209" s="28">
        <v>43</v>
      </c>
      <c r="AB209" s="28" t="s">
        <v>14</v>
      </c>
      <c r="AC209" s="28" t="s">
        <v>14</v>
      </c>
      <c r="AD209" s="28" t="s">
        <v>14</v>
      </c>
      <c r="AE209" s="28" t="s">
        <v>14</v>
      </c>
      <c r="AF209" s="28" t="s">
        <v>14</v>
      </c>
      <c r="AG209" s="28" t="s">
        <v>14</v>
      </c>
      <c r="AH209" s="28" t="s">
        <v>14</v>
      </c>
      <c r="AI209" s="28" t="s">
        <v>14</v>
      </c>
      <c r="AJ209" s="28" t="s">
        <v>14</v>
      </c>
      <c r="AK209" s="51" t="s">
        <v>14</v>
      </c>
      <c r="AM209" s="1" t="s">
        <v>14</v>
      </c>
    </row>
    <row r="210" spans="1:39" x14ac:dyDescent="0.2">
      <c r="A210" s="21">
        <f>ROW(G210)-2</f>
        <v>208</v>
      </c>
      <c r="B210" s="76">
        <v>205</v>
      </c>
      <c r="C210" s="22">
        <f>IF(B210="","",IF(B210=A210,"=",B210-A210))</f>
        <v>-3</v>
      </c>
      <c r="D210" s="76">
        <f>COUNTIF($M$3:$M210,$M210)</f>
        <v>4</v>
      </c>
      <c r="E210" s="76">
        <v>4</v>
      </c>
      <c r="F210" s="22" t="str">
        <f>IF(E210="","",IF(E210=D210,"=",E210-D210))</f>
        <v>=</v>
      </c>
      <c r="G210" s="12">
        <v>6008</v>
      </c>
      <c r="H210" s="13" t="str">
        <f>IFERROR(VLOOKUP($G210,Jugadores,12,0), "")</f>
        <v>JOSE M. MEDIN P.</v>
      </c>
      <c r="I210" s="13" t="str">
        <f>IFERROR(VLOOKUP($G210,Jugadores,14,0), "")</f>
        <v>Club San Xoán TM</v>
      </c>
      <c r="J210" s="17" t="str">
        <f>IF(ISERROR(VLOOKUP(I210,Clubes,1,0)),"-","Galicia")</f>
        <v>Galicia</v>
      </c>
      <c r="K210" s="14">
        <f>IFERROR(VLOOKUP($G210,Jugadores,15,0), "")</f>
        <v>1951</v>
      </c>
      <c r="L210" s="17" t="str">
        <f>IFERROR(VLOOKUP($G210,Jugadores,16,0), "")</f>
        <v>M</v>
      </c>
      <c r="M210" s="15" t="str">
        <f>IFERROR(VLOOKUP($G210,Jugadores,17,0), "")</f>
        <v>V70M</v>
      </c>
      <c r="N210" s="16"/>
      <c r="O210" s="24">
        <f>IF(COUNT(R210:AK210)=0,"",COUNT(R210:AK210))</f>
        <v>2</v>
      </c>
      <c r="P210" s="48">
        <f>SUM(R210:AK210)</f>
        <v>48</v>
      </c>
      <c r="Q210" s="50">
        <v>48</v>
      </c>
      <c r="R210" s="25" t="s">
        <v>14</v>
      </c>
      <c r="S210" s="25" t="s">
        <v>14</v>
      </c>
      <c r="T210" s="25" t="s">
        <v>14</v>
      </c>
      <c r="U210" s="25" t="s">
        <v>14</v>
      </c>
      <c r="V210" s="25" t="s">
        <v>14</v>
      </c>
      <c r="W210" s="25">
        <v>8.4</v>
      </c>
      <c r="X210" s="25" t="s">
        <v>14</v>
      </c>
      <c r="Y210" s="26"/>
      <c r="Z210" s="28" t="s">
        <v>14</v>
      </c>
      <c r="AA210" s="28" t="s">
        <v>14</v>
      </c>
      <c r="AB210" s="28" t="s">
        <v>14</v>
      </c>
      <c r="AC210" s="28" t="s">
        <v>14</v>
      </c>
      <c r="AD210" s="28" t="s">
        <v>14</v>
      </c>
      <c r="AE210" s="28" t="s">
        <v>14</v>
      </c>
      <c r="AF210" s="28" t="s">
        <v>14</v>
      </c>
      <c r="AG210" s="28" t="s">
        <v>14</v>
      </c>
      <c r="AH210" s="28" t="s">
        <v>14</v>
      </c>
      <c r="AI210" s="28" t="s">
        <v>14</v>
      </c>
      <c r="AJ210" s="28">
        <v>39.6</v>
      </c>
      <c r="AK210" s="51" t="s">
        <v>14</v>
      </c>
      <c r="AM210" s="1" t="s">
        <v>14</v>
      </c>
    </row>
    <row r="211" spans="1:39" x14ac:dyDescent="0.2">
      <c r="A211" s="21">
        <f>ROW(G211)-2</f>
        <v>209</v>
      </c>
      <c r="B211" s="76">
        <v>170</v>
      </c>
      <c r="C211" s="22">
        <f>IF(B211="","",IF(B211=A211,"=",B211-A211))</f>
        <v>-39</v>
      </c>
      <c r="D211" s="76">
        <f>COUNTIF($M$3:$M211,$M211)</f>
        <v>13</v>
      </c>
      <c r="E211" s="76">
        <v>5</v>
      </c>
      <c r="F211" s="22">
        <f>IF(E211="","",IF(E211=D211,"=",E211-D211))</f>
        <v>-8</v>
      </c>
      <c r="G211" s="12">
        <v>15296</v>
      </c>
      <c r="H211" s="13" t="str">
        <f>IFERROR(VLOOKUP($G211,Jugadores,12,0), "")</f>
        <v>DANIEL SANCHEZ S.</v>
      </c>
      <c r="I211" s="13" t="str">
        <f>IFERROR(VLOOKUP($G211,Jugadores,14,0), "")</f>
        <v>Exodus TM</v>
      </c>
      <c r="J211" s="17" t="str">
        <f>IF(ISERROR(VLOOKUP(I211,Clubes,1,0)),"-","Galicia")</f>
        <v>Galicia</v>
      </c>
      <c r="K211" s="14">
        <f>IFERROR(VLOOKUP($G211,Jugadores,15,0), "")</f>
        <v>1982</v>
      </c>
      <c r="L211" s="17" t="str">
        <f>IFERROR(VLOOKUP($G211,Jugadores,16,0), "")</f>
        <v>M</v>
      </c>
      <c r="M211" s="15" t="str">
        <f>IFERROR(VLOOKUP($G211,Jugadores,17,0), "")</f>
        <v>V40M</v>
      </c>
      <c r="N211" s="16"/>
      <c r="O211" s="24">
        <f>IF(COUNT(R211:AK211)=0,"",COUNT(R211:AK211))</f>
        <v>4</v>
      </c>
      <c r="P211" s="48">
        <f>SUM(R211:AK211)</f>
        <v>47.7</v>
      </c>
      <c r="Q211" s="50">
        <v>52.2</v>
      </c>
      <c r="R211" s="25">
        <v>4</v>
      </c>
      <c r="S211" s="25" t="s">
        <v>14</v>
      </c>
      <c r="T211" s="25">
        <v>9.1999999999999993</v>
      </c>
      <c r="U211" s="25">
        <v>1.5</v>
      </c>
      <c r="V211" s="25" t="s">
        <v>14</v>
      </c>
      <c r="W211" s="25" t="s">
        <v>14</v>
      </c>
      <c r="X211" s="25" t="s">
        <v>14</v>
      </c>
      <c r="Y211" s="26"/>
      <c r="Z211" s="28" t="s">
        <v>14</v>
      </c>
      <c r="AA211" s="28" t="s">
        <v>14</v>
      </c>
      <c r="AB211" s="28" t="s">
        <v>14</v>
      </c>
      <c r="AC211" s="28" t="s">
        <v>14</v>
      </c>
      <c r="AD211" s="28" t="s">
        <v>14</v>
      </c>
      <c r="AE211" s="28" t="s">
        <v>14</v>
      </c>
      <c r="AF211" s="28" t="s">
        <v>14</v>
      </c>
      <c r="AG211" s="28">
        <v>33</v>
      </c>
      <c r="AH211" s="28" t="s">
        <v>14</v>
      </c>
      <c r="AI211" s="28" t="s">
        <v>14</v>
      </c>
      <c r="AJ211" s="28" t="s">
        <v>14</v>
      </c>
      <c r="AK211" s="51" t="s">
        <v>14</v>
      </c>
      <c r="AM211" s="1" t="s">
        <v>14</v>
      </c>
    </row>
    <row r="212" spans="1:39" x14ac:dyDescent="0.2">
      <c r="A212" s="21">
        <f>ROW(G212)-2</f>
        <v>210</v>
      </c>
      <c r="B212" s="76">
        <v>178</v>
      </c>
      <c r="C212" s="22">
        <f>IF(B212="","",IF(B212=A212,"=",B212-A212))</f>
        <v>-32</v>
      </c>
      <c r="D212" s="76">
        <f>COUNTIF($M$3:$M212,$M212)</f>
        <v>14</v>
      </c>
      <c r="E212" s="76">
        <v>7</v>
      </c>
      <c r="F212" s="22">
        <f>IF(E212="","",IF(E212=D212,"=",E212-D212))</f>
        <v>-7</v>
      </c>
      <c r="G212" s="12">
        <v>17395</v>
      </c>
      <c r="H212" s="13" t="str">
        <f>IFERROR(VLOOKUP($G212,Jugadores,12,0), "")</f>
        <v>JAVIER SAIZ  B.</v>
      </c>
      <c r="I212" s="13" t="str">
        <f>IFERROR(VLOOKUP($G212,Jugadores,14,0), "")</f>
        <v>Liceo Casino de Tuy</v>
      </c>
      <c r="J212" s="17" t="str">
        <f>IF(ISERROR(VLOOKUP(I212,Clubes,1,0)),"-","Galicia")</f>
        <v>Galicia</v>
      </c>
      <c r="K212" s="14">
        <f>IFERROR(VLOOKUP($G212,Jugadores,15,0), "")</f>
        <v>1975</v>
      </c>
      <c r="L212" s="17" t="str">
        <f>IFERROR(VLOOKUP($G212,Jugadores,16,0), "")</f>
        <v>M</v>
      </c>
      <c r="M212" s="15" t="str">
        <f>IFERROR(VLOOKUP($G212,Jugadores,17,0), "")</f>
        <v>V40M</v>
      </c>
      <c r="N212" s="16"/>
      <c r="O212" s="24">
        <f>IF(COUNT(R212:AK212)=0,"",COUNT(R212:AK212))</f>
        <v>4</v>
      </c>
      <c r="P212" s="48">
        <f>SUM(R212:AK212)</f>
        <v>47.5</v>
      </c>
      <c r="Q212" s="50">
        <v>49.8</v>
      </c>
      <c r="R212" s="25">
        <v>4</v>
      </c>
      <c r="S212" s="25" t="s">
        <v>14</v>
      </c>
      <c r="T212" s="25" t="s">
        <v>14</v>
      </c>
      <c r="U212" s="25">
        <v>11</v>
      </c>
      <c r="V212" s="25">
        <v>9.5</v>
      </c>
      <c r="W212" s="25" t="s">
        <v>14</v>
      </c>
      <c r="X212" s="25" t="s">
        <v>14</v>
      </c>
      <c r="Y212" s="26"/>
      <c r="Z212" s="28" t="s">
        <v>14</v>
      </c>
      <c r="AA212" s="28" t="s">
        <v>14</v>
      </c>
      <c r="AB212" s="28" t="s">
        <v>14</v>
      </c>
      <c r="AC212" s="28" t="s">
        <v>14</v>
      </c>
      <c r="AD212" s="28" t="s">
        <v>14</v>
      </c>
      <c r="AE212" s="28" t="s">
        <v>14</v>
      </c>
      <c r="AF212" s="28" t="s">
        <v>14</v>
      </c>
      <c r="AG212" s="28">
        <v>23</v>
      </c>
      <c r="AH212" s="28" t="s">
        <v>14</v>
      </c>
      <c r="AI212" s="28" t="s">
        <v>14</v>
      </c>
      <c r="AJ212" s="28" t="s">
        <v>14</v>
      </c>
      <c r="AK212" s="51" t="s">
        <v>14</v>
      </c>
      <c r="AM212" s="1" t="s">
        <v>14</v>
      </c>
    </row>
    <row r="213" spans="1:39" x14ac:dyDescent="0.2">
      <c r="A213" s="21">
        <f>ROW(G213)-2</f>
        <v>211</v>
      </c>
      <c r="B213" s="76">
        <v>206</v>
      </c>
      <c r="C213" s="22">
        <f>IF(B213="","",IF(B213=A213,"=",B213-A213))</f>
        <v>-5</v>
      </c>
      <c r="D213" s="76">
        <f>COUNTIF($M$3:$M213,$M213)</f>
        <v>20</v>
      </c>
      <c r="E213" s="76">
        <v>21</v>
      </c>
      <c r="F213" s="22">
        <f>IF(E213="","",IF(E213=D213,"=",E213-D213))</f>
        <v>1</v>
      </c>
      <c r="G213" s="12">
        <v>100355</v>
      </c>
      <c r="H213" s="13" t="str">
        <f>IFERROR(VLOOKUP($G213,Jugadores,12,0), "")</f>
        <v>ANDRES CAMIÑA L.</v>
      </c>
      <c r="I213" s="13" t="str">
        <f>IFERROR(VLOOKUP($G213,Jugadores,14,0), "")</f>
        <v>CTM GAM</v>
      </c>
      <c r="J213" s="17" t="str">
        <f>IF(ISERROR(VLOOKUP(I213,Clubes,1,0)),"-","Galicia")</f>
        <v>Galicia</v>
      </c>
      <c r="K213" s="14">
        <f>IFERROR(VLOOKUP($G213,Jugadores,15,0), "")</f>
        <v>2013</v>
      </c>
      <c r="L213" s="17" t="str">
        <f>IFERROR(VLOOKUP($G213,Jugadores,16,0), "")</f>
        <v>M</v>
      </c>
      <c r="M213" s="15" t="str">
        <f>IFERROR(VLOOKUP($G213,Jugadores,17,0), "")</f>
        <v>BENM</v>
      </c>
      <c r="N213" s="16"/>
      <c r="O213" s="24">
        <f>IF(COUNT(R213:AK213)=0,"",COUNT(R213:AK213))</f>
        <v>2</v>
      </c>
      <c r="P213" s="48">
        <f>SUM(R213:AK213)</f>
        <v>47</v>
      </c>
      <c r="Q213" s="50">
        <v>47</v>
      </c>
      <c r="R213" s="25" t="s">
        <v>14</v>
      </c>
      <c r="S213" s="25" t="s">
        <v>14</v>
      </c>
      <c r="T213" s="25" t="s">
        <v>14</v>
      </c>
      <c r="U213" s="25" t="s">
        <v>14</v>
      </c>
      <c r="V213" s="25" t="s">
        <v>14</v>
      </c>
      <c r="W213" s="25" t="s">
        <v>14</v>
      </c>
      <c r="X213" s="25" t="s">
        <v>14</v>
      </c>
      <c r="Y213" s="26"/>
      <c r="Z213" s="28">
        <v>33</v>
      </c>
      <c r="AA213" s="28">
        <v>14</v>
      </c>
      <c r="AB213" s="28" t="s">
        <v>14</v>
      </c>
      <c r="AC213" s="28" t="s">
        <v>14</v>
      </c>
      <c r="AD213" s="28" t="s">
        <v>14</v>
      </c>
      <c r="AE213" s="28" t="s">
        <v>14</v>
      </c>
      <c r="AF213" s="28" t="s">
        <v>14</v>
      </c>
      <c r="AG213" s="28" t="s">
        <v>14</v>
      </c>
      <c r="AH213" s="28" t="s">
        <v>14</v>
      </c>
      <c r="AI213" s="28" t="s">
        <v>14</v>
      </c>
      <c r="AJ213" s="28" t="s">
        <v>14</v>
      </c>
      <c r="AK213" s="51" t="s">
        <v>14</v>
      </c>
      <c r="AM213" s="1" t="s">
        <v>14</v>
      </c>
    </row>
    <row r="214" spans="1:39" x14ac:dyDescent="0.2">
      <c r="A214" s="21">
        <f>ROW(G214)-2</f>
        <v>212</v>
      </c>
      <c r="B214" s="76">
        <v>207</v>
      </c>
      <c r="C214" s="22">
        <f>IF(B214="","",IF(B214=A214,"=",B214-A214))</f>
        <v>-5</v>
      </c>
      <c r="D214" s="76">
        <f>COUNTIF($M$3:$M214,$M214)</f>
        <v>21</v>
      </c>
      <c r="E214" s="76">
        <v>22</v>
      </c>
      <c r="F214" s="22">
        <f>IF(E214="","",IF(E214=D214,"=",E214-D214))</f>
        <v>1</v>
      </c>
      <c r="G214" s="12">
        <v>100404</v>
      </c>
      <c r="H214" s="13" t="str">
        <f>IFERROR(VLOOKUP($G214,Jugadores,12,0), "")</f>
        <v>JAIRO SUAREZ P.</v>
      </c>
      <c r="I214" s="13" t="str">
        <f>IFERROR(VLOOKUP($G214,Jugadores,14,0), "")</f>
        <v>AD CP Zas</v>
      </c>
      <c r="J214" s="17" t="str">
        <f>IF(ISERROR(VLOOKUP(I214,Clubes,1,0)),"-","Galicia")</f>
        <v>Galicia</v>
      </c>
      <c r="K214" s="14">
        <f>IFERROR(VLOOKUP($G214,Jugadores,15,0), "")</f>
        <v>2013</v>
      </c>
      <c r="L214" s="17" t="str">
        <f>IFERROR(VLOOKUP($G214,Jugadores,16,0), "")</f>
        <v>M</v>
      </c>
      <c r="M214" s="15" t="str">
        <f>IFERROR(VLOOKUP($G214,Jugadores,17,0), "")</f>
        <v>BENM</v>
      </c>
      <c r="N214" s="16"/>
      <c r="O214" s="24">
        <f>IF(COUNT(R214:AK214)=0,"",COUNT(R214:AK214))</f>
        <v>2</v>
      </c>
      <c r="P214" s="48">
        <f>SUM(R214:AK214)</f>
        <v>47</v>
      </c>
      <c r="Q214" s="50">
        <v>47</v>
      </c>
      <c r="R214" s="25" t="s">
        <v>14</v>
      </c>
      <c r="S214" s="25" t="s">
        <v>14</v>
      </c>
      <c r="T214" s="25" t="s">
        <v>14</v>
      </c>
      <c r="U214" s="25" t="s">
        <v>14</v>
      </c>
      <c r="V214" s="25" t="s">
        <v>14</v>
      </c>
      <c r="W214" s="25" t="s">
        <v>14</v>
      </c>
      <c r="X214" s="25" t="s">
        <v>14</v>
      </c>
      <c r="Y214" s="26"/>
      <c r="Z214" s="28">
        <v>33</v>
      </c>
      <c r="AA214" s="28">
        <v>14</v>
      </c>
      <c r="AB214" s="28" t="s">
        <v>14</v>
      </c>
      <c r="AC214" s="28" t="s">
        <v>14</v>
      </c>
      <c r="AD214" s="28" t="s">
        <v>14</v>
      </c>
      <c r="AE214" s="28" t="s">
        <v>14</v>
      </c>
      <c r="AF214" s="28" t="s">
        <v>14</v>
      </c>
      <c r="AG214" s="28" t="s">
        <v>14</v>
      </c>
      <c r="AH214" s="28" t="s">
        <v>14</v>
      </c>
      <c r="AI214" s="28" t="s">
        <v>14</v>
      </c>
      <c r="AJ214" s="28" t="s">
        <v>14</v>
      </c>
      <c r="AK214" s="51" t="s">
        <v>14</v>
      </c>
      <c r="AM214" s="1" t="s">
        <v>14</v>
      </c>
    </row>
    <row r="215" spans="1:39" x14ac:dyDescent="0.2">
      <c r="A215" s="21">
        <f>ROW(G215)-2</f>
        <v>213</v>
      </c>
      <c r="B215" s="76">
        <v>177</v>
      </c>
      <c r="C215" s="22">
        <f>IF(B215="","",IF(B215=A215,"=",B215-A215))</f>
        <v>-36</v>
      </c>
      <c r="D215" s="76">
        <f>COUNTIF($M$3:$M215,$M215)</f>
        <v>7</v>
      </c>
      <c r="E215" s="76">
        <v>7</v>
      </c>
      <c r="F215" s="22" t="str">
        <f>IF(E215="","",IF(E215=D215,"=",E215-D215))</f>
        <v>=</v>
      </c>
      <c r="G215" s="12">
        <v>35906</v>
      </c>
      <c r="H215" s="13" t="str">
        <f>IFERROR(VLOOKUP($G215,Jugadores,12,0), "")</f>
        <v>ALBA CASILLA M.</v>
      </c>
      <c r="I215" s="13" t="str">
        <f>IFERROR(VLOOKUP($G215,Jugadores,14,0), "")</f>
        <v>CTM Mos</v>
      </c>
      <c r="J215" s="17" t="str">
        <f>IF(ISERROR(VLOOKUP(I215,Clubes,1,0)),"-","Galicia")</f>
        <v>Galicia</v>
      </c>
      <c r="K215" s="14">
        <f>IFERROR(VLOOKUP($G215,Jugadores,15,0), "")</f>
        <v>2011</v>
      </c>
      <c r="L215" s="17" t="str">
        <f>IFERROR(VLOOKUP($G215,Jugadores,16,0), "")</f>
        <v>F</v>
      </c>
      <c r="M215" s="15" t="str">
        <f>IFERROR(VLOOKUP($G215,Jugadores,17,0), "")</f>
        <v>ALEF</v>
      </c>
      <c r="N215" s="16"/>
      <c r="O215" s="24">
        <f>IF(COUNT(R215:AK215)=0,"",COUNT(R215:AK215))</f>
        <v>1</v>
      </c>
      <c r="P215" s="48">
        <f>SUM(R215:AK215)</f>
        <v>47</v>
      </c>
      <c r="Q215" s="50">
        <v>54.3</v>
      </c>
      <c r="R215" s="25" t="s">
        <v>14</v>
      </c>
      <c r="S215" s="25" t="s">
        <v>14</v>
      </c>
      <c r="T215" s="25" t="s">
        <v>14</v>
      </c>
      <c r="U215" s="25" t="s">
        <v>14</v>
      </c>
      <c r="V215" s="25" t="s">
        <v>14</v>
      </c>
      <c r="W215" s="25" t="s">
        <v>14</v>
      </c>
      <c r="X215" s="25" t="s">
        <v>14</v>
      </c>
      <c r="Y215" s="26"/>
      <c r="Z215" s="28" t="s">
        <v>14</v>
      </c>
      <c r="AA215" s="28">
        <v>47</v>
      </c>
      <c r="AB215" s="28" t="s">
        <v>14</v>
      </c>
      <c r="AC215" s="28" t="s">
        <v>14</v>
      </c>
      <c r="AD215" s="28" t="s">
        <v>14</v>
      </c>
      <c r="AE215" s="28" t="s">
        <v>14</v>
      </c>
      <c r="AF215" s="28" t="s">
        <v>14</v>
      </c>
      <c r="AG215" s="28" t="s">
        <v>14</v>
      </c>
      <c r="AH215" s="28" t="s">
        <v>14</v>
      </c>
      <c r="AI215" s="28" t="s">
        <v>14</v>
      </c>
      <c r="AJ215" s="28" t="s">
        <v>14</v>
      </c>
      <c r="AK215" s="51" t="s">
        <v>14</v>
      </c>
      <c r="AM215" s="1" t="s">
        <v>14</v>
      </c>
    </row>
    <row r="216" spans="1:39" x14ac:dyDescent="0.2">
      <c r="A216" s="21">
        <f>ROW(G216)-2</f>
        <v>214</v>
      </c>
      <c r="B216" s="76">
        <v>208</v>
      </c>
      <c r="C216" s="22">
        <f>IF(B216="","",IF(B216=A216,"=",B216-A216))</f>
        <v>-6</v>
      </c>
      <c r="D216" s="76">
        <f>COUNTIF($M$3:$M216,$M216)</f>
        <v>8</v>
      </c>
      <c r="E216" s="76">
        <v>8</v>
      </c>
      <c r="F216" s="22" t="str">
        <f>IF(E216="","",IF(E216=D216,"=",E216-D216))</f>
        <v>=</v>
      </c>
      <c r="G216" s="12">
        <v>100354</v>
      </c>
      <c r="H216" s="13" t="str">
        <f>IFERROR(VLOOKUP($G216,Jugadores,12,0), "")</f>
        <v>ALBA ABAL S.</v>
      </c>
      <c r="I216" s="13" t="str">
        <f>IFERROR(VLOOKUP($G216,Jugadores,14,0), "")</f>
        <v>CTM GAM</v>
      </c>
      <c r="J216" s="17" t="str">
        <f>IF(ISERROR(VLOOKUP(I216,Clubes,1,0)),"-","Galicia")</f>
        <v>Galicia</v>
      </c>
      <c r="K216" s="14">
        <f>IFERROR(VLOOKUP($G216,Jugadores,15,0), "")</f>
        <v>2011</v>
      </c>
      <c r="L216" s="17" t="str">
        <f>IFERROR(VLOOKUP($G216,Jugadores,16,0), "")</f>
        <v>F</v>
      </c>
      <c r="M216" s="15" t="str">
        <f>IFERROR(VLOOKUP($G216,Jugadores,17,0), "")</f>
        <v>ALEF</v>
      </c>
      <c r="N216" s="16"/>
      <c r="O216" s="24">
        <f>IF(COUNT(R216:AK216)=0,"",COUNT(R216:AK216))</f>
        <v>1</v>
      </c>
      <c r="P216" s="48">
        <f>SUM(R216:AK216)</f>
        <v>47</v>
      </c>
      <c r="Q216" s="50">
        <v>47</v>
      </c>
      <c r="R216" s="25" t="s">
        <v>14</v>
      </c>
      <c r="S216" s="25" t="s">
        <v>14</v>
      </c>
      <c r="T216" s="25" t="s">
        <v>14</v>
      </c>
      <c r="U216" s="25" t="s">
        <v>14</v>
      </c>
      <c r="V216" s="25" t="s">
        <v>14</v>
      </c>
      <c r="W216" s="25" t="s">
        <v>14</v>
      </c>
      <c r="X216" s="25" t="s">
        <v>14</v>
      </c>
      <c r="Y216" s="26"/>
      <c r="Z216" s="28"/>
      <c r="AA216" s="28">
        <v>47</v>
      </c>
      <c r="AB216" s="28" t="s">
        <v>14</v>
      </c>
      <c r="AC216" s="28" t="s">
        <v>14</v>
      </c>
      <c r="AD216" s="28" t="s">
        <v>14</v>
      </c>
      <c r="AE216" s="28" t="s">
        <v>14</v>
      </c>
      <c r="AF216" s="28" t="s">
        <v>14</v>
      </c>
      <c r="AG216" s="28" t="s">
        <v>14</v>
      </c>
      <c r="AH216" s="28" t="s">
        <v>14</v>
      </c>
      <c r="AI216" s="28" t="s">
        <v>14</v>
      </c>
      <c r="AJ216" s="28" t="s">
        <v>14</v>
      </c>
      <c r="AK216" s="51" t="s">
        <v>14</v>
      </c>
      <c r="AM216" s="1" t="s">
        <v>14</v>
      </c>
    </row>
    <row r="217" spans="1:39" x14ac:dyDescent="0.2">
      <c r="A217" s="21">
        <f>ROW(G217)-2</f>
        <v>215</v>
      </c>
      <c r="B217" s="76">
        <v>232</v>
      </c>
      <c r="C217" s="22">
        <f>IF(B217="","",IF(B217=A217,"=",B217-A217))</f>
        <v>17</v>
      </c>
      <c r="D217" s="76">
        <f>COUNTIF($M$3:$M217,$M217)</f>
        <v>2</v>
      </c>
      <c r="E217" s="76">
        <v>3</v>
      </c>
      <c r="F217" s="22">
        <f>IF(E217="","",IF(E217=D217,"=",E217-D217))</f>
        <v>1</v>
      </c>
      <c r="G217" s="12">
        <v>31476</v>
      </c>
      <c r="H217" s="13" t="str">
        <f>IFERROR(VLOOKUP($G217,Jugadores,12,0), "")</f>
        <v>CARMEN M. PIÑEIRO C.</v>
      </c>
      <c r="I217" s="13" t="str">
        <f>IFERROR(VLOOKUP($G217,Jugadores,14,0), "")</f>
        <v>Club del Mar de San Amaro</v>
      </c>
      <c r="J217" s="17" t="str">
        <f>IF(ISERROR(VLOOKUP(I217,Clubes,1,0)),"-","Galicia")</f>
        <v>Galicia</v>
      </c>
      <c r="K217" s="14">
        <f>IFERROR(VLOOKUP($G217,Jugadores,15,0), "")</f>
        <v>1958</v>
      </c>
      <c r="L217" s="17" t="str">
        <f>IFERROR(VLOOKUP($G217,Jugadores,16,0), "")</f>
        <v>F</v>
      </c>
      <c r="M217" s="15" t="str">
        <f>IFERROR(VLOOKUP($G217,Jugadores,17,0), "")</f>
        <v>V65F</v>
      </c>
      <c r="N217" s="16"/>
      <c r="O217" s="24">
        <f>IF(COUNT(R217:AK217)=0,"",COUNT(R217:AK217))</f>
        <v>7</v>
      </c>
      <c r="P217" s="48">
        <f>SUM(R217:AK217)</f>
        <v>46.9</v>
      </c>
      <c r="Q217" s="50">
        <v>34.9</v>
      </c>
      <c r="R217" s="25">
        <v>3.5</v>
      </c>
      <c r="S217" s="25">
        <v>4.5</v>
      </c>
      <c r="T217" s="25">
        <v>10.5</v>
      </c>
      <c r="U217" s="25">
        <v>5.4</v>
      </c>
      <c r="V217" s="25">
        <v>7.5</v>
      </c>
      <c r="W217" s="25">
        <v>9.5</v>
      </c>
      <c r="X217" s="25">
        <v>6</v>
      </c>
      <c r="Y217" s="26"/>
      <c r="Z217" s="28" t="s">
        <v>14</v>
      </c>
      <c r="AA217" s="28" t="s">
        <v>14</v>
      </c>
      <c r="AB217" s="28" t="s">
        <v>14</v>
      </c>
      <c r="AC217" s="28" t="s">
        <v>14</v>
      </c>
      <c r="AD217" s="28" t="s">
        <v>14</v>
      </c>
      <c r="AE217" s="28" t="s">
        <v>14</v>
      </c>
      <c r="AF217" s="28" t="s">
        <v>14</v>
      </c>
      <c r="AG217" s="28" t="s">
        <v>14</v>
      </c>
      <c r="AH217" s="28" t="s">
        <v>14</v>
      </c>
      <c r="AI217" s="28" t="s">
        <v>14</v>
      </c>
      <c r="AJ217" s="28" t="s">
        <v>14</v>
      </c>
      <c r="AK217" s="51" t="s">
        <v>14</v>
      </c>
      <c r="AM217" s="1" t="s">
        <v>14</v>
      </c>
    </row>
    <row r="218" spans="1:39" x14ac:dyDescent="0.2">
      <c r="A218" s="21">
        <f>ROW(G218)-2</f>
        <v>216</v>
      </c>
      <c r="B218" s="76">
        <v>219</v>
      </c>
      <c r="C218" s="22">
        <f>IF(B218="","",IF(B218=A218,"=",B218-A218))</f>
        <v>3</v>
      </c>
      <c r="D218" s="76">
        <f>COUNTIF($M$3:$M218,$M218)</f>
        <v>9</v>
      </c>
      <c r="E218" s="76">
        <v>9</v>
      </c>
      <c r="F218" s="22" t="str">
        <f>IF(E218="","",IF(E218=D218,"=",E218-D218))</f>
        <v>=</v>
      </c>
      <c r="G218" s="12">
        <v>29908</v>
      </c>
      <c r="H218" s="13" t="str">
        <f>IFERROR(VLOOKUP($G218,Jugadores,12,0), "")</f>
        <v>BENITO MALVAR E.</v>
      </c>
      <c r="I218" s="13" t="str">
        <f>IFERROR(VLOOKUP($G218,Jugadores,14,0), "")</f>
        <v>Exodus TM</v>
      </c>
      <c r="J218" s="17" t="str">
        <f>IF(ISERROR(VLOOKUP(I218,Clubes,1,0)),"-","Galicia")</f>
        <v>Galicia</v>
      </c>
      <c r="K218" s="14">
        <f>IFERROR(VLOOKUP($G218,Jugadores,15,0), "")</f>
        <v>1962</v>
      </c>
      <c r="L218" s="17" t="str">
        <f>IFERROR(VLOOKUP($G218,Jugadores,16,0), "")</f>
        <v>M</v>
      </c>
      <c r="M218" s="15" t="str">
        <f>IFERROR(VLOOKUP($G218,Jugadores,17,0), "")</f>
        <v>V60M</v>
      </c>
      <c r="N218" s="16"/>
      <c r="O218" s="24">
        <f>IF(COUNT(R218:AK218)=0,"",COUNT(R218:AK218))</f>
        <v>6</v>
      </c>
      <c r="P218" s="48">
        <f>SUM(R218:AK218)</f>
        <v>46.6</v>
      </c>
      <c r="Q218" s="50">
        <v>53.9</v>
      </c>
      <c r="R218" s="25" t="s">
        <v>14</v>
      </c>
      <c r="S218" s="25">
        <v>4.5</v>
      </c>
      <c r="T218" s="25">
        <v>8.5</v>
      </c>
      <c r="U218" s="25">
        <v>5.5</v>
      </c>
      <c r="V218" s="25">
        <v>10.6</v>
      </c>
      <c r="W218" s="25">
        <v>4.5</v>
      </c>
      <c r="X218" s="25" t="s">
        <v>14</v>
      </c>
      <c r="Y218" s="26"/>
      <c r="Z218" s="28" t="s">
        <v>14</v>
      </c>
      <c r="AA218" s="28" t="s">
        <v>14</v>
      </c>
      <c r="AB218" s="28" t="s">
        <v>14</v>
      </c>
      <c r="AC218" s="28" t="s">
        <v>14</v>
      </c>
      <c r="AD218" s="28" t="s">
        <v>14</v>
      </c>
      <c r="AE218" s="28" t="s">
        <v>14</v>
      </c>
      <c r="AF218" s="28" t="s">
        <v>14</v>
      </c>
      <c r="AG218" s="28" t="s">
        <v>14</v>
      </c>
      <c r="AH218" s="28" t="s">
        <v>14</v>
      </c>
      <c r="AI218" s="28">
        <v>13</v>
      </c>
      <c r="AJ218" s="28" t="s">
        <v>14</v>
      </c>
      <c r="AK218" s="51" t="s">
        <v>14</v>
      </c>
      <c r="AM218" s="1" t="s">
        <v>14</v>
      </c>
    </row>
    <row r="219" spans="1:39" x14ac:dyDescent="0.2">
      <c r="A219" s="21">
        <f>ROW(G219)-2</f>
        <v>217</v>
      </c>
      <c r="B219" s="76">
        <v>194</v>
      </c>
      <c r="C219" s="22">
        <f>IF(B219="","",IF(B219=A219,"=",B219-A219))</f>
        <v>-23</v>
      </c>
      <c r="D219" s="76">
        <f>COUNTIF($M$3:$M219,$M219)</f>
        <v>22</v>
      </c>
      <c r="E219" s="76">
        <v>20</v>
      </c>
      <c r="F219" s="22">
        <f>IF(E219="","",IF(E219=D219,"=",E219-D219))</f>
        <v>-2</v>
      </c>
      <c r="G219" s="12">
        <v>100233</v>
      </c>
      <c r="H219" s="13" t="str">
        <f>IFERROR(VLOOKUP($G219,Jugadores,12,0), "")</f>
        <v>MARCOS CASTRO G.</v>
      </c>
      <c r="I219" s="13" t="str">
        <f>IFERROR(VLOOKUP($G219,Jugadores,14,0), "")</f>
        <v>CTM GAM</v>
      </c>
      <c r="J219" s="17" t="str">
        <f>IF(ISERROR(VLOOKUP(I219,Clubes,1,0)),"-","Galicia")</f>
        <v>Galicia</v>
      </c>
      <c r="K219" s="14">
        <f>IFERROR(VLOOKUP($G219,Jugadores,15,0), "")</f>
        <v>2012</v>
      </c>
      <c r="L219" s="17" t="str">
        <f>IFERROR(VLOOKUP($G219,Jugadores,16,0), "")</f>
        <v>M</v>
      </c>
      <c r="M219" s="15" t="str">
        <f>IFERROR(VLOOKUP($G219,Jugadores,17,0), "")</f>
        <v>BENM</v>
      </c>
      <c r="N219" s="16">
        <v>1</v>
      </c>
      <c r="O219" s="24">
        <f>IF(COUNT(R219:AK219)=0,"",COUNT(R219:AK219))</f>
        <v>5</v>
      </c>
      <c r="P219" s="48">
        <f>SUM(R219:AK219)</f>
        <v>46.1</v>
      </c>
      <c r="Q219" s="50">
        <v>47.1</v>
      </c>
      <c r="R219" s="25">
        <v>5</v>
      </c>
      <c r="S219" s="25" t="s">
        <v>14</v>
      </c>
      <c r="T219" s="25">
        <v>1</v>
      </c>
      <c r="U219" s="25" t="s">
        <v>14</v>
      </c>
      <c r="V219" s="25">
        <v>0</v>
      </c>
      <c r="W219" s="25">
        <v>8.1</v>
      </c>
      <c r="X219" s="25" t="s">
        <v>14</v>
      </c>
      <c r="Y219" s="26"/>
      <c r="Z219" s="28" t="s">
        <v>14</v>
      </c>
      <c r="AA219" s="28">
        <v>32</v>
      </c>
      <c r="AB219" s="28" t="s">
        <v>14</v>
      </c>
      <c r="AC219" s="28" t="s">
        <v>14</v>
      </c>
      <c r="AD219" s="28" t="s">
        <v>14</v>
      </c>
      <c r="AE219" s="28" t="s">
        <v>14</v>
      </c>
      <c r="AF219" s="28" t="s">
        <v>14</v>
      </c>
      <c r="AG219" s="28" t="s">
        <v>14</v>
      </c>
      <c r="AH219" s="28" t="s">
        <v>14</v>
      </c>
      <c r="AI219" s="28" t="s">
        <v>14</v>
      </c>
      <c r="AJ219" s="28" t="s">
        <v>14</v>
      </c>
      <c r="AK219" s="51" t="s">
        <v>14</v>
      </c>
      <c r="AM219" s="1" t="s">
        <v>14</v>
      </c>
    </row>
    <row r="220" spans="1:39" x14ac:dyDescent="0.2">
      <c r="A220" s="21">
        <f>ROW(G220)-2</f>
        <v>218</v>
      </c>
      <c r="B220" s="76">
        <v>211</v>
      </c>
      <c r="C220" s="22">
        <f>IF(B220="","",IF(B220=A220,"=",B220-A220))</f>
        <v>-7</v>
      </c>
      <c r="D220" s="76">
        <f>COUNTIF($M$3:$M220,$M220)</f>
        <v>15</v>
      </c>
      <c r="E220" s="76">
        <v>14</v>
      </c>
      <c r="F220" s="22">
        <f>IF(E220="","",IF(E220=D220,"=",E220-D220))</f>
        <v>-1</v>
      </c>
      <c r="G220" s="12">
        <v>27148</v>
      </c>
      <c r="H220" s="13" t="str">
        <f>IFERROR(VLOOKUP($G220,Jugadores,12,0), "")</f>
        <v>ANGEL CAMAÑO C.</v>
      </c>
      <c r="I220" s="13" t="str">
        <f>IFERROR(VLOOKUP($G220,Jugadores,14,0), "")</f>
        <v>Grumico SD</v>
      </c>
      <c r="J220" s="17" t="str">
        <f>IF(ISERROR(VLOOKUP(I220,Clubes,1,0)),"-","Galicia")</f>
        <v>Galicia</v>
      </c>
      <c r="K220" s="14">
        <f>IFERROR(VLOOKUP($G220,Jugadores,15,0), "")</f>
        <v>1983</v>
      </c>
      <c r="L220" s="17" t="str">
        <f>IFERROR(VLOOKUP($G220,Jugadores,16,0), "")</f>
        <v>M</v>
      </c>
      <c r="M220" s="15" t="str">
        <f>IFERROR(VLOOKUP($G220,Jugadores,17,0), "")</f>
        <v>V40M</v>
      </c>
      <c r="N220" s="16">
        <v>1</v>
      </c>
      <c r="O220" s="24">
        <f>IF(COUNT(R220:AK220)=0,"",COUNT(R220:AK220))</f>
        <v>7</v>
      </c>
      <c r="P220" s="48">
        <f>SUM(R220:AK220)</f>
        <v>45.8</v>
      </c>
      <c r="Q220" s="50">
        <v>44.400000000000006</v>
      </c>
      <c r="R220" s="25">
        <v>9.5</v>
      </c>
      <c r="S220" s="25" t="s">
        <v>14</v>
      </c>
      <c r="T220" s="25">
        <v>5</v>
      </c>
      <c r="U220" s="25">
        <v>4</v>
      </c>
      <c r="V220" s="25" t="s">
        <v>14</v>
      </c>
      <c r="W220" s="25">
        <v>2.2999999999999998</v>
      </c>
      <c r="X220" s="25">
        <v>0</v>
      </c>
      <c r="Y220" s="26"/>
      <c r="Z220" s="28" t="s">
        <v>14</v>
      </c>
      <c r="AA220" s="28" t="s">
        <v>14</v>
      </c>
      <c r="AB220" s="28" t="s">
        <v>14</v>
      </c>
      <c r="AC220" s="28" t="s">
        <v>14</v>
      </c>
      <c r="AD220" s="28" t="s">
        <v>14</v>
      </c>
      <c r="AE220" s="28" t="s">
        <v>14</v>
      </c>
      <c r="AF220" s="28">
        <v>4</v>
      </c>
      <c r="AG220" s="28" t="s">
        <v>14</v>
      </c>
      <c r="AH220" s="28" t="s">
        <v>14</v>
      </c>
      <c r="AI220" s="28" t="s">
        <v>14</v>
      </c>
      <c r="AJ220" s="28" t="s">
        <v>14</v>
      </c>
      <c r="AK220" s="51">
        <v>21</v>
      </c>
      <c r="AM220" s="1" t="s">
        <v>14</v>
      </c>
    </row>
    <row r="221" spans="1:39" x14ac:dyDescent="0.2">
      <c r="A221" s="21">
        <f>ROW(G221)-2</f>
        <v>219</v>
      </c>
      <c r="B221" s="76">
        <v>212</v>
      </c>
      <c r="C221" s="22">
        <f>IF(B221="","",IF(B221=A221,"=",B221-A221))</f>
        <v>-7</v>
      </c>
      <c r="D221" s="76">
        <f>COUNTIF($M$3:$M221,$M221)</f>
        <v>3</v>
      </c>
      <c r="E221" s="76">
        <v>2</v>
      </c>
      <c r="F221" s="22">
        <f>IF(E221="","",IF(E221=D221,"=",E221-D221))</f>
        <v>-1</v>
      </c>
      <c r="G221" s="12">
        <v>560</v>
      </c>
      <c r="H221" s="13" t="str">
        <f>IFERROR(VLOOKUP($G221,Jugadores,12,0), "")</f>
        <v>YOLANDA GARCIA R.</v>
      </c>
      <c r="I221" s="13" t="str">
        <f>IFERROR(VLOOKUP($G221,Jugadores,14,0), "")</f>
        <v>Finisterre TM</v>
      </c>
      <c r="J221" s="17" t="str">
        <f>IF(ISERROR(VLOOKUP(I221,Clubes,1,0)),"-","Galicia")</f>
        <v>Galicia</v>
      </c>
      <c r="K221" s="14">
        <f>IFERROR(VLOOKUP($G221,Jugadores,15,0), "")</f>
        <v>1956</v>
      </c>
      <c r="L221" s="17" t="str">
        <f>IFERROR(VLOOKUP($G221,Jugadores,16,0), "")</f>
        <v>F</v>
      </c>
      <c r="M221" s="15" t="str">
        <f>IFERROR(VLOOKUP($G221,Jugadores,17,0), "")</f>
        <v>V65F</v>
      </c>
      <c r="N221" s="16"/>
      <c r="O221" s="24">
        <f>IF(COUNT(R221:AK221)=0,"",COUNT(R221:AK221))</f>
        <v>5</v>
      </c>
      <c r="P221" s="48">
        <f>SUM(R221:AK221)</f>
        <v>45.7</v>
      </c>
      <c r="Q221" s="50">
        <v>45.5</v>
      </c>
      <c r="R221" s="25">
        <v>6.2</v>
      </c>
      <c r="S221" s="25" t="s">
        <v>14</v>
      </c>
      <c r="T221" s="25">
        <v>2</v>
      </c>
      <c r="U221" s="25" t="s">
        <v>14</v>
      </c>
      <c r="V221" s="25" t="s">
        <v>14</v>
      </c>
      <c r="W221" s="25">
        <v>14</v>
      </c>
      <c r="X221" s="25">
        <v>8.5</v>
      </c>
      <c r="Y221" s="26"/>
      <c r="Z221" s="28" t="s">
        <v>14</v>
      </c>
      <c r="AA221" s="28" t="s">
        <v>14</v>
      </c>
      <c r="AB221" s="28" t="s">
        <v>14</v>
      </c>
      <c r="AC221" s="28" t="s">
        <v>14</v>
      </c>
      <c r="AD221" s="28" t="s">
        <v>14</v>
      </c>
      <c r="AE221" s="28" t="s">
        <v>14</v>
      </c>
      <c r="AF221" s="28" t="s">
        <v>14</v>
      </c>
      <c r="AG221" s="28">
        <v>15</v>
      </c>
      <c r="AH221" s="28" t="s">
        <v>14</v>
      </c>
      <c r="AI221" s="28" t="s">
        <v>14</v>
      </c>
      <c r="AJ221" s="28" t="s">
        <v>14</v>
      </c>
      <c r="AK221" s="51" t="s">
        <v>14</v>
      </c>
      <c r="AM221" s="1" t="s">
        <v>14</v>
      </c>
    </row>
    <row r="222" spans="1:39" x14ac:dyDescent="0.2">
      <c r="A222" s="21">
        <f>ROW(G222)-2</f>
        <v>220</v>
      </c>
      <c r="B222" s="76">
        <v>213</v>
      </c>
      <c r="C222" s="22">
        <f>IF(B222="","",IF(B222=A222,"=",B222-A222))</f>
        <v>-7</v>
      </c>
      <c r="D222" s="76">
        <f>COUNTIF($M$3:$M222,$M222)</f>
        <v>27</v>
      </c>
      <c r="E222" s="76">
        <v>26</v>
      </c>
      <c r="F222" s="22">
        <f>IF(E222="","",IF(E222=D222,"=",E222-D222))</f>
        <v>-1</v>
      </c>
      <c r="G222" s="12">
        <v>995</v>
      </c>
      <c r="H222" s="13" t="str">
        <f>IFERROR(VLOOKUP($G222,Jugadores,12,0), "")</f>
        <v>ANTONIO CASTRO M.</v>
      </c>
      <c r="I222" s="13" t="str">
        <f>IFERROR(VLOOKUP($G222,Jugadores,14,0), "")</f>
        <v>Vilagarcía TM</v>
      </c>
      <c r="J222" s="17" t="str">
        <f>IF(ISERROR(VLOOKUP(I222,Clubes,1,0)),"-","Galicia")</f>
        <v>Galicia</v>
      </c>
      <c r="K222" s="14">
        <f>IFERROR(VLOOKUP($G222,Jugadores,15,0), "")</f>
        <v>1966</v>
      </c>
      <c r="L222" s="17" t="str">
        <f>IFERROR(VLOOKUP($G222,Jugadores,16,0), "")</f>
        <v>M</v>
      </c>
      <c r="M222" s="15" t="str">
        <f>IFERROR(VLOOKUP($G222,Jugadores,17,0), "")</f>
        <v>V50M</v>
      </c>
      <c r="N222" s="16"/>
      <c r="O222" s="24">
        <f>IF(COUNT(R222:AK222)=0,"",COUNT(R222:AK222))</f>
        <v>1</v>
      </c>
      <c r="P222" s="48">
        <f>SUM(R222:AK222)</f>
        <v>45</v>
      </c>
      <c r="Q222" s="50">
        <v>45</v>
      </c>
      <c r="R222" s="25" t="s">
        <v>14</v>
      </c>
      <c r="S222" s="25" t="s">
        <v>14</v>
      </c>
      <c r="T222" s="25" t="s">
        <v>14</v>
      </c>
      <c r="U222" s="25" t="s">
        <v>14</v>
      </c>
      <c r="V222" s="25" t="s">
        <v>14</v>
      </c>
      <c r="W222" s="25" t="s">
        <v>14</v>
      </c>
      <c r="X222" s="25" t="s">
        <v>14</v>
      </c>
      <c r="Y222" s="26"/>
      <c r="Z222" s="28"/>
      <c r="AA222" s="28" t="s">
        <v>14</v>
      </c>
      <c r="AB222" s="28" t="s">
        <v>14</v>
      </c>
      <c r="AC222" s="28" t="s">
        <v>14</v>
      </c>
      <c r="AD222" s="28" t="s">
        <v>14</v>
      </c>
      <c r="AE222" s="28" t="s">
        <v>14</v>
      </c>
      <c r="AF222" s="28" t="s">
        <v>14</v>
      </c>
      <c r="AG222" s="28" t="s">
        <v>14</v>
      </c>
      <c r="AH222" s="28">
        <v>45</v>
      </c>
      <c r="AI222" s="28" t="s">
        <v>14</v>
      </c>
      <c r="AJ222" s="28" t="s">
        <v>14</v>
      </c>
      <c r="AK222" s="51" t="s">
        <v>14</v>
      </c>
      <c r="AM222" s="1" t="s">
        <v>14</v>
      </c>
    </row>
    <row r="223" spans="1:39" x14ac:dyDescent="0.2">
      <c r="A223" s="21">
        <f>ROW(G223)-2</f>
        <v>221</v>
      </c>
      <c r="B223" s="76">
        <v>214</v>
      </c>
      <c r="C223" s="22">
        <f>IF(B223="","",IF(B223=A223,"=",B223-A223))</f>
        <v>-7</v>
      </c>
      <c r="D223" s="76">
        <f>COUNTIF($M$3:$M223,$M223)</f>
        <v>28</v>
      </c>
      <c r="E223" s="76">
        <v>27</v>
      </c>
      <c r="F223" s="22">
        <f>IF(E223="","",IF(E223=D223,"=",E223-D223))</f>
        <v>-1</v>
      </c>
      <c r="G223" s="12">
        <v>6466</v>
      </c>
      <c r="H223" s="13" t="str">
        <f>IFERROR(VLOOKUP($G223,Jugadores,12,0), "")</f>
        <v>JOSE YAÑEZ P.</v>
      </c>
      <c r="I223" s="13" t="str">
        <f>IFERROR(VLOOKUP($G223,Jugadores,14,0), "")</f>
        <v>CTM Cidade de Narón</v>
      </c>
      <c r="J223" s="17" t="str">
        <f>IF(ISERROR(VLOOKUP(I223,Clubes,1,0)),"-","Galicia")</f>
        <v>Galicia</v>
      </c>
      <c r="K223" s="14">
        <f>IFERROR(VLOOKUP($G223,Jugadores,15,0), "")</f>
        <v>1964</v>
      </c>
      <c r="L223" s="17" t="str">
        <f>IFERROR(VLOOKUP($G223,Jugadores,16,0), "")</f>
        <v>M</v>
      </c>
      <c r="M223" s="15" t="str">
        <f>IFERROR(VLOOKUP($G223,Jugadores,17,0), "")</f>
        <v>V50M</v>
      </c>
      <c r="N223" s="16"/>
      <c r="O223" s="24">
        <f>IF(COUNT(R223:AK223)=0,"",COUNT(R223:AK223))</f>
        <v>1</v>
      </c>
      <c r="P223" s="48">
        <f>SUM(R223:AK223)</f>
        <v>45</v>
      </c>
      <c r="Q223" s="50">
        <v>45</v>
      </c>
      <c r="R223" s="25" t="s">
        <v>14</v>
      </c>
      <c r="S223" s="25" t="s">
        <v>14</v>
      </c>
      <c r="T223" s="25" t="s">
        <v>14</v>
      </c>
      <c r="U223" s="25" t="s">
        <v>14</v>
      </c>
      <c r="V223" s="25" t="s">
        <v>14</v>
      </c>
      <c r="W223" s="25" t="s">
        <v>14</v>
      </c>
      <c r="X223" s="25" t="s">
        <v>14</v>
      </c>
      <c r="Y223" s="26"/>
      <c r="Z223" s="28"/>
      <c r="AA223" s="28" t="s">
        <v>14</v>
      </c>
      <c r="AB223" s="28" t="s">
        <v>14</v>
      </c>
      <c r="AC223" s="28" t="s">
        <v>14</v>
      </c>
      <c r="AD223" s="28" t="s">
        <v>14</v>
      </c>
      <c r="AE223" s="28" t="s">
        <v>14</v>
      </c>
      <c r="AF223" s="28" t="s">
        <v>14</v>
      </c>
      <c r="AG223" s="28" t="s">
        <v>14</v>
      </c>
      <c r="AH223" s="28">
        <v>45</v>
      </c>
      <c r="AI223" s="28" t="s">
        <v>14</v>
      </c>
      <c r="AJ223" s="28" t="s">
        <v>14</v>
      </c>
      <c r="AK223" s="51" t="s">
        <v>14</v>
      </c>
      <c r="AM223" s="1" t="s">
        <v>14</v>
      </c>
    </row>
    <row r="224" spans="1:39" x14ac:dyDescent="0.2">
      <c r="A224" s="21">
        <f>ROW(G224)-2</f>
        <v>222</v>
      </c>
      <c r="B224" s="76">
        <v>215</v>
      </c>
      <c r="C224" s="22">
        <f>IF(B224="","",IF(B224=A224,"=",B224-A224))</f>
        <v>-7</v>
      </c>
      <c r="D224" s="76">
        <f>COUNTIF($M$3:$M224,$M224)</f>
        <v>29</v>
      </c>
      <c r="E224" s="76">
        <v>28</v>
      </c>
      <c r="F224" s="22">
        <f>IF(E224="","",IF(E224=D224,"=",E224-D224))</f>
        <v>-1</v>
      </c>
      <c r="G224" s="12">
        <v>23228</v>
      </c>
      <c r="H224" s="13" t="str">
        <f>IFERROR(VLOOKUP($G224,Jugadores,12,0), "")</f>
        <v>ANTONIO CASAS L.</v>
      </c>
      <c r="I224" s="13" t="str">
        <f>IFERROR(VLOOKUP($G224,Jugadores,14,0), "")</f>
        <v>Exodus TM</v>
      </c>
      <c r="J224" s="17" t="str">
        <f>IF(ISERROR(VLOOKUP(I224,Clubes,1,0)),"-","Galicia")</f>
        <v>Galicia</v>
      </c>
      <c r="K224" s="14">
        <f>IFERROR(VLOOKUP($G224,Jugadores,15,0), "")</f>
        <v>1966</v>
      </c>
      <c r="L224" s="17" t="str">
        <f>IFERROR(VLOOKUP($G224,Jugadores,16,0), "")</f>
        <v>M</v>
      </c>
      <c r="M224" s="15" t="str">
        <f>IFERROR(VLOOKUP($G224,Jugadores,17,0), "")</f>
        <v>V50M</v>
      </c>
      <c r="N224" s="16"/>
      <c r="O224" s="24">
        <f>IF(COUNT(R224:AK224)=0,"",COUNT(R224:AK224))</f>
        <v>1</v>
      </c>
      <c r="P224" s="48">
        <f>SUM(R224:AK224)</f>
        <v>45</v>
      </c>
      <c r="Q224" s="50">
        <v>49.5</v>
      </c>
      <c r="R224" s="25" t="s">
        <v>14</v>
      </c>
      <c r="S224" s="25" t="s">
        <v>14</v>
      </c>
      <c r="T224" s="25" t="s">
        <v>14</v>
      </c>
      <c r="U224" s="25" t="s">
        <v>14</v>
      </c>
      <c r="V224" s="25" t="s">
        <v>14</v>
      </c>
      <c r="W224" s="25" t="s">
        <v>14</v>
      </c>
      <c r="X224" s="25" t="s">
        <v>14</v>
      </c>
      <c r="Y224" s="26"/>
      <c r="Z224" s="28" t="s">
        <v>14</v>
      </c>
      <c r="AA224" s="28" t="s">
        <v>14</v>
      </c>
      <c r="AB224" s="28" t="s">
        <v>14</v>
      </c>
      <c r="AC224" s="28" t="s">
        <v>14</v>
      </c>
      <c r="AD224" s="28" t="s">
        <v>14</v>
      </c>
      <c r="AE224" s="28" t="s">
        <v>14</v>
      </c>
      <c r="AF224" s="28" t="s">
        <v>14</v>
      </c>
      <c r="AG224" s="28" t="s">
        <v>14</v>
      </c>
      <c r="AH224" s="28">
        <v>45</v>
      </c>
      <c r="AI224" s="28" t="s">
        <v>14</v>
      </c>
      <c r="AJ224" s="28" t="s">
        <v>14</v>
      </c>
      <c r="AK224" s="51" t="s">
        <v>14</v>
      </c>
      <c r="AM224" s="1" t="s">
        <v>14</v>
      </c>
    </row>
    <row r="225" spans="1:39" x14ac:dyDescent="0.2">
      <c r="A225" s="21">
        <f>ROW(G225)-2</f>
        <v>223</v>
      </c>
      <c r="B225" s="76">
        <v>217</v>
      </c>
      <c r="C225" s="22">
        <f>IF(B225="","",IF(B225=A225,"=",B225-A225))</f>
        <v>-6</v>
      </c>
      <c r="D225" s="76">
        <f>COUNTIF($M$3:$M225,$M225)</f>
        <v>1</v>
      </c>
      <c r="E225" s="76">
        <v>1</v>
      </c>
      <c r="F225" s="22" t="str">
        <f>IF(E225="","",IF(E225=D225,"=",E225-D225))</f>
        <v>=</v>
      </c>
      <c r="G225" s="12">
        <v>31552</v>
      </c>
      <c r="H225" s="13" t="str">
        <f>IFERROR(VLOOKUP($G225,Jugadores,12,0), "")</f>
        <v>MONICA GARCIA L.</v>
      </c>
      <c r="I225" s="13" t="str">
        <f>IFERROR(VLOOKUP($G225,Jugadores,14,0), "")</f>
        <v>CTM GAM</v>
      </c>
      <c r="J225" s="17" t="str">
        <f>IF(ISERROR(VLOOKUP(I225,Clubes,1,0)),"-","Galicia")</f>
        <v>Galicia</v>
      </c>
      <c r="K225" s="14">
        <f>IFERROR(VLOOKUP($G225,Jugadores,15,0), "")</f>
        <v>1974</v>
      </c>
      <c r="L225" s="17" t="str">
        <f>IFERROR(VLOOKUP($G225,Jugadores,16,0), "")</f>
        <v>F</v>
      </c>
      <c r="M225" s="15" t="str">
        <f>IFERROR(VLOOKUP($G225,Jugadores,17,0), "")</f>
        <v>V40F</v>
      </c>
      <c r="N225" s="16"/>
      <c r="O225" s="24">
        <f>IF(COUNT(R225:AK225)=0,"",COUNT(R225:AK225))</f>
        <v>4</v>
      </c>
      <c r="P225" s="48">
        <f>SUM(R225:AK225)</f>
        <v>44.4</v>
      </c>
      <c r="Q225" s="50">
        <v>46.4</v>
      </c>
      <c r="R225" s="25" t="s">
        <v>14</v>
      </c>
      <c r="S225" s="25">
        <v>11.9</v>
      </c>
      <c r="T225" s="25">
        <v>5</v>
      </c>
      <c r="U225" s="25" t="s">
        <v>14</v>
      </c>
      <c r="V225" s="25" t="s">
        <v>14</v>
      </c>
      <c r="W225" s="25">
        <v>4.5</v>
      </c>
      <c r="X225" s="25" t="s">
        <v>14</v>
      </c>
      <c r="Y225" s="26"/>
      <c r="Z225" s="28" t="s">
        <v>14</v>
      </c>
      <c r="AA225" s="28" t="s">
        <v>14</v>
      </c>
      <c r="AB225" s="28" t="s">
        <v>14</v>
      </c>
      <c r="AC225" s="28" t="s">
        <v>14</v>
      </c>
      <c r="AD225" s="28" t="s">
        <v>14</v>
      </c>
      <c r="AE225" s="28" t="s">
        <v>14</v>
      </c>
      <c r="AF225" s="28" t="s">
        <v>14</v>
      </c>
      <c r="AG225" s="28">
        <v>23</v>
      </c>
      <c r="AH225" s="28" t="s">
        <v>14</v>
      </c>
      <c r="AI225" s="28" t="s">
        <v>14</v>
      </c>
      <c r="AJ225" s="28" t="s">
        <v>14</v>
      </c>
      <c r="AK225" s="51" t="s">
        <v>14</v>
      </c>
      <c r="AM225" s="1" t="s">
        <v>14</v>
      </c>
    </row>
    <row r="226" spans="1:39" x14ac:dyDescent="0.2">
      <c r="A226" s="21">
        <f>ROW(G226)-2</f>
        <v>224</v>
      </c>
      <c r="B226" s="76">
        <v>220</v>
      </c>
      <c r="C226" s="22">
        <f>IF(B226="","",IF(B226=A226,"=",B226-A226))</f>
        <v>-4</v>
      </c>
      <c r="D226" s="76">
        <f>COUNTIF($M$3:$M226,$M226)</f>
        <v>1</v>
      </c>
      <c r="E226" s="76">
        <v>1</v>
      </c>
      <c r="F226" s="22" t="str">
        <f>IF(E226="","",IF(E226=D226,"=",E226-D226))</f>
        <v>=</v>
      </c>
      <c r="G226" s="12">
        <v>36880</v>
      </c>
      <c r="H226" s="13" t="str">
        <f>IFERROR(VLOOKUP($G226,Jugadores,12,0), "")</f>
        <v>ALBA ULLA Y.</v>
      </c>
      <c r="I226" s="13" t="str">
        <f>IFERROR(VLOOKUP($G226,Jugadores,14,0), "")</f>
        <v>CTM Espedregada</v>
      </c>
      <c r="J226" s="17" t="str">
        <f>IF(ISERROR(VLOOKUP(I226,Clubes,1,0)),"-","Galicia")</f>
        <v>Galicia</v>
      </c>
      <c r="K226" s="14">
        <f>IFERROR(VLOOKUP($G226,Jugadores,15,0), "")</f>
        <v>2015</v>
      </c>
      <c r="L226" s="17" t="str">
        <f>IFERROR(VLOOKUP($G226,Jugadores,16,0), "")</f>
        <v>F</v>
      </c>
      <c r="M226" s="15" t="str">
        <f>IFERROR(VLOOKUP($G226,Jugadores,17,0), "")</f>
        <v>PREF</v>
      </c>
      <c r="N226" s="16"/>
      <c r="O226" s="24">
        <f>IF(COUNT(R226:AK226)=0,"",COUNT(R226:AK226))</f>
        <v>2</v>
      </c>
      <c r="P226" s="48">
        <f>SUM(R226:AK226)</f>
        <v>43</v>
      </c>
      <c r="Q226" s="50">
        <v>43</v>
      </c>
      <c r="R226" s="25" t="s">
        <v>14</v>
      </c>
      <c r="S226" s="25" t="s">
        <v>14</v>
      </c>
      <c r="T226" s="25" t="s">
        <v>14</v>
      </c>
      <c r="U226" s="25" t="s">
        <v>14</v>
      </c>
      <c r="V226" s="25" t="s">
        <v>14</v>
      </c>
      <c r="W226" s="25" t="s">
        <v>14</v>
      </c>
      <c r="X226" s="25" t="s">
        <v>14</v>
      </c>
      <c r="Y226" s="26"/>
      <c r="Z226" s="28">
        <v>14</v>
      </c>
      <c r="AA226" s="28">
        <v>29</v>
      </c>
      <c r="AB226" s="28" t="s">
        <v>14</v>
      </c>
      <c r="AC226" s="28" t="s">
        <v>14</v>
      </c>
      <c r="AD226" s="28" t="s">
        <v>14</v>
      </c>
      <c r="AE226" s="28" t="s">
        <v>14</v>
      </c>
      <c r="AF226" s="28" t="s">
        <v>14</v>
      </c>
      <c r="AG226" s="28" t="s">
        <v>14</v>
      </c>
      <c r="AH226" s="28" t="s">
        <v>14</v>
      </c>
      <c r="AI226" s="28" t="s">
        <v>14</v>
      </c>
      <c r="AJ226" s="28" t="s">
        <v>14</v>
      </c>
      <c r="AK226" s="51" t="s">
        <v>14</v>
      </c>
      <c r="AM226" s="1" t="s">
        <v>14</v>
      </c>
    </row>
    <row r="227" spans="1:39" x14ac:dyDescent="0.2">
      <c r="A227" s="21">
        <f>ROW(G227)-2</f>
        <v>225</v>
      </c>
      <c r="B227" s="76">
        <v>221</v>
      </c>
      <c r="C227" s="22">
        <f>IF(B227="","",IF(B227=A227,"=",B227-A227))</f>
        <v>-4</v>
      </c>
      <c r="D227" s="76">
        <f>COUNTIF($M$3:$M227,$M227)</f>
        <v>6</v>
      </c>
      <c r="E227" s="76">
        <v>6</v>
      </c>
      <c r="F227" s="22" t="str">
        <f>IF(E227="","",IF(E227=D227,"=",E227-D227))</f>
        <v>=</v>
      </c>
      <c r="G227" s="12">
        <v>100257</v>
      </c>
      <c r="H227" s="13" t="str">
        <f>IFERROR(VLOOKUP($G227,Jugadores,12,0), "")</f>
        <v>ISAAC CHAVES M.</v>
      </c>
      <c r="I227" s="13" t="str">
        <f>IFERROR(VLOOKUP($G227,Jugadores,14,0), "")</f>
        <v>Ribadumia TM</v>
      </c>
      <c r="J227" s="17" t="str">
        <f>IF(ISERROR(VLOOKUP(I227,Clubes,1,0)),"-","Galicia")</f>
        <v>-</v>
      </c>
      <c r="K227" s="14">
        <f>IFERROR(VLOOKUP($G227,Jugadores,15,0), "")</f>
        <v>2015</v>
      </c>
      <c r="L227" s="17" t="str">
        <f>IFERROR(VLOOKUP($G227,Jugadores,16,0), "")</f>
        <v>M</v>
      </c>
      <c r="M227" s="15" t="str">
        <f>IFERROR(VLOOKUP($G227,Jugadores,17,0), "")</f>
        <v>PREM</v>
      </c>
      <c r="N227" s="16"/>
      <c r="O227" s="24">
        <f>IF(COUNT(R227:AK227)=0,"",COUNT(R227:AK227))</f>
        <v>1</v>
      </c>
      <c r="P227" s="48">
        <f>SUM(R227:AK227)</f>
        <v>43</v>
      </c>
      <c r="Q227" s="50">
        <v>43</v>
      </c>
      <c r="R227" s="25" t="s">
        <v>14</v>
      </c>
      <c r="S227" s="25" t="s">
        <v>14</v>
      </c>
      <c r="T227" s="25" t="s">
        <v>14</v>
      </c>
      <c r="U227" s="25" t="s">
        <v>14</v>
      </c>
      <c r="V227" s="25" t="s">
        <v>14</v>
      </c>
      <c r="W227" s="25" t="s">
        <v>14</v>
      </c>
      <c r="X227" s="25" t="s">
        <v>14</v>
      </c>
      <c r="Y227" s="26"/>
      <c r="Z227" s="28">
        <v>43</v>
      </c>
      <c r="AA227" s="28" t="s">
        <v>14</v>
      </c>
      <c r="AB227" s="28" t="s">
        <v>14</v>
      </c>
      <c r="AC227" s="28" t="s">
        <v>14</v>
      </c>
      <c r="AD227" s="28" t="s">
        <v>14</v>
      </c>
      <c r="AE227" s="28" t="s">
        <v>14</v>
      </c>
      <c r="AF227" s="28" t="s">
        <v>14</v>
      </c>
      <c r="AG227" s="28" t="s">
        <v>14</v>
      </c>
      <c r="AH227" s="28" t="s">
        <v>14</v>
      </c>
      <c r="AI227" s="28" t="s">
        <v>14</v>
      </c>
      <c r="AJ227" s="28" t="s">
        <v>14</v>
      </c>
      <c r="AK227" s="51" t="s">
        <v>14</v>
      </c>
      <c r="AM227" s="1" t="s">
        <v>14</v>
      </c>
    </row>
    <row r="228" spans="1:39" x14ac:dyDescent="0.2">
      <c r="A228" s="21">
        <f>ROW(G228)-2</f>
        <v>226</v>
      </c>
      <c r="B228" s="76">
        <v>222</v>
      </c>
      <c r="C228" s="22">
        <f>IF(B228="","",IF(B228=A228,"=",B228-A228))</f>
        <v>-4</v>
      </c>
      <c r="D228" s="76">
        <f>COUNTIF($M$3:$M228,$M228)</f>
        <v>23</v>
      </c>
      <c r="E228" s="76">
        <v>23</v>
      </c>
      <c r="F228" s="22" t="str">
        <f>IF(E228="","",IF(E228=D228,"=",E228-D228))</f>
        <v>=</v>
      </c>
      <c r="G228" s="12">
        <v>100525</v>
      </c>
      <c r="H228" s="13" t="str">
        <f>IFERROR(VLOOKUP($G228,Jugadores,12,0), "")</f>
        <v>JAIME GONZALEZ P.</v>
      </c>
      <c r="I228" s="13" t="str">
        <f>IFERROR(VLOOKUP($G228,Jugadores,14,0), "")</f>
        <v>CTM Cidade de Narón</v>
      </c>
      <c r="J228" s="17" t="str">
        <f>IF(ISERROR(VLOOKUP(I228,Clubes,1,0)),"-","Galicia")</f>
        <v>Galicia</v>
      </c>
      <c r="K228" s="14">
        <f>IFERROR(VLOOKUP($G228,Jugadores,15,0), "")</f>
        <v>2013</v>
      </c>
      <c r="L228" s="17" t="str">
        <f>IFERROR(VLOOKUP($G228,Jugadores,16,0), "")</f>
        <v>M</v>
      </c>
      <c r="M228" s="15" t="str">
        <f>IFERROR(VLOOKUP($G228,Jugadores,17,0), "")</f>
        <v>BENM</v>
      </c>
      <c r="N228" s="16"/>
      <c r="O228" s="24">
        <f>IF(COUNT(R228:AK228)=0,"",COUNT(R228:AK228))</f>
        <v>1</v>
      </c>
      <c r="P228" s="48">
        <f>SUM(R228:AK228)</f>
        <v>43</v>
      </c>
      <c r="Q228" s="50">
        <v>43</v>
      </c>
      <c r="R228" s="25" t="s">
        <v>14</v>
      </c>
      <c r="S228" s="25" t="s">
        <v>14</v>
      </c>
      <c r="T228" s="25" t="s">
        <v>14</v>
      </c>
      <c r="U228" s="25" t="s">
        <v>14</v>
      </c>
      <c r="V228" s="25" t="s">
        <v>14</v>
      </c>
      <c r="W228" s="25" t="s">
        <v>14</v>
      </c>
      <c r="X228" s="25" t="s">
        <v>14</v>
      </c>
      <c r="Y228" s="26"/>
      <c r="Z228" s="28">
        <v>43</v>
      </c>
      <c r="AA228" s="28" t="s">
        <v>14</v>
      </c>
      <c r="AB228" s="28" t="s">
        <v>14</v>
      </c>
      <c r="AC228" s="28" t="s">
        <v>14</v>
      </c>
      <c r="AD228" s="28" t="s">
        <v>14</v>
      </c>
      <c r="AE228" s="28" t="s">
        <v>14</v>
      </c>
      <c r="AF228" s="28" t="s">
        <v>14</v>
      </c>
      <c r="AG228" s="28" t="s">
        <v>14</v>
      </c>
      <c r="AH228" s="28" t="s">
        <v>14</v>
      </c>
      <c r="AI228" s="28" t="s">
        <v>14</v>
      </c>
      <c r="AJ228" s="28" t="s">
        <v>14</v>
      </c>
      <c r="AK228" s="51" t="s">
        <v>14</v>
      </c>
      <c r="AM228" s="1" t="s">
        <v>14</v>
      </c>
    </row>
    <row r="229" spans="1:39" x14ac:dyDescent="0.2">
      <c r="A229" s="21">
        <f>ROW(G229)-2</f>
        <v>227</v>
      </c>
      <c r="B229" s="76">
        <v>223</v>
      </c>
      <c r="C229" s="22">
        <f>IF(B229="","",IF(B229=A229,"=",B229-A229))</f>
        <v>-4</v>
      </c>
      <c r="D229" s="76">
        <f>COUNTIF($M$3:$M229,$M229)</f>
        <v>20</v>
      </c>
      <c r="E229" s="76">
        <v>20</v>
      </c>
      <c r="F229" s="22" t="str">
        <f>IF(E229="","",IF(E229=D229,"=",E229-D229))</f>
        <v>=</v>
      </c>
      <c r="G229" s="12">
        <v>27286</v>
      </c>
      <c r="H229" s="13" t="str">
        <f>IFERROR(VLOOKUP($G229,Jugadores,12,0), "")</f>
        <v>MATEO CEREIJO B.</v>
      </c>
      <c r="I229" s="13" t="str">
        <f>IFERROR(VLOOKUP($G229,Jugadores,14,0), "")</f>
        <v>Club Oroso TM</v>
      </c>
      <c r="J229" s="17" t="str">
        <f>IF(ISERROR(VLOOKUP(I229,Clubes,1,0)),"-","Galicia")</f>
        <v>Galicia</v>
      </c>
      <c r="K229" s="14">
        <f>IFERROR(VLOOKUP($G229,Jugadores,15,0), "")</f>
        <v>2011</v>
      </c>
      <c r="L229" s="17" t="str">
        <f>IFERROR(VLOOKUP($G229,Jugadores,16,0), "")</f>
        <v>M</v>
      </c>
      <c r="M229" s="15" t="str">
        <f>IFERROR(VLOOKUP($G229,Jugadores,17,0), "")</f>
        <v>ALEM</v>
      </c>
      <c r="N229" s="16"/>
      <c r="O229" s="24">
        <f>IF(COUNT(R229:AK229)=0,"",COUNT(R229:AK229))</f>
        <v>2</v>
      </c>
      <c r="P229" s="48">
        <f>SUM(R229:AK229)</f>
        <v>42.6</v>
      </c>
      <c r="Q229" s="50">
        <v>42.6</v>
      </c>
      <c r="R229" s="25" t="s">
        <v>14</v>
      </c>
      <c r="S229" s="25" t="s">
        <v>14</v>
      </c>
      <c r="T229" s="25" t="s">
        <v>14</v>
      </c>
      <c r="U229" s="25">
        <v>10.6</v>
      </c>
      <c r="V229" s="25" t="s">
        <v>14</v>
      </c>
      <c r="W229" s="25" t="s">
        <v>14</v>
      </c>
      <c r="X229" s="25" t="s">
        <v>14</v>
      </c>
      <c r="Y229" s="26"/>
      <c r="Z229" s="28" t="s">
        <v>14</v>
      </c>
      <c r="AA229" s="28">
        <v>32</v>
      </c>
      <c r="AB229" s="28" t="s">
        <v>14</v>
      </c>
      <c r="AC229" s="28" t="s">
        <v>14</v>
      </c>
      <c r="AD229" s="28" t="s">
        <v>14</v>
      </c>
      <c r="AE229" s="28" t="s">
        <v>14</v>
      </c>
      <c r="AF229" s="28" t="s">
        <v>14</v>
      </c>
      <c r="AG229" s="28" t="s">
        <v>14</v>
      </c>
      <c r="AH229" s="28" t="s">
        <v>14</v>
      </c>
      <c r="AI229" s="28" t="s">
        <v>14</v>
      </c>
      <c r="AJ229" s="28" t="s">
        <v>14</v>
      </c>
      <c r="AK229" s="51" t="s">
        <v>14</v>
      </c>
      <c r="AM229" s="1" t="s">
        <v>14</v>
      </c>
    </row>
    <row r="230" spans="1:39" x14ac:dyDescent="0.2">
      <c r="A230" s="21">
        <f>ROW(G230)-2</f>
        <v>228</v>
      </c>
      <c r="B230" s="76">
        <v>247</v>
      </c>
      <c r="C230" s="22">
        <f>IF(B230="","",IF(B230=A230,"=",B230-A230))</f>
        <v>19</v>
      </c>
      <c r="D230" s="76">
        <f>COUNTIF($M$3:$M230,$M230)</f>
        <v>15</v>
      </c>
      <c r="E230" s="76">
        <v>15</v>
      </c>
      <c r="F230" s="22" t="str">
        <f>IF(E230="","",IF(E230=D230,"=",E230-D230))</f>
        <v>=</v>
      </c>
      <c r="G230" s="12">
        <v>20841</v>
      </c>
      <c r="H230" s="13" t="str">
        <f>IFERROR(VLOOKUP($G230,Jugadores,12,0), "")</f>
        <v>SOFIA COUCE I.</v>
      </c>
      <c r="I230" s="13" t="str">
        <f>IFERROR(VLOOKUP($G230,Jugadores,14,0), "")</f>
        <v>CTM Cidade de Narón</v>
      </c>
      <c r="J230" s="17" t="str">
        <f>IF(ISERROR(VLOOKUP(I230,Clubes,1,0)),"-","Galicia")</f>
        <v>Galicia</v>
      </c>
      <c r="K230" s="14">
        <f>IFERROR(VLOOKUP($G230,Jugadores,15,0), "")</f>
        <v>2007</v>
      </c>
      <c r="L230" s="17" t="str">
        <f>IFERROR(VLOOKUP($G230,Jugadores,16,0), "")</f>
        <v>F</v>
      </c>
      <c r="M230" s="15" t="str">
        <f>IFERROR(VLOOKUP($G230,Jugadores,17,0), "")</f>
        <v>INFF</v>
      </c>
      <c r="N230" s="16"/>
      <c r="O230" s="24">
        <f>IF(COUNT(R230:AK230)=0,"",COUNT(R230:AK230))</f>
        <v>3</v>
      </c>
      <c r="P230" s="48">
        <f>SUM(R230:AK230)</f>
        <v>42.2</v>
      </c>
      <c r="Q230" s="50">
        <v>18</v>
      </c>
      <c r="R230" s="25">
        <v>17.2</v>
      </c>
      <c r="S230" s="25" t="s">
        <v>14</v>
      </c>
      <c r="T230" s="25" t="s">
        <v>14</v>
      </c>
      <c r="U230" s="25" t="s">
        <v>14</v>
      </c>
      <c r="V230" s="25">
        <v>7</v>
      </c>
      <c r="W230" s="25">
        <v>18</v>
      </c>
      <c r="X230" s="25" t="s">
        <v>14</v>
      </c>
      <c r="Y230" s="26"/>
      <c r="Z230" s="28" t="s">
        <v>14</v>
      </c>
      <c r="AA230" s="28" t="s">
        <v>14</v>
      </c>
      <c r="AB230" s="28" t="s">
        <v>14</v>
      </c>
      <c r="AC230" s="28" t="s">
        <v>14</v>
      </c>
      <c r="AD230" s="28" t="s">
        <v>14</v>
      </c>
      <c r="AE230" s="28" t="s">
        <v>14</v>
      </c>
      <c r="AF230" s="28" t="s">
        <v>14</v>
      </c>
      <c r="AG230" s="28" t="s">
        <v>14</v>
      </c>
      <c r="AH230" s="28" t="s">
        <v>14</v>
      </c>
      <c r="AI230" s="28" t="s">
        <v>14</v>
      </c>
      <c r="AJ230" s="28" t="s">
        <v>14</v>
      </c>
      <c r="AK230" s="51" t="s">
        <v>14</v>
      </c>
      <c r="AM230" s="1" t="s">
        <v>14</v>
      </c>
    </row>
    <row r="231" spans="1:39" x14ac:dyDescent="0.2">
      <c r="A231" s="21">
        <f>ROW(G231)-2</f>
        <v>229</v>
      </c>
      <c r="B231" s="76">
        <v>225</v>
      </c>
      <c r="C231" s="22">
        <f>IF(B231="","",IF(B231=A231,"=",B231-A231))</f>
        <v>-4</v>
      </c>
      <c r="D231" s="76">
        <f>COUNTIF($M$3:$M231,$M231)</f>
        <v>30</v>
      </c>
      <c r="E231" s="76">
        <v>30</v>
      </c>
      <c r="F231" s="22" t="str">
        <f>IF(E231="","",IF(E231=D231,"=",E231-D231))</f>
        <v>=</v>
      </c>
      <c r="G231" s="12">
        <v>19723</v>
      </c>
      <c r="H231" s="13" t="str">
        <f>IFERROR(VLOOKUP($G231,Jugadores,12,0), "")</f>
        <v>ANTONIO QUINTANA M.</v>
      </c>
      <c r="I231" s="13" t="str">
        <f>IFERROR(VLOOKUP($G231,Jugadores,14,0), "")</f>
        <v>Club Monte Porreiro</v>
      </c>
      <c r="J231" s="17" t="str">
        <f>IF(ISERROR(VLOOKUP(I231,Clubes,1,0)),"-","Galicia")</f>
        <v>Galicia</v>
      </c>
      <c r="K231" s="14">
        <f>IFERROR(VLOOKUP($G231,Jugadores,15,0), "")</f>
        <v>1967</v>
      </c>
      <c r="L231" s="17" t="str">
        <f>IFERROR(VLOOKUP($G231,Jugadores,16,0), "")</f>
        <v>M</v>
      </c>
      <c r="M231" s="15" t="str">
        <f>IFERROR(VLOOKUP($G231,Jugadores,17,0), "")</f>
        <v>V50M</v>
      </c>
      <c r="N231" s="16"/>
      <c r="O231" s="24">
        <f>IF(COUNT(R231:AK231)=0,"",COUNT(R231:AK231))</f>
        <v>4</v>
      </c>
      <c r="P231" s="48">
        <f>SUM(R231:AK231)</f>
        <v>42</v>
      </c>
      <c r="Q231" s="50">
        <v>37</v>
      </c>
      <c r="R231" s="25">
        <v>9.5</v>
      </c>
      <c r="S231" s="25" t="s">
        <v>14</v>
      </c>
      <c r="T231" s="25">
        <v>5.5</v>
      </c>
      <c r="U231" s="25">
        <v>2</v>
      </c>
      <c r="V231" s="25" t="s">
        <v>14</v>
      </c>
      <c r="W231" s="25" t="s">
        <v>14</v>
      </c>
      <c r="X231" s="25" t="s">
        <v>14</v>
      </c>
      <c r="Y231" s="26"/>
      <c r="Z231" s="28" t="s">
        <v>14</v>
      </c>
      <c r="AA231" s="28" t="s">
        <v>14</v>
      </c>
      <c r="AB231" s="28" t="s">
        <v>14</v>
      </c>
      <c r="AC231" s="28" t="s">
        <v>14</v>
      </c>
      <c r="AD231" s="28" t="s">
        <v>14</v>
      </c>
      <c r="AE231" s="28" t="s">
        <v>14</v>
      </c>
      <c r="AF231" s="28" t="s">
        <v>14</v>
      </c>
      <c r="AG231" s="28" t="s">
        <v>14</v>
      </c>
      <c r="AH231" s="28">
        <v>25</v>
      </c>
      <c r="AI231" s="28" t="s">
        <v>14</v>
      </c>
      <c r="AJ231" s="28" t="s">
        <v>14</v>
      </c>
      <c r="AK231" s="51" t="s">
        <v>14</v>
      </c>
      <c r="AM231" s="1" t="s">
        <v>14</v>
      </c>
    </row>
    <row r="232" spans="1:39" x14ac:dyDescent="0.2">
      <c r="A232" s="21">
        <f>ROW(G232)-2</f>
        <v>230</v>
      </c>
      <c r="B232" s="76">
        <v>226</v>
      </c>
      <c r="C232" s="22">
        <f>IF(B232="","",IF(B232=A232,"=",B232-A232))</f>
        <v>-4</v>
      </c>
      <c r="D232" s="76">
        <f>COUNTIF($M$3:$M232,$M232)</f>
        <v>16</v>
      </c>
      <c r="E232" s="76">
        <v>16</v>
      </c>
      <c r="F232" s="22" t="str">
        <f>IF(E232="","",IF(E232=D232,"=",E232-D232))</f>
        <v>=</v>
      </c>
      <c r="G232" s="12">
        <v>10053</v>
      </c>
      <c r="H232" s="13" t="str">
        <f>IFERROR(VLOOKUP($G232,Jugadores,12,0), "")</f>
        <v>OSCAR ESPINOSA S.</v>
      </c>
      <c r="I232" s="13" t="str">
        <f>IFERROR(VLOOKUP($G232,Jugadores,14,0), "")</f>
        <v>ADX Milagrosa</v>
      </c>
      <c r="J232" s="17" t="str">
        <f>IF(ISERROR(VLOOKUP(I232,Clubes,1,0)),"-","Galicia")</f>
        <v>Galicia</v>
      </c>
      <c r="K232" s="14">
        <f>IFERROR(VLOOKUP($G232,Jugadores,15,0), "")</f>
        <v>1976</v>
      </c>
      <c r="L232" s="17" t="str">
        <f>IFERROR(VLOOKUP($G232,Jugadores,16,0), "")</f>
        <v>M</v>
      </c>
      <c r="M232" s="15" t="str">
        <f>IFERROR(VLOOKUP($G232,Jugadores,17,0), "")</f>
        <v>V40M</v>
      </c>
      <c r="N232" s="16"/>
      <c r="O232" s="24">
        <f>IF(COUNT(R232:AK232)=0,"",COUNT(R232:AK232))</f>
        <v>1</v>
      </c>
      <c r="P232" s="48">
        <f>SUM(R232:AK232)</f>
        <v>41</v>
      </c>
      <c r="Q232" s="50">
        <v>41</v>
      </c>
      <c r="R232" s="25" t="s">
        <v>14</v>
      </c>
      <c r="S232" s="25" t="s">
        <v>14</v>
      </c>
      <c r="T232" s="25" t="s">
        <v>14</v>
      </c>
      <c r="U232" s="25" t="s">
        <v>14</v>
      </c>
      <c r="V232" s="25" t="s">
        <v>14</v>
      </c>
      <c r="W232" s="25" t="s">
        <v>14</v>
      </c>
      <c r="X232" s="25" t="s">
        <v>14</v>
      </c>
      <c r="Y232" s="26"/>
      <c r="Z232" s="28"/>
      <c r="AA232" s="28" t="s">
        <v>14</v>
      </c>
      <c r="AB232" s="28" t="s">
        <v>14</v>
      </c>
      <c r="AC232" s="28" t="s">
        <v>14</v>
      </c>
      <c r="AD232" s="28" t="s">
        <v>14</v>
      </c>
      <c r="AE232" s="28" t="s">
        <v>14</v>
      </c>
      <c r="AF232" s="28" t="s">
        <v>14</v>
      </c>
      <c r="AG232" s="28">
        <v>41</v>
      </c>
      <c r="AH232" s="28" t="s">
        <v>14</v>
      </c>
      <c r="AI232" s="28" t="s">
        <v>14</v>
      </c>
      <c r="AJ232" s="28" t="s">
        <v>14</v>
      </c>
      <c r="AK232" s="51" t="s">
        <v>14</v>
      </c>
      <c r="AM232" s="1" t="s">
        <v>14</v>
      </c>
    </row>
    <row r="233" spans="1:39" x14ac:dyDescent="0.2">
      <c r="A233" s="21">
        <f>ROW(G233)-2</f>
        <v>231</v>
      </c>
      <c r="B233" s="76">
        <v>227</v>
      </c>
      <c r="C233" s="22">
        <f>IF(B233="","",IF(B233=A233,"=",B233-A233))</f>
        <v>-4</v>
      </c>
      <c r="D233" s="76">
        <f>COUNTIF($M$3:$M233,$M233)</f>
        <v>10</v>
      </c>
      <c r="E233" s="76">
        <v>11</v>
      </c>
      <c r="F233" s="22">
        <f>IF(E233="","",IF(E233=D233,"=",E233-D233))</f>
        <v>1</v>
      </c>
      <c r="G233" s="12">
        <v>759</v>
      </c>
      <c r="H233" s="13" t="str">
        <f>IFERROR(VLOOKUP($G233,Jugadores,12,0), "")</f>
        <v>SERAFIN BARREIRO A.</v>
      </c>
      <c r="I233" s="13" t="str">
        <f>IFERROR(VLOOKUP($G233,Jugadores,14,0), "")</f>
        <v>Cambados TM</v>
      </c>
      <c r="J233" s="17" t="str">
        <f>IF(ISERROR(VLOOKUP(I233,Clubes,1,0)),"-","Galicia")</f>
        <v>Galicia</v>
      </c>
      <c r="K233" s="14">
        <f>IFERROR(VLOOKUP($G233,Jugadores,15,0), "")</f>
        <v>1961</v>
      </c>
      <c r="L233" s="17" t="str">
        <f>IFERROR(VLOOKUP($G233,Jugadores,16,0), "")</f>
        <v>M</v>
      </c>
      <c r="M233" s="15" t="str">
        <f>IFERROR(VLOOKUP($G233,Jugadores,17,0), "")</f>
        <v>V60M</v>
      </c>
      <c r="N233" s="16"/>
      <c r="O233" s="24">
        <f>IF(COUNT(R233:AK233)=0,"",COUNT(R233:AK233))</f>
        <v>2</v>
      </c>
      <c r="P233" s="48">
        <f>SUM(R233:AK233)</f>
        <v>40.9</v>
      </c>
      <c r="Q233" s="50">
        <v>40.9</v>
      </c>
      <c r="R233" s="25" t="s">
        <v>14</v>
      </c>
      <c r="S233" s="25">
        <v>11.9</v>
      </c>
      <c r="T233" s="25" t="s">
        <v>14</v>
      </c>
      <c r="U233" s="25" t="s">
        <v>14</v>
      </c>
      <c r="V233" s="25" t="s">
        <v>14</v>
      </c>
      <c r="W233" s="25" t="s">
        <v>14</v>
      </c>
      <c r="X233" s="25" t="s">
        <v>14</v>
      </c>
      <c r="Y233" s="26"/>
      <c r="Z233" s="28" t="s">
        <v>14</v>
      </c>
      <c r="AA233" s="28" t="s">
        <v>14</v>
      </c>
      <c r="AB233" s="28" t="s">
        <v>14</v>
      </c>
      <c r="AC233" s="28" t="s">
        <v>14</v>
      </c>
      <c r="AD233" s="28" t="s">
        <v>14</v>
      </c>
      <c r="AE233" s="28" t="s">
        <v>14</v>
      </c>
      <c r="AF233" s="28" t="s">
        <v>14</v>
      </c>
      <c r="AG233" s="28" t="s">
        <v>14</v>
      </c>
      <c r="AH233" s="28" t="s">
        <v>14</v>
      </c>
      <c r="AI233" s="28">
        <v>29</v>
      </c>
      <c r="AJ233" s="28" t="s">
        <v>14</v>
      </c>
      <c r="AK233" s="51" t="s">
        <v>14</v>
      </c>
      <c r="AM233" s="1" t="s">
        <v>14</v>
      </c>
    </row>
    <row r="234" spans="1:39" x14ac:dyDescent="0.2">
      <c r="A234" s="21">
        <f>ROW(G234)-2</f>
        <v>232</v>
      </c>
      <c r="B234" s="76">
        <v>254</v>
      </c>
      <c r="C234" s="22">
        <f>IF(B234="","",IF(B234=A234,"=",B234-A234))</f>
        <v>22</v>
      </c>
      <c r="D234" s="76">
        <f>COUNTIF($M$3:$M234,$M234)</f>
        <v>2</v>
      </c>
      <c r="E234" s="76">
        <v>3</v>
      </c>
      <c r="F234" s="22">
        <f>IF(E234="","",IF(E234=D234,"=",E234-D234))</f>
        <v>1</v>
      </c>
      <c r="G234" s="12">
        <v>38699</v>
      </c>
      <c r="H234" s="13" t="str">
        <f>IFERROR(VLOOKUP($G234,Jugadores,12,0), "")</f>
        <v>INDIA R. FRANCO F.</v>
      </c>
      <c r="I234" s="13" t="str">
        <f>IFERROR(VLOOKUP($G234,Jugadores,14,0), "")</f>
        <v>Club Monte Porreiro</v>
      </c>
      <c r="J234" s="17" t="str">
        <f>IF(ISERROR(VLOOKUP(I234,Clubes,1,0)),"-","Galicia")</f>
        <v>Galicia</v>
      </c>
      <c r="K234" s="14">
        <f>IFERROR(VLOOKUP($G234,Jugadores,15,0), "")</f>
        <v>2014</v>
      </c>
      <c r="L234" s="17" t="str">
        <f>IFERROR(VLOOKUP($G234,Jugadores,16,0), "")</f>
        <v>F</v>
      </c>
      <c r="M234" s="15" t="str">
        <f>IFERROR(VLOOKUP($G234,Jugadores,17,0), "")</f>
        <v>PREF</v>
      </c>
      <c r="N234" s="16"/>
      <c r="O234" s="24">
        <f>IF(COUNT(R234:AK234)=0,"",COUNT(R234:AK234))</f>
        <v>4</v>
      </c>
      <c r="P234" s="48">
        <f>SUM(R234:AK234)</f>
        <v>40.1</v>
      </c>
      <c r="Q234" s="50">
        <v>31</v>
      </c>
      <c r="R234" s="25">
        <v>2.5</v>
      </c>
      <c r="S234" s="25" t="s">
        <v>14</v>
      </c>
      <c r="T234" s="25" t="s">
        <v>14</v>
      </c>
      <c r="U234" s="25" t="s">
        <v>14</v>
      </c>
      <c r="V234" s="25">
        <v>6.6</v>
      </c>
      <c r="W234" s="25" t="s">
        <v>14</v>
      </c>
      <c r="X234" s="25" t="s">
        <v>14</v>
      </c>
      <c r="Y234" s="26"/>
      <c r="Z234" s="28">
        <v>14</v>
      </c>
      <c r="AA234" s="28">
        <v>17</v>
      </c>
      <c r="AB234" s="28" t="s">
        <v>14</v>
      </c>
      <c r="AC234" s="28" t="s">
        <v>14</v>
      </c>
      <c r="AD234" s="28" t="s">
        <v>14</v>
      </c>
      <c r="AE234" s="28" t="s">
        <v>14</v>
      </c>
      <c r="AF234" s="28" t="s">
        <v>14</v>
      </c>
      <c r="AG234" s="28" t="s">
        <v>14</v>
      </c>
      <c r="AH234" s="28" t="s">
        <v>14</v>
      </c>
      <c r="AI234" s="28" t="s">
        <v>14</v>
      </c>
      <c r="AJ234" s="28" t="s">
        <v>14</v>
      </c>
      <c r="AK234" s="51" t="s">
        <v>14</v>
      </c>
      <c r="AM234" s="1" t="s">
        <v>14</v>
      </c>
    </row>
    <row r="235" spans="1:39" x14ac:dyDescent="0.2">
      <c r="A235" s="21">
        <f>ROW(G235)-2</f>
        <v>233</v>
      </c>
      <c r="B235" s="76">
        <v>230</v>
      </c>
      <c r="C235" s="22">
        <f>IF(B235="","",IF(B235=A235,"=",B235-A235))</f>
        <v>-3</v>
      </c>
      <c r="D235" s="76">
        <f>COUNTIF($M$3:$M235,$M235)</f>
        <v>9</v>
      </c>
      <c r="E235" s="76">
        <v>9</v>
      </c>
      <c r="F235" s="22" t="str">
        <f>IF(E235="","",IF(E235=D235,"=",E235-D235))</f>
        <v>=</v>
      </c>
      <c r="G235" s="12">
        <v>100081</v>
      </c>
      <c r="H235" s="13" t="str">
        <f>IFERROR(VLOOKUP($G235,Jugadores,12,0), "")</f>
        <v>MARTINA FANDIÑO T.</v>
      </c>
      <c r="I235" s="13" t="str">
        <f>IFERROR(VLOOKUP($G235,Jugadores,14,0), "")</f>
        <v>Finisterre TM</v>
      </c>
      <c r="J235" s="17" t="str">
        <f>IF(ISERROR(VLOOKUP(I235,Clubes,1,0)),"-","Galicia")</f>
        <v>Galicia</v>
      </c>
      <c r="K235" s="14">
        <f>IFERROR(VLOOKUP($G235,Jugadores,15,0), "")</f>
        <v>2010</v>
      </c>
      <c r="L235" s="17" t="str">
        <f>IFERROR(VLOOKUP($G235,Jugadores,16,0), "")</f>
        <v>F</v>
      </c>
      <c r="M235" s="15" t="str">
        <f>IFERROR(VLOOKUP($G235,Jugadores,17,0), "")</f>
        <v>ALEF</v>
      </c>
      <c r="N235" s="16"/>
      <c r="O235" s="24">
        <f>IF(COUNT(R235:AK235)=0,"",COUNT(R235:AK235))</f>
        <v>3</v>
      </c>
      <c r="P235" s="48">
        <f>SUM(R235:AK235)</f>
        <v>40</v>
      </c>
      <c r="Q235" s="50">
        <v>40</v>
      </c>
      <c r="R235" s="25" t="s">
        <v>14</v>
      </c>
      <c r="S235" s="25" t="s">
        <v>14</v>
      </c>
      <c r="T235" s="25">
        <v>1</v>
      </c>
      <c r="U235" s="25" t="s">
        <v>14</v>
      </c>
      <c r="V235" s="25" t="s">
        <v>14</v>
      </c>
      <c r="W235" s="25">
        <v>0</v>
      </c>
      <c r="X235" s="25" t="s">
        <v>14</v>
      </c>
      <c r="Y235" s="26"/>
      <c r="Z235" s="28" t="s">
        <v>14</v>
      </c>
      <c r="AA235" s="28" t="s">
        <v>14</v>
      </c>
      <c r="AB235" s="28">
        <v>39</v>
      </c>
      <c r="AC235" s="28" t="s">
        <v>14</v>
      </c>
      <c r="AD235" s="28" t="s">
        <v>14</v>
      </c>
      <c r="AE235" s="28" t="s">
        <v>14</v>
      </c>
      <c r="AF235" s="28" t="s">
        <v>14</v>
      </c>
      <c r="AG235" s="28" t="s">
        <v>14</v>
      </c>
      <c r="AH235" s="28" t="s">
        <v>14</v>
      </c>
      <c r="AI235" s="28" t="s">
        <v>14</v>
      </c>
      <c r="AJ235" s="28" t="s">
        <v>14</v>
      </c>
      <c r="AK235" s="51" t="s">
        <v>14</v>
      </c>
      <c r="AM235" s="1" t="s">
        <v>14</v>
      </c>
    </row>
    <row r="236" spans="1:39" x14ac:dyDescent="0.2">
      <c r="A236" s="21">
        <f>ROW(G236)-2</f>
        <v>234</v>
      </c>
      <c r="B236" s="76">
        <v>231</v>
      </c>
      <c r="C236" s="22">
        <f>IF(B236="","",IF(B236=A236,"=",B236-A236))</f>
        <v>-3</v>
      </c>
      <c r="D236" s="76">
        <f>COUNTIF($M$3:$M236,$M236)</f>
        <v>18</v>
      </c>
      <c r="E236" s="76">
        <v>18</v>
      </c>
      <c r="F236" s="22" t="str">
        <f>IF(E236="","",IF(E236=D236,"=",E236-D236))</f>
        <v>=</v>
      </c>
      <c r="G236" s="12">
        <v>70425</v>
      </c>
      <c r="H236" s="13" t="str">
        <f>IFERROR(VLOOKUP($G236,Jugadores,12,0), "")</f>
        <v>ANDRE V. CARREIRAS</v>
      </c>
      <c r="I236" s="13" t="str">
        <f>IFERROR(VLOOKUP($G236,Jugadores,14,0), "")</f>
        <v>Sporting CP</v>
      </c>
      <c r="J236" s="17" t="str">
        <f>IF(ISERROR(VLOOKUP(I236,Clubes,1,0)),"-","Galicia")</f>
        <v>-</v>
      </c>
      <c r="K236" s="14">
        <f>IFERROR(VLOOKUP($G236,Jugadores,15,0), "")</f>
        <v>2004</v>
      </c>
      <c r="L236" s="17" t="str">
        <f>IFERROR(VLOOKUP($G236,Jugadores,16,0), "")</f>
        <v>M</v>
      </c>
      <c r="M236" s="15" t="str">
        <f>IFERROR(VLOOKUP($G236,Jugadores,17,0), "")</f>
        <v>JUVM</v>
      </c>
      <c r="N236" s="16"/>
      <c r="O236" s="24">
        <f>IF(COUNT(R236:AK236)=0,"",COUNT(R236:AK236))</f>
        <v>2</v>
      </c>
      <c r="P236" s="48">
        <f>SUM(R236:AK236)</f>
        <v>39.799999999999997</v>
      </c>
      <c r="Q236" s="50">
        <v>55.3</v>
      </c>
      <c r="R236" s="25" t="s">
        <v>14</v>
      </c>
      <c r="S236" s="25" t="s">
        <v>14</v>
      </c>
      <c r="T236" s="25">
        <v>21.8</v>
      </c>
      <c r="U236" s="25">
        <v>18</v>
      </c>
      <c r="V236" s="25" t="s">
        <v>14</v>
      </c>
      <c r="W236" s="25" t="s">
        <v>14</v>
      </c>
      <c r="X236" s="25" t="s">
        <v>14</v>
      </c>
      <c r="Y236" s="26"/>
      <c r="Z236" s="28" t="s">
        <v>14</v>
      </c>
      <c r="AA236" s="28" t="s">
        <v>14</v>
      </c>
      <c r="AB236" s="28" t="s">
        <v>14</v>
      </c>
      <c r="AC236" s="28" t="s">
        <v>14</v>
      </c>
      <c r="AD236" s="28" t="s">
        <v>14</v>
      </c>
      <c r="AE236" s="28" t="s">
        <v>14</v>
      </c>
      <c r="AF236" s="28" t="s">
        <v>14</v>
      </c>
      <c r="AG236" s="28" t="s">
        <v>14</v>
      </c>
      <c r="AH236" s="28" t="s">
        <v>14</v>
      </c>
      <c r="AI236" s="28" t="s">
        <v>14</v>
      </c>
      <c r="AJ236" s="28" t="s">
        <v>14</v>
      </c>
      <c r="AK236" s="51" t="s">
        <v>14</v>
      </c>
      <c r="AM236" s="1" t="s">
        <v>14</v>
      </c>
    </row>
    <row r="237" spans="1:39" x14ac:dyDescent="0.2">
      <c r="A237" s="21">
        <f>ROW(G237)-2</f>
        <v>235</v>
      </c>
      <c r="B237" s="76">
        <v>218</v>
      </c>
      <c r="C237" s="22">
        <f>IF(B237="","",IF(B237=A237,"=",B237-A237))</f>
        <v>-17</v>
      </c>
      <c r="D237" s="76">
        <f>COUNTIF($M$3:$M237,$M237)</f>
        <v>17</v>
      </c>
      <c r="E237" s="76">
        <v>15</v>
      </c>
      <c r="F237" s="22">
        <f>IF(E237="","",IF(E237=D237,"=",E237-D237))</f>
        <v>-2</v>
      </c>
      <c r="G237" s="12">
        <v>30574</v>
      </c>
      <c r="H237" s="13" t="str">
        <f>IFERROR(VLOOKUP($G237,Jugadores,12,0), "")</f>
        <v>LEONARDO GONZALEZ V.</v>
      </c>
      <c r="I237" s="13" t="str">
        <f>IFERROR(VLOOKUP($G237,Jugadores,14,0), "")</f>
        <v>Exodus TM</v>
      </c>
      <c r="J237" s="17" t="str">
        <f>IF(ISERROR(VLOOKUP(I237,Clubes,1,0)),"-","Galicia")</f>
        <v>Galicia</v>
      </c>
      <c r="K237" s="14">
        <f>IFERROR(VLOOKUP($G237,Jugadores,15,0), "")</f>
        <v>1980</v>
      </c>
      <c r="L237" s="17" t="str">
        <f>IFERROR(VLOOKUP($G237,Jugadores,16,0), "")</f>
        <v>M</v>
      </c>
      <c r="M237" s="15" t="str">
        <f>IFERROR(VLOOKUP($G237,Jugadores,17,0), "")</f>
        <v>V40M</v>
      </c>
      <c r="N237" s="16"/>
      <c r="O237" s="24">
        <f>IF(COUNT(R237:AK237)=0,"",COUNT(R237:AK237))</f>
        <v>3</v>
      </c>
      <c r="P237" s="48">
        <f>SUM(R237:AK237)</f>
        <v>39.5</v>
      </c>
      <c r="Q237" s="50">
        <v>34.799999999999997</v>
      </c>
      <c r="R237" s="25">
        <v>9.5</v>
      </c>
      <c r="S237" s="25" t="s">
        <v>14</v>
      </c>
      <c r="T237" s="25" t="s">
        <v>14</v>
      </c>
      <c r="U237" s="25" t="s">
        <v>14</v>
      </c>
      <c r="V237" s="25">
        <v>7</v>
      </c>
      <c r="W237" s="25" t="s">
        <v>14</v>
      </c>
      <c r="X237" s="25" t="s">
        <v>14</v>
      </c>
      <c r="Y237" s="26"/>
      <c r="Z237" s="28" t="s">
        <v>14</v>
      </c>
      <c r="AA237" s="28" t="s">
        <v>14</v>
      </c>
      <c r="AB237" s="28" t="s">
        <v>14</v>
      </c>
      <c r="AC237" s="28" t="s">
        <v>14</v>
      </c>
      <c r="AD237" s="28" t="s">
        <v>14</v>
      </c>
      <c r="AE237" s="28" t="s">
        <v>14</v>
      </c>
      <c r="AF237" s="28" t="s">
        <v>14</v>
      </c>
      <c r="AG237" s="28">
        <v>23</v>
      </c>
      <c r="AH237" s="28" t="s">
        <v>14</v>
      </c>
      <c r="AI237" s="28" t="s">
        <v>14</v>
      </c>
      <c r="AJ237" s="28" t="s">
        <v>14</v>
      </c>
      <c r="AK237" s="51" t="s">
        <v>14</v>
      </c>
      <c r="AM237" s="1" t="s">
        <v>14</v>
      </c>
    </row>
    <row r="238" spans="1:39" x14ac:dyDescent="0.2">
      <c r="A238" s="21">
        <f>ROW(G238)-2</f>
        <v>236</v>
      </c>
      <c r="B238" s="76">
        <v>233</v>
      </c>
      <c r="C238" s="22">
        <f>IF(B238="","",IF(B238=A238,"=",B238-A238))</f>
        <v>-3</v>
      </c>
      <c r="D238" s="76">
        <f>COUNTIF($M$3:$M238,$M238)</f>
        <v>9</v>
      </c>
      <c r="E238" s="76">
        <v>9</v>
      </c>
      <c r="F238" s="22" t="str">
        <f>IF(E238="","",IF(E238=D238,"=",E238-D238))</f>
        <v>=</v>
      </c>
      <c r="G238" s="12">
        <v>8287</v>
      </c>
      <c r="H238" s="13" t="str">
        <f>IFERROR(VLOOKUP($G238,Jugadores,12,0), "")</f>
        <v>RUBEN GARCIA R.</v>
      </c>
      <c r="I238" s="13" t="str">
        <f>IFERROR(VLOOKUP($G238,Jugadores,14,0), "")</f>
        <v>CTM Cidade de Narón</v>
      </c>
      <c r="J238" s="17" t="str">
        <f>IF(ISERROR(VLOOKUP(I238,Clubes,1,0)),"-","Galicia")</f>
        <v>Galicia</v>
      </c>
      <c r="K238" s="14">
        <f>IFERROR(VLOOKUP($G238,Jugadores,15,0), "")</f>
        <v>1996</v>
      </c>
      <c r="L238" s="17" t="str">
        <f>IFERROR(VLOOKUP($G238,Jugadores,16,0), "")</f>
        <v>M</v>
      </c>
      <c r="M238" s="15" t="str">
        <f>IFERROR(VLOOKUP($G238,Jugadores,17,0), "")</f>
        <v>SENM</v>
      </c>
      <c r="N238" s="16"/>
      <c r="O238" s="24">
        <f>IF(COUNT(R238:AK238)=0,"",COUNT(R238:AK238))</f>
        <v>1</v>
      </c>
      <c r="P238" s="48">
        <f>SUM(R238:AK238)</f>
        <v>39.4</v>
      </c>
      <c r="Q238" s="50">
        <v>127</v>
      </c>
      <c r="R238" s="25">
        <v>39.4</v>
      </c>
      <c r="S238" s="25" t="s">
        <v>14</v>
      </c>
      <c r="T238" s="25" t="s">
        <v>14</v>
      </c>
      <c r="U238" s="25" t="s">
        <v>14</v>
      </c>
      <c r="V238" s="25" t="s">
        <v>14</v>
      </c>
      <c r="W238" s="25" t="s">
        <v>14</v>
      </c>
      <c r="X238" s="25" t="s">
        <v>14</v>
      </c>
      <c r="Y238" s="26"/>
      <c r="Z238" s="28"/>
      <c r="AA238" s="28" t="s">
        <v>14</v>
      </c>
      <c r="AB238" s="28" t="s">
        <v>14</v>
      </c>
      <c r="AC238" s="28" t="s">
        <v>14</v>
      </c>
      <c r="AD238" s="28" t="s">
        <v>14</v>
      </c>
      <c r="AE238" s="28" t="s">
        <v>14</v>
      </c>
      <c r="AF238" s="28" t="s">
        <v>14</v>
      </c>
      <c r="AG238" s="28" t="s">
        <v>14</v>
      </c>
      <c r="AH238" s="28" t="s">
        <v>14</v>
      </c>
      <c r="AI238" s="28" t="s">
        <v>14</v>
      </c>
      <c r="AJ238" s="28" t="s">
        <v>14</v>
      </c>
      <c r="AK238" s="51" t="s">
        <v>14</v>
      </c>
      <c r="AM238" s="1" t="s">
        <v>14</v>
      </c>
    </row>
    <row r="239" spans="1:39" x14ac:dyDescent="0.2">
      <c r="A239" s="21">
        <f>ROW(G239)-2</f>
        <v>237</v>
      </c>
      <c r="B239" s="76">
        <v>292</v>
      </c>
      <c r="C239" s="22">
        <f>IF(B239="","",IF(B239=A239,"=",B239-A239))</f>
        <v>55</v>
      </c>
      <c r="D239" s="76">
        <f>COUNTIF($M$3:$M239,$M239)</f>
        <v>16</v>
      </c>
      <c r="E239" s="76">
        <v>18</v>
      </c>
      <c r="F239" s="22">
        <f>IF(E239="","",IF(E239=D239,"=",E239-D239))</f>
        <v>2</v>
      </c>
      <c r="G239" s="12">
        <v>28709</v>
      </c>
      <c r="H239" s="13" t="str">
        <f>IFERROR(VLOOKUP($G239,Jugadores,12,0), "")</f>
        <v>LAURA FORTE L.</v>
      </c>
      <c r="I239" s="13" t="str">
        <f>IFERROR(VLOOKUP($G239,Jugadores,14,0), "")</f>
        <v>TM Pontevedra</v>
      </c>
      <c r="J239" s="17" t="str">
        <f>IF(ISERROR(VLOOKUP(I239,Clubes,1,0)),"-","Galicia")</f>
        <v>Galicia</v>
      </c>
      <c r="K239" s="14">
        <f>IFERROR(VLOOKUP($G239,Jugadores,15,0), "")</f>
        <v>2007</v>
      </c>
      <c r="L239" s="17" t="str">
        <f>IFERROR(VLOOKUP($G239,Jugadores,16,0), "")</f>
        <v>F</v>
      </c>
      <c r="M239" s="15" t="str">
        <f>IFERROR(VLOOKUP($G239,Jugadores,17,0), "")</f>
        <v>INFF</v>
      </c>
      <c r="N239" s="16"/>
      <c r="O239" s="24">
        <f>IF(COUNT(R239:AK239)=0,"",COUNT(R239:AK239))</f>
        <v>3</v>
      </c>
      <c r="P239" s="48">
        <f>SUM(R239:AK239)</f>
        <v>39</v>
      </c>
      <c r="Q239" s="50">
        <v>20.2</v>
      </c>
      <c r="R239" s="25">
        <v>12.9</v>
      </c>
      <c r="S239" s="25" t="s">
        <v>14</v>
      </c>
      <c r="T239" s="25" t="s">
        <v>14</v>
      </c>
      <c r="U239" s="25" t="s">
        <v>14</v>
      </c>
      <c r="V239" s="25">
        <v>12.9</v>
      </c>
      <c r="W239" s="25">
        <v>13.2</v>
      </c>
      <c r="X239" s="25" t="s">
        <v>14</v>
      </c>
      <c r="Y239" s="26"/>
      <c r="Z239" s="28" t="s">
        <v>14</v>
      </c>
      <c r="AA239" s="28" t="s">
        <v>14</v>
      </c>
      <c r="AB239" s="28" t="s">
        <v>14</v>
      </c>
      <c r="AC239" s="28"/>
      <c r="AD239" s="28" t="s">
        <v>14</v>
      </c>
      <c r="AE239" s="28"/>
      <c r="AF239" s="28" t="s">
        <v>14</v>
      </c>
      <c r="AG239" s="28" t="s">
        <v>14</v>
      </c>
      <c r="AH239" s="28" t="s">
        <v>14</v>
      </c>
      <c r="AI239" s="28" t="s">
        <v>14</v>
      </c>
      <c r="AJ239" s="28" t="s">
        <v>14</v>
      </c>
      <c r="AK239" s="51" t="s">
        <v>14</v>
      </c>
      <c r="AM239" s="1" t="s">
        <v>14</v>
      </c>
    </row>
    <row r="240" spans="1:39" x14ac:dyDescent="0.2">
      <c r="A240" s="21">
        <f>ROW(G240)-2</f>
        <v>238</v>
      </c>
      <c r="B240" s="76">
        <v>234</v>
      </c>
      <c r="C240" s="22">
        <f>IF(B240="","",IF(B240=A240,"=",B240-A240))</f>
        <v>-4</v>
      </c>
      <c r="D240" s="76">
        <f>COUNTIF($M$3:$M240,$M240)</f>
        <v>10</v>
      </c>
      <c r="E240" s="76">
        <v>10</v>
      </c>
      <c r="F240" s="22" t="str">
        <f>IF(E240="","",IF(E240=D240,"=",E240-D240))</f>
        <v>=</v>
      </c>
      <c r="G240" s="12">
        <v>39060</v>
      </c>
      <c r="H240" s="13" t="str">
        <f>IFERROR(VLOOKUP($G240,Jugadores,12,0), "")</f>
        <v>ELIA ALCANTARA R.</v>
      </c>
      <c r="I240" s="13" t="str">
        <f>IFERROR(VLOOKUP($G240,Jugadores,14,0), "")</f>
        <v>CTM Cidade de Narón</v>
      </c>
      <c r="J240" s="17" t="str">
        <f>IF(ISERROR(VLOOKUP(I240,Clubes,1,0)),"-","Galicia")</f>
        <v>Galicia</v>
      </c>
      <c r="K240" s="14">
        <f>IFERROR(VLOOKUP($G240,Jugadores,15,0), "")</f>
        <v>2011</v>
      </c>
      <c r="L240" s="17" t="str">
        <f>IFERROR(VLOOKUP($G240,Jugadores,16,0), "")</f>
        <v>F</v>
      </c>
      <c r="M240" s="15" t="str">
        <f>IFERROR(VLOOKUP($G240,Jugadores,17,0), "")</f>
        <v>ALEF</v>
      </c>
      <c r="N240" s="16"/>
      <c r="O240" s="24">
        <f>IF(COUNT(R240:AK240)=0,"",COUNT(R240:AK240))</f>
        <v>1</v>
      </c>
      <c r="P240" s="48">
        <f>SUM(R240:AK240)</f>
        <v>39</v>
      </c>
      <c r="Q240" s="50">
        <v>39</v>
      </c>
      <c r="R240" s="25" t="s">
        <v>14</v>
      </c>
      <c r="S240" s="25" t="s">
        <v>14</v>
      </c>
      <c r="T240" s="25" t="s">
        <v>14</v>
      </c>
      <c r="U240" s="25" t="s">
        <v>14</v>
      </c>
      <c r="V240" s="25" t="s">
        <v>14</v>
      </c>
      <c r="W240" s="25" t="s">
        <v>14</v>
      </c>
      <c r="X240" s="25" t="s">
        <v>14</v>
      </c>
      <c r="Y240" s="26"/>
      <c r="Z240" s="28"/>
      <c r="AA240" s="28">
        <v>39</v>
      </c>
      <c r="AB240" s="28" t="s">
        <v>14</v>
      </c>
      <c r="AC240" s="28" t="s">
        <v>14</v>
      </c>
      <c r="AD240" s="28" t="s">
        <v>14</v>
      </c>
      <c r="AE240" s="28" t="s">
        <v>14</v>
      </c>
      <c r="AF240" s="28" t="s">
        <v>14</v>
      </c>
      <c r="AG240" s="28" t="s">
        <v>14</v>
      </c>
      <c r="AH240" s="28" t="s">
        <v>14</v>
      </c>
      <c r="AI240" s="28" t="s">
        <v>14</v>
      </c>
      <c r="AJ240" s="28" t="s">
        <v>14</v>
      </c>
      <c r="AK240" s="51" t="s">
        <v>14</v>
      </c>
      <c r="AM240" s="1" t="s">
        <v>14</v>
      </c>
    </row>
    <row r="241" spans="1:39" x14ac:dyDescent="0.2">
      <c r="A241" s="21">
        <f>ROW(G241)-2</f>
        <v>239</v>
      </c>
      <c r="B241" s="76">
        <v>235</v>
      </c>
      <c r="C241" s="22">
        <f>IF(B241="","",IF(B241=A241,"=",B241-A241))</f>
        <v>-4</v>
      </c>
      <c r="D241" s="76">
        <f>COUNTIF($M$3:$M241,$M241)</f>
        <v>11</v>
      </c>
      <c r="E241" s="76">
        <v>11</v>
      </c>
      <c r="F241" s="22" t="str">
        <f>IF(E241="","",IF(E241=D241,"=",E241-D241))</f>
        <v>=</v>
      </c>
      <c r="G241" s="12">
        <v>100301</v>
      </c>
      <c r="H241" s="13" t="str">
        <f>IFERROR(VLOOKUP($G241,Jugadores,12,0), "")</f>
        <v>JULIA SANTOS O.</v>
      </c>
      <c r="I241" s="13" t="str">
        <f>IFERROR(VLOOKUP($G241,Jugadores,14,0), "")</f>
        <v>Cambados TM</v>
      </c>
      <c r="J241" s="17" t="str">
        <f>IF(ISERROR(VLOOKUP(I241,Clubes,1,0)),"-","Galicia")</f>
        <v>Galicia</v>
      </c>
      <c r="K241" s="14">
        <f>IFERROR(VLOOKUP($G241,Jugadores,15,0), "")</f>
        <v>2011</v>
      </c>
      <c r="L241" s="17" t="str">
        <f>IFERROR(VLOOKUP($G241,Jugadores,16,0), "")</f>
        <v>F</v>
      </c>
      <c r="M241" s="15" t="str">
        <f>IFERROR(VLOOKUP($G241,Jugadores,17,0), "")</f>
        <v>ALEF</v>
      </c>
      <c r="N241" s="16"/>
      <c r="O241" s="24">
        <f>IF(COUNT(R241:AK241)=0,"",COUNT(R241:AK241))</f>
        <v>1</v>
      </c>
      <c r="P241" s="48">
        <f>SUM(R241:AK241)</f>
        <v>39</v>
      </c>
      <c r="Q241" s="50">
        <v>39</v>
      </c>
      <c r="R241" s="25" t="s">
        <v>14</v>
      </c>
      <c r="S241" s="25" t="s">
        <v>14</v>
      </c>
      <c r="T241" s="25" t="s">
        <v>14</v>
      </c>
      <c r="U241" s="25" t="s">
        <v>14</v>
      </c>
      <c r="V241" s="25" t="s">
        <v>14</v>
      </c>
      <c r="W241" s="25" t="s">
        <v>14</v>
      </c>
      <c r="X241" s="25" t="s">
        <v>14</v>
      </c>
      <c r="Y241" s="26"/>
      <c r="Z241" s="28"/>
      <c r="AA241" s="28">
        <v>39</v>
      </c>
      <c r="AB241" s="28" t="s">
        <v>14</v>
      </c>
      <c r="AC241" s="28" t="s">
        <v>14</v>
      </c>
      <c r="AD241" s="28" t="s">
        <v>14</v>
      </c>
      <c r="AE241" s="28" t="s">
        <v>14</v>
      </c>
      <c r="AF241" s="28" t="s">
        <v>14</v>
      </c>
      <c r="AG241" s="28" t="s">
        <v>14</v>
      </c>
      <c r="AH241" s="28" t="s">
        <v>14</v>
      </c>
      <c r="AI241" s="28" t="s">
        <v>14</v>
      </c>
      <c r="AJ241" s="28" t="s">
        <v>14</v>
      </c>
      <c r="AK241" s="51" t="s">
        <v>14</v>
      </c>
      <c r="AM241" s="1" t="s">
        <v>14</v>
      </c>
    </row>
    <row r="242" spans="1:39" x14ac:dyDescent="0.2">
      <c r="A242" s="21">
        <f>ROW(G242)-2</f>
        <v>240</v>
      </c>
      <c r="B242" s="76">
        <v>238</v>
      </c>
      <c r="C242" s="22">
        <f>IF(B242="","",IF(B242=A242,"=",B242-A242))</f>
        <v>-2</v>
      </c>
      <c r="D242" s="76">
        <f>COUNTIF($M$3:$M242,$M242)</f>
        <v>18</v>
      </c>
      <c r="E242" s="76">
        <v>17</v>
      </c>
      <c r="F242" s="22">
        <f>IF(E242="","",IF(E242=D242,"=",E242-D242))</f>
        <v>-1</v>
      </c>
      <c r="G242" s="12">
        <v>23235</v>
      </c>
      <c r="H242" s="13" t="str">
        <f>IFERROR(VLOOKUP($G242,Jugadores,12,0), "")</f>
        <v>CARLOS PEREZ G.</v>
      </c>
      <c r="I242" s="13" t="str">
        <f>IFERROR(VLOOKUP($G242,Jugadores,14,0), "")</f>
        <v>Redondela Sport Club</v>
      </c>
      <c r="J242" s="17" t="str">
        <f>IF(ISERROR(VLOOKUP(I242,Clubes,1,0)),"-","Galicia")</f>
        <v>Galicia</v>
      </c>
      <c r="K242" s="14">
        <f>IFERROR(VLOOKUP($G242,Jugadores,15,0), "")</f>
        <v>1981</v>
      </c>
      <c r="L242" s="17" t="str">
        <f>IFERROR(VLOOKUP($G242,Jugadores,16,0), "")</f>
        <v>M</v>
      </c>
      <c r="M242" s="15" t="str">
        <f>IFERROR(VLOOKUP($G242,Jugadores,17,0), "")</f>
        <v>V40M</v>
      </c>
      <c r="N242" s="16"/>
      <c r="O242" s="24">
        <f>IF(COUNT(R242:AK242)=0,"",COUNT(R242:AK242))</f>
        <v>5</v>
      </c>
      <c r="P242" s="48">
        <f>SUM(R242:AK242)</f>
        <v>38.5</v>
      </c>
      <c r="Q242" s="50">
        <v>38</v>
      </c>
      <c r="R242" s="25" t="s">
        <v>14</v>
      </c>
      <c r="S242" s="25" t="s">
        <v>14</v>
      </c>
      <c r="T242" s="25" t="s">
        <v>14</v>
      </c>
      <c r="U242" s="25">
        <v>7</v>
      </c>
      <c r="V242" s="25">
        <v>7</v>
      </c>
      <c r="W242" s="25">
        <v>10.5</v>
      </c>
      <c r="X242" s="25">
        <v>3</v>
      </c>
      <c r="Y242" s="26"/>
      <c r="Z242" s="28" t="s">
        <v>14</v>
      </c>
      <c r="AA242" s="28" t="s">
        <v>14</v>
      </c>
      <c r="AB242" s="28" t="s">
        <v>14</v>
      </c>
      <c r="AC242" s="28" t="s">
        <v>14</v>
      </c>
      <c r="AD242" s="28" t="s">
        <v>14</v>
      </c>
      <c r="AE242" s="28" t="s">
        <v>14</v>
      </c>
      <c r="AF242" s="28" t="s">
        <v>14</v>
      </c>
      <c r="AG242" s="28">
        <v>11</v>
      </c>
      <c r="AH242" s="28" t="s">
        <v>14</v>
      </c>
      <c r="AI242" s="28" t="s">
        <v>14</v>
      </c>
      <c r="AJ242" s="28" t="s">
        <v>14</v>
      </c>
      <c r="AK242" s="51" t="s">
        <v>14</v>
      </c>
      <c r="AM242" s="1" t="s">
        <v>14</v>
      </c>
    </row>
    <row r="243" spans="1:39" x14ac:dyDescent="0.2">
      <c r="A243" s="21">
        <f>ROW(G243)-2</f>
        <v>241</v>
      </c>
      <c r="B243" s="76">
        <v>252</v>
      </c>
      <c r="C243" s="22">
        <f>IF(B243="","",IF(B243=A243,"=",B243-A243))</f>
        <v>11</v>
      </c>
      <c r="D243" s="76">
        <f>COUNTIF($M$3:$M243,$M243)</f>
        <v>3</v>
      </c>
      <c r="E243" s="76">
        <v>2</v>
      </c>
      <c r="F243" s="22">
        <f>IF(E243="","",IF(E243=D243,"=",E243-D243))</f>
        <v>-1</v>
      </c>
      <c r="G243" s="12">
        <v>38864</v>
      </c>
      <c r="H243" s="13" t="str">
        <f>IFERROR(VLOOKUP($G243,Jugadores,12,0), "")</f>
        <v>SARA BARROS R.</v>
      </c>
      <c r="I243" s="13" t="str">
        <f>IFERROR(VLOOKUP($G243,Jugadores,14,0), "")</f>
        <v>CTM Mos</v>
      </c>
      <c r="J243" s="17" t="str">
        <f>IF(ISERROR(VLOOKUP(I243,Clubes,1,0)),"-","Galicia")</f>
        <v>Galicia</v>
      </c>
      <c r="K243" s="14">
        <f>IFERROR(VLOOKUP($G243,Jugadores,15,0), "")</f>
        <v>2014</v>
      </c>
      <c r="L243" s="17" t="str">
        <f>IFERROR(VLOOKUP($G243,Jugadores,16,0), "")</f>
        <v>F</v>
      </c>
      <c r="M243" s="15" t="str">
        <f>IFERROR(VLOOKUP($G243,Jugadores,17,0), "")</f>
        <v>PREF</v>
      </c>
      <c r="N243" s="16"/>
      <c r="O243" s="24">
        <f>IF(COUNT(R243:AK243)=0,"",COUNT(R243:AK243))</f>
        <v>3</v>
      </c>
      <c r="P243" s="48">
        <f>SUM(R243:AK243)</f>
        <v>38.4</v>
      </c>
      <c r="Q243" s="50">
        <v>24</v>
      </c>
      <c r="R243" s="25">
        <v>10.5</v>
      </c>
      <c r="S243" s="25" t="s">
        <v>14</v>
      </c>
      <c r="T243" s="25" t="s">
        <v>14</v>
      </c>
      <c r="U243" s="25" t="s">
        <v>14</v>
      </c>
      <c r="V243" s="25">
        <v>3.9</v>
      </c>
      <c r="W243" s="25" t="s">
        <v>14</v>
      </c>
      <c r="X243" s="25" t="s">
        <v>14</v>
      </c>
      <c r="Y243" s="26"/>
      <c r="Z243" s="28">
        <v>24</v>
      </c>
      <c r="AA243" s="28" t="s">
        <v>14</v>
      </c>
      <c r="AB243" s="28" t="s">
        <v>14</v>
      </c>
      <c r="AC243" s="28" t="s">
        <v>14</v>
      </c>
      <c r="AD243" s="28" t="s">
        <v>14</v>
      </c>
      <c r="AE243" s="28" t="s">
        <v>14</v>
      </c>
      <c r="AF243" s="28" t="s">
        <v>14</v>
      </c>
      <c r="AG243" s="28" t="s">
        <v>14</v>
      </c>
      <c r="AH243" s="28" t="s">
        <v>14</v>
      </c>
      <c r="AI243" s="28" t="s">
        <v>14</v>
      </c>
      <c r="AJ243" s="28" t="s">
        <v>14</v>
      </c>
      <c r="AK243" s="51" t="s">
        <v>14</v>
      </c>
      <c r="AM243" s="1" t="s">
        <v>14</v>
      </c>
    </row>
    <row r="244" spans="1:39" x14ac:dyDescent="0.2">
      <c r="A244" s="21">
        <f>ROW(G244)-2</f>
        <v>242</v>
      </c>
      <c r="B244" s="76">
        <v>236</v>
      </c>
      <c r="C244" s="22">
        <f>IF(B244="","",IF(B244=A244,"=",B244-A244))</f>
        <v>-6</v>
      </c>
      <c r="D244" s="76">
        <f>COUNTIF($M$3:$M244,$M244)</f>
        <v>3</v>
      </c>
      <c r="E244" s="76">
        <v>3</v>
      </c>
      <c r="F244" s="22" t="str">
        <f>IF(E244="","",IF(E244=D244,"=",E244-D244))</f>
        <v>=</v>
      </c>
      <c r="G244" s="12">
        <v>19460</v>
      </c>
      <c r="H244" s="13" t="str">
        <f>IFERROR(VLOOKUP($G244,Jugadores,12,0), "")</f>
        <v>ANA GARCIA M.</v>
      </c>
      <c r="I244" s="13" t="str">
        <f>IFERROR(VLOOKUP($G244,Jugadores,14,0), "")</f>
        <v>Club del Mar de San Amaro</v>
      </c>
      <c r="J244" s="17" t="str">
        <f>IF(ISERROR(VLOOKUP(I244,Clubes,1,0)),"-","Galicia")</f>
        <v>Galicia</v>
      </c>
      <c r="K244" s="14">
        <f>IFERROR(VLOOKUP($G244,Jugadores,15,0), "")</f>
        <v>2002</v>
      </c>
      <c r="L244" s="17" t="str">
        <f>IFERROR(VLOOKUP($G244,Jugadores,16,0), "")</f>
        <v>F</v>
      </c>
      <c r="M244" s="15" t="str">
        <f>IFERROR(VLOOKUP($G244,Jugadores,17,0), "")</f>
        <v>S23F</v>
      </c>
      <c r="N244" s="16"/>
      <c r="O244" s="24">
        <f>IF(COUNT(R244:AK244)=0,"",COUNT(R244:AK244))</f>
        <v>5</v>
      </c>
      <c r="P244" s="48">
        <f>SUM(R244:AK244)</f>
        <v>38.299999999999997</v>
      </c>
      <c r="Q244" s="50">
        <v>33.299999999999997</v>
      </c>
      <c r="R244" s="25">
        <v>7</v>
      </c>
      <c r="S244" s="25" t="s">
        <v>14</v>
      </c>
      <c r="T244" s="25">
        <v>4.3</v>
      </c>
      <c r="U244" s="25">
        <v>7.5</v>
      </c>
      <c r="V244" s="25" t="s">
        <v>14</v>
      </c>
      <c r="W244" s="25">
        <v>5.5</v>
      </c>
      <c r="X244" s="25" t="s">
        <v>14</v>
      </c>
      <c r="Y244" s="26"/>
      <c r="Z244" s="28" t="s">
        <v>14</v>
      </c>
      <c r="AA244" s="28" t="s">
        <v>14</v>
      </c>
      <c r="AB244" s="28" t="s">
        <v>14</v>
      </c>
      <c r="AC244" s="28" t="s">
        <v>14</v>
      </c>
      <c r="AD244" s="28" t="s">
        <v>14</v>
      </c>
      <c r="AE244" s="28">
        <v>14</v>
      </c>
      <c r="AF244" s="28" t="s">
        <v>14</v>
      </c>
      <c r="AG244" s="28" t="s">
        <v>14</v>
      </c>
      <c r="AH244" s="28" t="s">
        <v>14</v>
      </c>
      <c r="AI244" s="28" t="s">
        <v>14</v>
      </c>
      <c r="AJ244" s="28" t="s">
        <v>14</v>
      </c>
      <c r="AK244" s="51" t="s">
        <v>14</v>
      </c>
      <c r="AM244" s="1" t="s">
        <v>14</v>
      </c>
    </row>
    <row r="245" spans="1:39" x14ac:dyDescent="0.2">
      <c r="A245" s="21">
        <f>ROW(G245)-2</f>
        <v>243</v>
      </c>
      <c r="B245" s="76">
        <v>237</v>
      </c>
      <c r="C245" s="22">
        <f>IF(B245="","",IF(B245=A245,"=",B245-A245))</f>
        <v>-6</v>
      </c>
      <c r="D245" s="76">
        <f>COUNTIF($M$3:$M245,$M245)</f>
        <v>4</v>
      </c>
      <c r="E245" s="76">
        <v>4</v>
      </c>
      <c r="F245" s="22" t="str">
        <f>IF(E245="","",IF(E245=D245,"=",E245-D245))</f>
        <v>=</v>
      </c>
      <c r="G245" s="12">
        <v>353</v>
      </c>
      <c r="H245" s="13" t="str">
        <f>IFERROR(VLOOKUP($G245,Jugadores,12,0), "")</f>
        <v>CONCEPCION LOPEZ V.</v>
      </c>
      <c r="I245" s="13" t="str">
        <f>IFERROR(VLOOKUP($G245,Jugadores,14,0), "")</f>
        <v>CTM Coruña</v>
      </c>
      <c r="J245" s="17" t="str">
        <f>IF(ISERROR(VLOOKUP(I245,Clubes,1,0)),"-","Galicia")</f>
        <v>Galicia</v>
      </c>
      <c r="K245" s="14">
        <f>IFERROR(VLOOKUP($G245,Jugadores,15,0), "")</f>
        <v>1954</v>
      </c>
      <c r="L245" s="17" t="str">
        <f>IFERROR(VLOOKUP($G245,Jugadores,16,0), "")</f>
        <v>F</v>
      </c>
      <c r="M245" s="15" t="str">
        <f>IFERROR(VLOOKUP($G245,Jugadores,17,0), "")</f>
        <v>V65F</v>
      </c>
      <c r="N245" s="16"/>
      <c r="O245" s="24">
        <f>IF(COUNT(R245:AK245)=0,"",COUNT(R245:AK245))</f>
        <v>3</v>
      </c>
      <c r="P245" s="48">
        <f>SUM(R245:AK245)</f>
        <v>38</v>
      </c>
      <c r="Q245" s="50">
        <v>38</v>
      </c>
      <c r="R245" s="25" t="s">
        <v>14</v>
      </c>
      <c r="S245" s="25">
        <v>4.5</v>
      </c>
      <c r="T245" s="25">
        <v>10.5</v>
      </c>
      <c r="U245" s="25" t="s">
        <v>14</v>
      </c>
      <c r="V245" s="25" t="s">
        <v>14</v>
      </c>
      <c r="W245" s="25" t="s">
        <v>14</v>
      </c>
      <c r="X245" s="25" t="s">
        <v>14</v>
      </c>
      <c r="Y245" s="26"/>
      <c r="Z245" s="28" t="s">
        <v>14</v>
      </c>
      <c r="AA245" s="28" t="s">
        <v>14</v>
      </c>
      <c r="AB245" s="28" t="s">
        <v>14</v>
      </c>
      <c r="AC245" s="28" t="s">
        <v>14</v>
      </c>
      <c r="AD245" s="28" t="s">
        <v>14</v>
      </c>
      <c r="AE245" s="28" t="s">
        <v>14</v>
      </c>
      <c r="AF245" s="28" t="s">
        <v>14</v>
      </c>
      <c r="AG245" s="28">
        <v>23</v>
      </c>
      <c r="AH245" s="28" t="s">
        <v>14</v>
      </c>
      <c r="AI245" s="28" t="s">
        <v>14</v>
      </c>
      <c r="AJ245" s="28" t="s">
        <v>14</v>
      </c>
      <c r="AK245" s="51" t="s">
        <v>14</v>
      </c>
      <c r="AM245" s="1" t="s">
        <v>14</v>
      </c>
    </row>
    <row r="246" spans="1:39" x14ac:dyDescent="0.2">
      <c r="A246" s="21">
        <f>ROW(G246)-2</f>
        <v>244</v>
      </c>
      <c r="B246" s="76">
        <v>290</v>
      </c>
      <c r="C246" s="22">
        <f>IF(B246="","",IF(B246=A246,"=",B246-A246))</f>
        <v>46</v>
      </c>
      <c r="D246" s="76">
        <f>COUNTIF($M$3:$M246,$M246)</f>
        <v>10</v>
      </c>
      <c r="E246" s="76">
        <v>16</v>
      </c>
      <c r="F246" s="22">
        <f>IF(E246="","",IF(E246=D246,"=",E246-D246))</f>
        <v>6</v>
      </c>
      <c r="G246" s="12">
        <v>35431</v>
      </c>
      <c r="H246" s="13" t="str">
        <f>IFERROR(VLOOKUP($G246,Jugadores,12,0), "")</f>
        <v>MIGUEL JUNCAL P.</v>
      </c>
      <c r="I246" s="13" t="str">
        <f>IFERROR(VLOOKUP($G246,Jugadores,14,0), "")</f>
        <v>Cinania TM</v>
      </c>
      <c r="J246" s="17" t="str">
        <f>IF(ISERROR(VLOOKUP(I246,Clubes,1,0)),"-","Galicia")</f>
        <v>Galicia</v>
      </c>
      <c r="K246" s="14">
        <f>IFERROR(VLOOKUP($G246,Jugadores,15,0), "")</f>
        <v>1988</v>
      </c>
      <c r="L246" s="17" t="str">
        <f>IFERROR(VLOOKUP($G246,Jugadores,16,0), "")</f>
        <v>M</v>
      </c>
      <c r="M246" s="15" t="str">
        <f>IFERROR(VLOOKUP($G246,Jugadores,17,0), "")</f>
        <v>SENM</v>
      </c>
      <c r="N246" s="16">
        <v>1</v>
      </c>
      <c r="O246" s="24">
        <f>IF(COUNT(R246:AK246)=0,"",COUNT(R246:AK246))</f>
        <v>3</v>
      </c>
      <c r="P246" s="48">
        <f>SUM(R246:AK246)</f>
        <v>37.700000000000003</v>
      </c>
      <c r="Q246" s="50">
        <v>13</v>
      </c>
      <c r="R246" s="25">
        <v>13.2</v>
      </c>
      <c r="S246" s="25" t="s">
        <v>14</v>
      </c>
      <c r="T246" s="25" t="s">
        <v>14</v>
      </c>
      <c r="U246" s="25" t="s">
        <v>14</v>
      </c>
      <c r="V246" s="25">
        <v>11.5</v>
      </c>
      <c r="W246" s="25" t="s">
        <v>14</v>
      </c>
      <c r="X246" s="25" t="s">
        <v>14</v>
      </c>
      <c r="Y246" s="26"/>
      <c r="Z246" s="28" t="s">
        <v>14</v>
      </c>
      <c r="AA246" s="28" t="s">
        <v>14</v>
      </c>
      <c r="AB246" s="28" t="s">
        <v>14</v>
      </c>
      <c r="AC246" s="28" t="s">
        <v>14</v>
      </c>
      <c r="AD246" s="28" t="s">
        <v>14</v>
      </c>
      <c r="AE246" s="28" t="s">
        <v>14</v>
      </c>
      <c r="AF246" s="28" t="s">
        <v>14</v>
      </c>
      <c r="AG246" s="28" t="s">
        <v>14</v>
      </c>
      <c r="AH246" s="28" t="s">
        <v>14</v>
      </c>
      <c r="AI246" s="28" t="s">
        <v>14</v>
      </c>
      <c r="AJ246" s="28" t="s">
        <v>14</v>
      </c>
      <c r="AK246" s="51">
        <v>13</v>
      </c>
      <c r="AM246" s="1" t="s">
        <v>14</v>
      </c>
    </row>
    <row r="247" spans="1:39" x14ac:dyDescent="0.2">
      <c r="A247" s="21">
        <f>ROW(G247)-2</f>
        <v>245</v>
      </c>
      <c r="B247" s="76">
        <v>256</v>
      </c>
      <c r="C247" s="22">
        <f>IF(B247="","",IF(B247=A247,"=",B247-A247))</f>
        <v>11</v>
      </c>
      <c r="D247" s="76">
        <f>COUNTIF($M$3:$M247,$M247)</f>
        <v>2</v>
      </c>
      <c r="E247" s="76">
        <v>2</v>
      </c>
      <c r="F247" s="22" t="str">
        <f>IF(E247="","",IF(E247=D247,"=",E247-D247))</f>
        <v>=</v>
      </c>
      <c r="G247" s="12">
        <v>31475</v>
      </c>
      <c r="H247" s="13" t="str">
        <f>IFERROR(VLOOKUP($G247,Jugadores,12,0), "")</f>
        <v>NEREA GONZALEZ L.</v>
      </c>
      <c r="I247" s="13" t="str">
        <f>IFERROR(VLOOKUP($G247,Jugadores,14,0), "")</f>
        <v>Club del Mar de San Amaro</v>
      </c>
      <c r="J247" s="17" t="str">
        <f>IF(ISERROR(VLOOKUP(I247,Clubes,1,0)),"-","Galicia")</f>
        <v>Galicia</v>
      </c>
      <c r="K247" s="14">
        <f>IFERROR(VLOOKUP($G247,Jugadores,15,0), "")</f>
        <v>1986</v>
      </c>
      <c r="L247" s="17" t="str">
        <f>IFERROR(VLOOKUP($G247,Jugadores,16,0), "")</f>
        <v>F</v>
      </c>
      <c r="M247" s="15" t="str">
        <f>IFERROR(VLOOKUP($G247,Jugadores,17,0), "")</f>
        <v>SENF</v>
      </c>
      <c r="N247" s="16"/>
      <c r="O247" s="24">
        <f>IF(COUNT(R247:AK247)=0,"",COUNT(R247:AK247))</f>
        <v>5</v>
      </c>
      <c r="P247" s="48">
        <f>SUM(R247:AK247)</f>
        <v>37</v>
      </c>
      <c r="Q247" s="50">
        <v>34</v>
      </c>
      <c r="R247" s="25" t="s">
        <v>14</v>
      </c>
      <c r="S247" s="25" t="s">
        <v>14</v>
      </c>
      <c r="T247" s="25">
        <v>3</v>
      </c>
      <c r="U247" s="25">
        <v>3.5</v>
      </c>
      <c r="V247" s="25">
        <v>4</v>
      </c>
      <c r="W247" s="25">
        <v>4.5</v>
      </c>
      <c r="X247" s="25" t="s">
        <v>14</v>
      </c>
      <c r="Y247" s="26"/>
      <c r="Z247" s="28" t="s">
        <v>14</v>
      </c>
      <c r="AA247" s="28" t="s">
        <v>14</v>
      </c>
      <c r="AB247" s="28" t="s">
        <v>14</v>
      </c>
      <c r="AC247" s="28" t="s">
        <v>14</v>
      </c>
      <c r="AD247" s="28" t="s">
        <v>14</v>
      </c>
      <c r="AE247" s="28" t="s">
        <v>14</v>
      </c>
      <c r="AF247" s="28">
        <v>22</v>
      </c>
      <c r="AG247" s="28" t="s">
        <v>14</v>
      </c>
      <c r="AH247" s="28" t="s">
        <v>14</v>
      </c>
      <c r="AI247" s="28" t="s">
        <v>14</v>
      </c>
      <c r="AJ247" s="28" t="s">
        <v>14</v>
      </c>
      <c r="AK247" s="51" t="s">
        <v>14</v>
      </c>
      <c r="AM247" s="1" t="s">
        <v>14</v>
      </c>
    </row>
    <row r="248" spans="1:39" x14ac:dyDescent="0.2">
      <c r="A248" s="21">
        <f>ROW(G248)-2</f>
        <v>246</v>
      </c>
      <c r="B248" s="76">
        <v>274</v>
      </c>
      <c r="C248" s="22">
        <f>IF(B248="","",IF(B248=A248,"=",B248-A248))</f>
        <v>28</v>
      </c>
      <c r="D248" s="76">
        <f>COUNTIF($M$3:$M248,$M248)</f>
        <v>4</v>
      </c>
      <c r="E248" s="76">
        <v>6</v>
      </c>
      <c r="F248" s="22">
        <f>IF(E248="","",IF(E248=D248,"=",E248-D248))</f>
        <v>2</v>
      </c>
      <c r="G248" s="12">
        <v>442</v>
      </c>
      <c r="H248" s="13" t="str">
        <f>IFERROR(VLOOKUP($G248,Jugadores,12,0), "")</f>
        <v>ANTONIO TABOADA G.</v>
      </c>
      <c r="I248" s="13" t="str">
        <f>IFERROR(VLOOKUP($G248,Jugadores,14,0), "")</f>
        <v>Exodus TM</v>
      </c>
      <c r="J248" s="17" t="str">
        <f>IF(ISERROR(VLOOKUP(I248,Clubes,1,0)),"-","Galicia")</f>
        <v>Galicia</v>
      </c>
      <c r="K248" s="14">
        <f>IFERROR(VLOOKUP($G248,Jugadores,15,0), "")</f>
        <v>1956</v>
      </c>
      <c r="L248" s="17" t="str">
        <f>IFERROR(VLOOKUP($G248,Jugadores,16,0), "")</f>
        <v>M</v>
      </c>
      <c r="M248" s="15" t="str">
        <f>IFERROR(VLOOKUP($G248,Jugadores,17,0), "")</f>
        <v>V65M</v>
      </c>
      <c r="N248" s="16"/>
      <c r="O248" s="24">
        <f>IF(COUNT(R248:AK248)=0,"",COUNT(R248:AK248))</f>
        <v>4</v>
      </c>
      <c r="P248" s="48">
        <f>SUM(R248:AK248)</f>
        <v>37</v>
      </c>
      <c r="Q248" s="50">
        <v>22</v>
      </c>
      <c r="R248" s="25">
        <v>7.5</v>
      </c>
      <c r="S248" s="25" t="s">
        <v>14</v>
      </c>
      <c r="T248" s="25" t="s">
        <v>14</v>
      </c>
      <c r="U248" s="25">
        <v>1</v>
      </c>
      <c r="V248" s="25">
        <v>7.5</v>
      </c>
      <c r="W248" s="25" t="s">
        <v>14</v>
      </c>
      <c r="X248" s="25" t="s">
        <v>14</v>
      </c>
      <c r="Y248" s="26"/>
      <c r="Z248" s="28" t="s">
        <v>14</v>
      </c>
      <c r="AA248" s="28" t="s">
        <v>14</v>
      </c>
      <c r="AB248" s="28" t="s">
        <v>14</v>
      </c>
      <c r="AC248" s="28" t="s">
        <v>14</v>
      </c>
      <c r="AD248" s="28" t="s">
        <v>14</v>
      </c>
      <c r="AE248" s="28" t="s">
        <v>14</v>
      </c>
      <c r="AF248" s="28" t="s">
        <v>14</v>
      </c>
      <c r="AG248" s="28" t="s">
        <v>14</v>
      </c>
      <c r="AH248" s="28" t="s">
        <v>14</v>
      </c>
      <c r="AI248" s="28" t="s">
        <v>14</v>
      </c>
      <c r="AJ248" s="28">
        <v>21</v>
      </c>
      <c r="AK248" s="51" t="s">
        <v>14</v>
      </c>
      <c r="AM248" s="1" t="s">
        <v>14</v>
      </c>
    </row>
    <row r="249" spans="1:39" x14ac:dyDescent="0.2">
      <c r="A249" s="21">
        <f>ROW(G249)-2</f>
        <v>247</v>
      </c>
      <c r="B249" s="76">
        <v>261</v>
      </c>
      <c r="C249" s="22">
        <f>IF(B249="","",IF(B249=A249,"=",B249-A249))</f>
        <v>14</v>
      </c>
      <c r="D249" s="76">
        <f>COUNTIF($M$3:$M249,$M249)</f>
        <v>17</v>
      </c>
      <c r="E249" s="76">
        <v>16</v>
      </c>
      <c r="F249" s="22">
        <f>IF(E249="","",IF(E249=D249,"=",E249-D249))</f>
        <v>-1</v>
      </c>
      <c r="G249" s="12">
        <v>37599</v>
      </c>
      <c r="H249" s="13" t="str">
        <f>IFERROR(VLOOKUP($G249,Jugadores,12,0), "")</f>
        <v>MARTINA SANDE M.</v>
      </c>
      <c r="I249" s="13" t="str">
        <f>IFERROR(VLOOKUP($G249,Jugadores,14,0), "")</f>
        <v>CTM Mos</v>
      </c>
      <c r="J249" s="17" t="str">
        <f>IF(ISERROR(VLOOKUP(I249,Clubes,1,0)),"-","Galicia")</f>
        <v>Galicia</v>
      </c>
      <c r="K249" s="14">
        <f>IFERROR(VLOOKUP($G249,Jugadores,15,0), "")</f>
        <v>2008</v>
      </c>
      <c r="L249" s="17" t="str">
        <f>IFERROR(VLOOKUP($G249,Jugadores,16,0), "")</f>
        <v>F</v>
      </c>
      <c r="M249" s="15" t="str">
        <f>IFERROR(VLOOKUP($G249,Jugadores,17,0), "")</f>
        <v>INFF</v>
      </c>
      <c r="N249" s="16"/>
      <c r="O249" s="24">
        <f>IF(COUNT(R249:AK249)=0,"",COUNT(R249:AK249))</f>
        <v>4</v>
      </c>
      <c r="P249" s="48">
        <f>SUM(R249:AK249)</f>
        <v>37</v>
      </c>
      <c r="Q249" s="50">
        <v>28</v>
      </c>
      <c r="R249" s="25">
        <v>4.5</v>
      </c>
      <c r="S249" s="25" t="s">
        <v>14</v>
      </c>
      <c r="T249" s="25" t="s">
        <v>14</v>
      </c>
      <c r="U249" s="25" t="s">
        <v>14</v>
      </c>
      <c r="V249" s="25">
        <v>4.5</v>
      </c>
      <c r="W249" s="25" t="s">
        <v>14</v>
      </c>
      <c r="X249" s="25" t="s">
        <v>14</v>
      </c>
      <c r="Y249" s="26"/>
      <c r="Z249" s="28" t="s">
        <v>14</v>
      </c>
      <c r="AA249" s="28" t="s">
        <v>14</v>
      </c>
      <c r="AB249" s="28" t="s">
        <v>14</v>
      </c>
      <c r="AC249" s="28" t="s">
        <v>14</v>
      </c>
      <c r="AD249" s="28">
        <v>15</v>
      </c>
      <c r="AE249" s="28" t="s">
        <v>14</v>
      </c>
      <c r="AF249" s="28" t="s">
        <v>14</v>
      </c>
      <c r="AG249" s="28" t="s">
        <v>14</v>
      </c>
      <c r="AH249" s="28" t="s">
        <v>14</v>
      </c>
      <c r="AI249" s="28" t="s">
        <v>14</v>
      </c>
      <c r="AJ249" s="28" t="s">
        <v>14</v>
      </c>
      <c r="AK249" s="51">
        <v>13</v>
      </c>
      <c r="AM249" s="1" t="s">
        <v>14</v>
      </c>
    </row>
    <row r="250" spans="1:39" x14ac:dyDescent="0.2">
      <c r="A250" s="21">
        <f>ROW(G250)-2</f>
        <v>248</v>
      </c>
      <c r="B250" s="76">
        <v>240</v>
      </c>
      <c r="C250" s="22">
        <f>IF(B250="","",IF(B250=A250,"=",B250-A250))</f>
        <v>-8</v>
      </c>
      <c r="D250" s="76">
        <f>COUNTIF($M$3:$M250,$M250)</f>
        <v>40</v>
      </c>
      <c r="E250" s="76">
        <v>40</v>
      </c>
      <c r="F250" s="22" t="str">
        <f>IF(E250="","",IF(E250=D250,"=",E250-D250))</f>
        <v>=</v>
      </c>
      <c r="G250" s="12">
        <v>27836</v>
      </c>
      <c r="H250" s="13" t="str">
        <f>IFERROR(VLOOKUP($G250,Jugadores,12,0), "")</f>
        <v>MARTIN BECEIRO C.</v>
      </c>
      <c r="I250" s="13" t="str">
        <f>IFERROR(VLOOKUP($G250,Jugadores,14,0), "")</f>
        <v>CTM Cidade de Narón</v>
      </c>
      <c r="J250" s="17" t="str">
        <f>IF(ISERROR(VLOOKUP(I250,Clubes,1,0)),"-","Galicia")</f>
        <v>Galicia</v>
      </c>
      <c r="K250" s="14">
        <f>IFERROR(VLOOKUP($G250,Jugadores,15,0), "")</f>
        <v>2009</v>
      </c>
      <c r="L250" s="17" t="str">
        <f>IFERROR(VLOOKUP($G250,Jugadores,16,0), "")</f>
        <v>M</v>
      </c>
      <c r="M250" s="15" t="str">
        <f>IFERROR(VLOOKUP($G250,Jugadores,17,0), "")</f>
        <v>INFM</v>
      </c>
      <c r="N250" s="16"/>
      <c r="O250" s="24">
        <f>IF(COUNT(R250:AK250)=0,"",COUNT(R250:AK250))</f>
        <v>3</v>
      </c>
      <c r="P250" s="48">
        <f>SUM(R250:AK250)</f>
        <v>37</v>
      </c>
      <c r="Q250" s="50">
        <v>28</v>
      </c>
      <c r="R250" s="25" t="s">
        <v>14</v>
      </c>
      <c r="S250" s="25" t="s">
        <v>14</v>
      </c>
      <c r="T250" s="25">
        <v>12.9</v>
      </c>
      <c r="U250" s="25" t="s">
        <v>14</v>
      </c>
      <c r="V250" s="25" t="s">
        <v>14</v>
      </c>
      <c r="W250" s="25">
        <v>15.1</v>
      </c>
      <c r="X250" s="25">
        <v>9</v>
      </c>
      <c r="Y250" s="26"/>
      <c r="Z250" s="28" t="s">
        <v>14</v>
      </c>
      <c r="AA250" s="28" t="s">
        <v>14</v>
      </c>
      <c r="AB250" s="28"/>
      <c r="AC250" s="28"/>
      <c r="AD250" s="28" t="s">
        <v>14</v>
      </c>
      <c r="AE250" s="28" t="s">
        <v>14</v>
      </c>
      <c r="AF250" s="28" t="s">
        <v>14</v>
      </c>
      <c r="AG250" s="28" t="s">
        <v>14</v>
      </c>
      <c r="AH250" s="28" t="s">
        <v>14</v>
      </c>
      <c r="AI250" s="28" t="s">
        <v>14</v>
      </c>
      <c r="AJ250" s="28" t="s">
        <v>14</v>
      </c>
      <c r="AK250" s="51" t="s">
        <v>14</v>
      </c>
      <c r="AM250" s="1" t="s">
        <v>14</v>
      </c>
    </row>
    <row r="251" spans="1:39" x14ac:dyDescent="0.2">
      <c r="A251" s="21">
        <f>ROW(G251)-2</f>
        <v>249</v>
      </c>
      <c r="B251" s="76">
        <v>241</v>
      </c>
      <c r="C251" s="22">
        <f>IF(B251="","",IF(B251=A251,"=",B251-A251))</f>
        <v>-8</v>
      </c>
      <c r="D251" s="76">
        <f>COUNTIF($M$3:$M251,$M251)</f>
        <v>14</v>
      </c>
      <c r="E251" s="76">
        <v>14</v>
      </c>
      <c r="F251" s="22" t="str">
        <f>IF(E251="","",IF(E251=D251,"=",E251-D251))</f>
        <v>=</v>
      </c>
      <c r="G251" s="12">
        <v>100284</v>
      </c>
      <c r="H251" s="13" t="str">
        <f>IFERROR(VLOOKUP($G251,Jugadores,12,0), "")</f>
        <v>CLAUDIA RODRIGUEZ M.</v>
      </c>
      <c r="I251" s="13" t="str">
        <f>IFERROR(VLOOKUP($G251,Jugadores,14,0), "")</f>
        <v>CTM GAM</v>
      </c>
      <c r="J251" s="17" t="str">
        <f>IF(ISERROR(VLOOKUP(I251,Clubes,1,0)),"-","Galicia")</f>
        <v>Galicia</v>
      </c>
      <c r="K251" s="14">
        <f>IFERROR(VLOOKUP($G251,Jugadores,15,0), "")</f>
        <v>2013</v>
      </c>
      <c r="L251" s="17" t="str">
        <f>IFERROR(VLOOKUP($G251,Jugadores,16,0), "")</f>
        <v>F</v>
      </c>
      <c r="M251" s="15" t="str">
        <f>IFERROR(VLOOKUP($G251,Jugadores,17,0), "")</f>
        <v>BENF</v>
      </c>
      <c r="N251" s="16">
        <v>1</v>
      </c>
      <c r="O251" s="24">
        <f>IF(COUNT(R251:AK251)=0,"",COUNT(R251:AK251))</f>
        <v>2</v>
      </c>
      <c r="P251" s="48">
        <f>SUM(R251:AK251)</f>
        <v>37</v>
      </c>
      <c r="Q251" s="50">
        <v>37</v>
      </c>
      <c r="R251" s="25" t="s">
        <v>14</v>
      </c>
      <c r="S251" s="25" t="s">
        <v>14</v>
      </c>
      <c r="T251" s="25" t="s">
        <v>14</v>
      </c>
      <c r="U251" s="25" t="s">
        <v>14</v>
      </c>
      <c r="V251" s="25" t="s">
        <v>14</v>
      </c>
      <c r="W251" s="25" t="s">
        <v>14</v>
      </c>
      <c r="X251" s="25" t="s">
        <v>14</v>
      </c>
      <c r="Y251" s="26"/>
      <c r="Z251" s="28">
        <v>37</v>
      </c>
      <c r="AA251" s="28">
        <v>0</v>
      </c>
      <c r="AB251" s="28" t="s">
        <v>14</v>
      </c>
      <c r="AC251" s="28" t="s">
        <v>14</v>
      </c>
      <c r="AD251" s="28" t="s">
        <v>14</v>
      </c>
      <c r="AE251" s="28" t="s">
        <v>14</v>
      </c>
      <c r="AF251" s="28" t="s">
        <v>14</v>
      </c>
      <c r="AG251" s="28" t="s">
        <v>14</v>
      </c>
      <c r="AH251" s="28" t="s">
        <v>14</v>
      </c>
      <c r="AI251" s="28" t="s">
        <v>14</v>
      </c>
      <c r="AJ251" s="28" t="s">
        <v>14</v>
      </c>
      <c r="AK251" s="51" t="s">
        <v>14</v>
      </c>
      <c r="AM251" s="1" t="s">
        <v>14</v>
      </c>
    </row>
    <row r="252" spans="1:39" x14ac:dyDescent="0.2">
      <c r="A252" s="21">
        <f>ROW(G252)-2</f>
        <v>250</v>
      </c>
      <c r="B252" s="76">
        <v>242</v>
      </c>
      <c r="C252" s="22">
        <f>IF(B252="","",IF(B252=A252,"=",B252-A252))</f>
        <v>-8</v>
      </c>
      <c r="D252" s="76">
        <f>COUNTIF($M$3:$M252,$M252)</f>
        <v>11</v>
      </c>
      <c r="E252" s="76">
        <v>10</v>
      </c>
      <c r="F252" s="22">
        <f>IF(E252="","",IF(E252=D252,"=",E252-D252))</f>
        <v>-1</v>
      </c>
      <c r="G252" s="12">
        <v>14467</v>
      </c>
      <c r="H252" s="13" t="str">
        <f>IFERROR(VLOOKUP($G252,Jugadores,12,0), "")</f>
        <v>CARLOS CASAL F.</v>
      </c>
      <c r="I252" s="13" t="str">
        <f>IFERROR(VLOOKUP($G252,Jugadores,14,0), "")</f>
        <v>Club Monte Porreiro</v>
      </c>
      <c r="J252" s="17" t="str">
        <f>IF(ISERROR(VLOOKUP(I252,Clubes,1,0)),"-","Galicia")</f>
        <v>Galicia</v>
      </c>
      <c r="K252" s="14">
        <f>IFERROR(VLOOKUP($G252,Jugadores,15,0), "")</f>
        <v>1997</v>
      </c>
      <c r="L252" s="17" t="str">
        <f>IFERROR(VLOOKUP($G252,Jugadores,16,0), "")</f>
        <v>M</v>
      </c>
      <c r="M252" s="15" t="str">
        <f>IFERROR(VLOOKUP($G252,Jugadores,17,0), "")</f>
        <v>SENM</v>
      </c>
      <c r="N252" s="16"/>
      <c r="O252" s="24">
        <f>IF(COUNT(R252:AK252)=0,"",COUNT(R252:AK252))</f>
        <v>1</v>
      </c>
      <c r="P252" s="48">
        <f>SUM(R252:AK252)</f>
        <v>37</v>
      </c>
      <c r="Q252" s="50">
        <v>37</v>
      </c>
      <c r="R252" s="25" t="s">
        <v>14</v>
      </c>
      <c r="S252" s="25" t="s">
        <v>14</v>
      </c>
      <c r="T252" s="25" t="s">
        <v>14</v>
      </c>
      <c r="U252" s="25" t="s">
        <v>14</v>
      </c>
      <c r="V252" s="25" t="s">
        <v>14</v>
      </c>
      <c r="W252" s="25" t="s">
        <v>14</v>
      </c>
      <c r="X252" s="25" t="s">
        <v>14</v>
      </c>
      <c r="Y252" s="26"/>
      <c r="Z252" s="28" t="s">
        <v>14</v>
      </c>
      <c r="AA252" s="28" t="s">
        <v>14</v>
      </c>
      <c r="AB252" s="28" t="s">
        <v>14</v>
      </c>
      <c r="AC252" s="28" t="s">
        <v>14</v>
      </c>
      <c r="AD252" s="28" t="s">
        <v>14</v>
      </c>
      <c r="AE252" s="28" t="s">
        <v>14</v>
      </c>
      <c r="AF252" s="28">
        <v>37</v>
      </c>
      <c r="AG252" s="28" t="s">
        <v>14</v>
      </c>
      <c r="AH252" s="28" t="s">
        <v>14</v>
      </c>
      <c r="AI252" s="28" t="s">
        <v>14</v>
      </c>
      <c r="AJ252" s="28" t="s">
        <v>14</v>
      </c>
      <c r="AK252" s="51" t="s">
        <v>14</v>
      </c>
      <c r="AM252" s="1" t="s">
        <v>14</v>
      </c>
    </row>
    <row r="253" spans="1:39" x14ac:dyDescent="0.2">
      <c r="A253" s="21">
        <f>ROW(G253)-2</f>
        <v>251</v>
      </c>
      <c r="B253" s="76">
        <v>243</v>
      </c>
      <c r="C253" s="22">
        <f>IF(B253="","",IF(B253=A253,"=",B253-A253))</f>
        <v>-8</v>
      </c>
      <c r="D253" s="76">
        <f>COUNTIF($M$3:$M253,$M253)</f>
        <v>19</v>
      </c>
      <c r="E253" s="76">
        <v>19</v>
      </c>
      <c r="F253" s="22" t="str">
        <f>IF(E253="","",IF(E253=D253,"=",E253-D253))</f>
        <v>=</v>
      </c>
      <c r="G253" s="12">
        <v>33893</v>
      </c>
      <c r="H253" s="13" t="str">
        <f>IFERROR(VLOOKUP($G253,Jugadores,12,0), "")</f>
        <v>ALEJANDRO REY V.</v>
      </c>
      <c r="I253" s="13" t="str">
        <f>IFERROR(VLOOKUP($G253,Jugadores,14,0), "")</f>
        <v>CTM Espedregada</v>
      </c>
      <c r="J253" s="17" t="str">
        <f>IF(ISERROR(VLOOKUP(I253,Clubes,1,0)),"-","Galicia")</f>
        <v>Galicia</v>
      </c>
      <c r="K253" s="14">
        <f>IFERROR(VLOOKUP($G253,Jugadores,15,0), "")</f>
        <v>2006</v>
      </c>
      <c r="L253" s="17" t="str">
        <f>IFERROR(VLOOKUP($G253,Jugadores,16,0), "")</f>
        <v>M</v>
      </c>
      <c r="M253" s="15" t="str">
        <f>IFERROR(VLOOKUP($G253,Jugadores,17,0), "")</f>
        <v>JUVM</v>
      </c>
      <c r="N253" s="16"/>
      <c r="O253" s="24">
        <f>IF(COUNT(R253:AK253)=0,"",COUNT(R253:AK253))</f>
        <v>1</v>
      </c>
      <c r="P253" s="48">
        <f>SUM(R253:AK253)</f>
        <v>37</v>
      </c>
      <c r="Q253" s="50">
        <v>37</v>
      </c>
      <c r="R253" s="25" t="s">
        <v>14</v>
      </c>
      <c r="S253" s="25" t="s">
        <v>14</v>
      </c>
      <c r="T253" s="25" t="s">
        <v>14</v>
      </c>
      <c r="U253" s="25" t="s">
        <v>14</v>
      </c>
      <c r="V253" s="25" t="s">
        <v>14</v>
      </c>
      <c r="W253" s="25" t="s">
        <v>14</v>
      </c>
      <c r="X253" s="25" t="s">
        <v>14</v>
      </c>
      <c r="Y253" s="26"/>
      <c r="Z253" s="28" t="s">
        <v>14</v>
      </c>
      <c r="AA253" s="28" t="s">
        <v>14</v>
      </c>
      <c r="AB253" s="28" t="s">
        <v>14</v>
      </c>
      <c r="AC253" s="28" t="s">
        <v>14</v>
      </c>
      <c r="AD253" s="28" t="s">
        <v>14</v>
      </c>
      <c r="AE253" s="28">
        <v>37</v>
      </c>
      <c r="AF253" s="28" t="s">
        <v>14</v>
      </c>
      <c r="AG253" s="28" t="s">
        <v>14</v>
      </c>
      <c r="AH253" s="28" t="s">
        <v>14</v>
      </c>
      <c r="AI253" s="28" t="s">
        <v>14</v>
      </c>
      <c r="AJ253" s="28" t="s">
        <v>14</v>
      </c>
      <c r="AK253" s="51" t="s">
        <v>14</v>
      </c>
      <c r="AM253" s="1" t="s">
        <v>14</v>
      </c>
    </row>
    <row r="254" spans="1:39" x14ac:dyDescent="0.2">
      <c r="A254" s="21">
        <f>ROW(G254)-2</f>
        <v>252</v>
      </c>
      <c r="B254" s="76">
        <v>276</v>
      </c>
      <c r="C254" s="22">
        <f>IF(B254="","",IF(B254=A254,"=",B254-A254))</f>
        <v>24</v>
      </c>
      <c r="D254" s="76">
        <f>COUNTIF($M$3:$M254,$M254)</f>
        <v>4</v>
      </c>
      <c r="E254" s="76">
        <v>4</v>
      </c>
      <c r="F254" s="22" t="str">
        <f>IF(E254="","",IF(E254=D254,"=",E254-D254))</f>
        <v>=</v>
      </c>
      <c r="G254" s="12">
        <v>18409</v>
      </c>
      <c r="H254" s="13" t="str">
        <f>IFERROR(VLOOKUP($G254,Jugadores,12,0), "")</f>
        <v>NOA BERNARDEZ M.</v>
      </c>
      <c r="I254" s="13" t="str">
        <f>IFERROR(VLOOKUP($G254,Jugadores,14,0), "")</f>
        <v>Club Monte Porreiro</v>
      </c>
      <c r="J254" s="17" t="str">
        <f>IF(ISERROR(VLOOKUP(I254,Clubes,1,0)),"-","Galicia")</f>
        <v>Galicia</v>
      </c>
      <c r="K254" s="14">
        <f>IFERROR(VLOOKUP($G254,Jugadores,15,0), "")</f>
        <v>2002</v>
      </c>
      <c r="L254" s="17" t="str">
        <f>IFERROR(VLOOKUP($G254,Jugadores,16,0), "")</f>
        <v>F</v>
      </c>
      <c r="M254" s="15" t="str">
        <f>IFERROR(VLOOKUP($G254,Jugadores,17,0), "")</f>
        <v>S23F</v>
      </c>
      <c r="N254" s="16">
        <v>1</v>
      </c>
      <c r="O254" s="24">
        <f>IF(COUNT(R254:AK254)=0,"",COUNT(R254:AK254))</f>
        <v>4</v>
      </c>
      <c r="P254" s="48">
        <f>SUM(R254:AK254)</f>
        <v>36.200000000000003</v>
      </c>
      <c r="Q254" s="50">
        <v>19.7</v>
      </c>
      <c r="R254" s="25">
        <v>9.5</v>
      </c>
      <c r="S254" s="25" t="s">
        <v>14</v>
      </c>
      <c r="T254" s="25" t="s">
        <v>14</v>
      </c>
      <c r="U254" s="25">
        <v>19.7</v>
      </c>
      <c r="V254" s="25">
        <v>7</v>
      </c>
      <c r="W254" s="25" t="s">
        <v>14</v>
      </c>
      <c r="X254" s="25" t="s">
        <v>14</v>
      </c>
      <c r="Y254" s="26"/>
      <c r="Z254" s="28" t="s">
        <v>14</v>
      </c>
      <c r="AA254" s="28" t="s">
        <v>14</v>
      </c>
      <c r="AB254" s="28" t="s">
        <v>14</v>
      </c>
      <c r="AC254" s="28" t="s">
        <v>14</v>
      </c>
      <c r="AD254" s="28" t="s">
        <v>14</v>
      </c>
      <c r="AE254" s="28">
        <v>0</v>
      </c>
      <c r="AF254" s="28" t="s">
        <v>14</v>
      </c>
      <c r="AG254" s="28" t="s">
        <v>14</v>
      </c>
      <c r="AH254" s="28" t="s">
        <v>14</v>
      </c>
      <c r="AI254" s="28" t="s">
        <v>14</v>
      </c>
      <c r="AJ254" s="28" t="s">
        <v>14</v>
      </c>
      <c r="AK254" s="51" t="s">
        <v>14</v>
      </c>
      <c r="AM254" s="1" t="s">
        <v>14</v>
      </c>
    </row>
    <row r="255" spans="1:39" x14ac:dyDescent="0.2">
      <c r="A255" s="21">
        <f>ROW(G255)-2</f>
        <v>253</v>
      </c>
      <c r="B255" s="76">
        <v>244</v>
      </c>
      <c r="C255" s="22">
        <f>IF(B255="","",IF(B255=A255,"=",B255-A255))</f>
        <v>-9</v>
      </c>
      <c r="D255" s="76">
        <f>COUNTIF($M$3:$M255,$M255)</f>
        <v>41</v>
      </c>
      <c r="E255" s="76">
        <v>41</v>
      </c>
      <c r="F255" s="22" t="str">
        <f>IF(E255="","",IF(E255=D255,"=",E255-D255))</f>
        <v>=</v>
      </c>
      <c r="G255" s="12">
        <v>69760</v>
      </c>
      <c r="H255" s="13" t="str">
        <f>IFERROR(VLOOKUP($G255,Jugadores,12,0), "")</f>
        <v>TIAGO OLHERO</v>
      </c>
      <c r="I255" s="13" t="str">
        <f>IFERROR(VLOOKUP($G255,Jugadores,14,0), "")</f>
        <v>CCR Arrabaes</v>
      </c>
      <c r="J255" s="17" t="str">
        <f>IF(ISERROR(VLOOKUP(I255,Clubes,1,0)),"-","Galicia")</f>
        <v>-</v>
      </c>
      <c r="K255" s="14">
        <f>IFERROR(VLOOKUP($G255,Jugadores,15,0), "")</f>
        <v>2008</v>
      </c>
      <c r="L255" s="17" t="str">
        <f>IFERROR(VLOOKUP($G255,Jugadores,16,0), "")</f>
        <v>M</v>
      </c>
      <c r="M255" s="15" t="str">
        <f>IFERROR(VLOOKUP($G255,Jugadores,17,0), "")</f>
        <v>INFM</v>
      </c>
      <c r="N255" s="16"/>
      <c r="O255" s="24">
        <f>IF(COUNT(R255:AK255)=0,"",COUNT(R255:AK255))</f>
        <v>1</v>
      </c>
      <c r="P255" s="48">
        <f>SUM(R255:AK255)</f>
        <v>36.1</v>
      </c>
      <c r="Q255" s="50">
        <v>36.1</v>
      </c>
      <c r="R255" s="25" t="s">
        <v>14</v>
      </c>
      <c r="S255" s="25"/>
      <c r="T255" s="25">
        <v>36.1</v>
      </c>
      <c r="U255" s="25"/>
      <c r="V255" s="25" t="s">
        <v>14</v>
      </c>
      <c r="W255" s="25" t="s">
        <v>14</v>
      </c>
      <c r="X255" s="25" t="s">
        <v>14</v>
      </c>
      <c r="Y255" s="26"/>
      <c r="Z255" s="28" t="s">
        <v>14</v>
      </c>
      <c r="AA255" s="28" t="s">
        <v>14</v>
      </c>
      <c r="AB255" s="28" t="s">
        <v>14</v>
      </c>
      <c r="AC255" s="28" t="s">
        <v>14</v>
      </c>
      <c r="AD255" s="28" t="s">
        <v>14</v>
      </c>
      <c r="AE255" s="28" t="s">
        <v>14</v>
      </c>
      <c r="AF255" s="28"/>
      <c r="AG255" s="28" t="s">
        <v>14</v>
      </c>
      <c r="AH255" s="28" t="s">
        <v>14</v>
      </c>
      <c r="AI255" s="28" t="s">
        <v>14</v>
      </c>
      <c r="AJ255" s="28" t="s">
        <v>14</v>
      </c>
      <c r="AK255" s="51" t="s">
        <v>14</v>
      </c>
      <c r="AM255" s="1" t="s">
        <v>14</v>
      </c>
    </row>
    <row r="256" spans="1:39" x14ac:dyDescent="0.2">
      <c r="A256" s="21">
        <f>ROW(G256)-2</f>
        <v>254</v>
      </c>
      <c r="B256" s="76">
        <v>245</v>
      </c>
      <c r="C256" s="22">
        <f>IF(B256="","",IF(B256=A256,"=",B256-A256))</f>
        <v>-9</v>
      </c>
      <c r="D256" s="76">
        <f>COUNTIF($M$3:$M256,$M256)</f>
        <v>5</v>
      </c>
      <c r="E256" s="76">
        <v>4</v>
      </c>
      <c r="F256" s="22">
        <f>IF(E256="","",IF(E256=D256,"=",E256-D256))</f>
        <v>-1</v>
      </c>
      <c r="G256" s="12">
        <v>6167</v>
      </c>
      <c r="H256" s="13" t="str">
        <f>IFERROR(VLOOKUP($G256,Jugadores,12,0), "")</f>
        <v>MANUEL E. LEMA P.</v>
      </c>
      <c r="I256" s="13" t="str">
        <f>IFERROR(VLOOKUP($G256,Jugadores,14,0), "")</f>
        <v>AD CP Zas</v>
      </c>
      <c r="J256" s="17" t="str">
        <f>IF(ISERROR(VLOOKUP(I256,Clubes,1,0)),"-","Galicia")</f>
        <v>Galicia</v>
      </c>
      <c r="K256" s="14">
        <f>IFERROR(VLOOKUP($G256,Jugadores,15,0), "")</f>
        <v>1956</v>
      </c>
      <c r="L256" s="17" t="str">
        <f>IFERROR(VLOOKUP($G256,Jugadores,16,0), "")</f>
        <v>M</v>
      </c>
      <c r="M256" s="15" t="str">
        <f>IFERROR(VLOOKUP($G256,Jugadores,17,0), "")</f>
        <v>V65M</v>
      </c>
      <c r="N256" s="16"/>
      <c r="O256" s="24">
        <f>IF(COUNT(R256:AK256)=0,"",COUNT(R256:AK256))</f>
        <v>3</v>
      </c>
      <c r="P256" s="48">
        <f>SUM(R256:AK256)</f>
        <v>36</v>
      </c>
      <c r="Q256" s="50">
        <v>36</v>
      </c>
      <c r="R256" s="25" t="s">
        <v>14</v>
      </c>
      <c r="S256" s="25" t="s">
        <v>14</v>
      </c>
      <c r="T256" s="25">
        <v>8.5</v>
      </c>
      <c r="U256" s="25">
        <v>6.5</v>
      </c>
      <c r="V256" s="25" t="s">
        <v>14</v>
      </c>
      <c r="W256" s="25" t="s">
        <v>14</v>
      </c>
      <c r="X256" s="25" t="s">
        <v>14</v>
      </c>
      <c r="Y256" s="26"/>
      <c r="Z256" s="28" t="s">
        <v>14</v>
      </c>
      <c r="AA256" s="28" t="s">
        <v>14</v>
      </c>
      <c r="AB256" s="28" t="s">
        <v>14</v>
      </c>
      <c r="AC256" s="28" t="s">
        <v>14</v>
      </c>
      <c r="AD256" s="28" t="s">
        <v>14</v>
      </c>
      <c r="AE256" s="28" t="s">
        <v>14</v>
      </c>
      <c r="AF256" s="28" t="s">
        <v>14</v>
      </c>
      <c r="AG256" s="28" t="s">
        <v>14</v>
      </c>
      <c r="AH256" s="28" t="s">
        <v>14</v>
      </c>
      <c r="AI256" s="28" t="s">
        <v>14</v>
      </c>
      <c r="AJ256" s="28">
        <v>21</v>
      </c>
      <c r="AK256" s="51" t="s">
        <v>14</v>
      </c>
      <c r="AM256" s="1" t="s">
        <v>14</v>
      </c>
    </row>
    <row r="257" spans="1:39" x14ac:dyDescent="0.2">
      <c r="A257" s="21">
        <f>ROW(G257)-2</f>
        <v>255</v>
      </c>
      <c r="B257" s="76">
        <v>229</v>
      </c>
      <c r="C257" s="22">
        <f>IF(B257="","",IF(B257=A257,"=",B257-A257))</f>
        <v>-26</v>
      </c>
      <c r="D257" s="76">
        <f>COUNTIF($M$3:$M257,$M257)</f>
        <v>4</v>
      </c>
      <c r="E257" s="76">
        <v>4</v>
      </c>
      <c r="F257" s="22" t="str">
        <f>IF(E257="","",IF(E257=D257,"=",E257-D257))</f>
        <v>=</v>
      </c>
      <c r="G257" s="12">
        <v>34747</v>
      </c>
      <c r="H257" s="13" t="str">
        <f>IFERROR(VLOOKUP($G257,Jugadores,12,0), "")</f>
        <v>MONTSERRAT BARRERAS G.</v>
      </c>
      <c r="I257" s="13" t="str">
        <f>IFERROR(VLOOKUP($G257,Jugadores,14,0), "")</f>
        <v>Redondela Sport Club</v>
      </c>
      <c r="J257" s="17" t="str">
        <f>IF(ISERROR(VLOOKUP(I257,Clubes,1,0)),"-","Galicia")</f>
        <v>Galicia</v>
      </c>
      <c r="K257" s="14">
        <f>IFERROR(VLOOKUP($G257,Jugadores,15,0), "")</f>
        <v>1961</v>
      </c>
      <c r="L257" s="17" t="str">
        <f>IFERROR(VLOOKUP($G257,Jugadores,16,0), "")</f>
        <v>F</v>
      </c>
      <c r="M257" s="15" t="str">
        <f>IFERROR(VLOOKUP($G257,Jugadores,17,0), "")</f>
        <v>V60F</v>
      </c>
      <c r="N257" s="16"/>
      <c r="O257" s="24">
        <f>IF(COUNT(R257:AK257)=0,"",COUNT(R257:AK257))</f>
        <v>5</v>
      </c>
      <c r="P257" s="48">
        <f>SUM(R257:AK257)</f>
        <v>35.5</v>
      </c>
      <c r="Q257" s="50">
        <v>41.5</v>
      </c>
      <c r="R257" s="25">
        <v>3.5</v>
      </c>
      <c r="S257" s="25">
        <v>4.5</v>
      </c>
      <c r="T257" s="25">
        <v>8</v>
      </c>
      <c r="U257" s="25" t="s">
        <v>14</v>
      </c>
      <c r="V257" s="25" t="s">
        <v>14</v>
      </c>
      <c r="W257" s="25">
        <v>4.5</v>
      </c>
      <c r="X257" s="25" t="s">
        <v>14</v>
      </c>
      <c r="Y257" s="26"/>
      <c r="Z257" s="28" t="s">
        <v>14</v>
      </c>
      <c r="AA257" s="28" t="s">
        <v>14</v>
      </c>
      <c r="AB257" s="28" t="s">
        <v>14</v>
      </c>
      <c r="AC257" s="28" t="s">
        <v>14</v>
      </c>
      <c r="AD257" s="28" t="s">
        <v>14</v>
      </c>
      <c r="AE257" s="28" t="s">
        <v>14</v>
      </c>
      <c r="AF257" s="28" t="s">
        <v>14</v>
      </c>
      <c r="AG257" s="28">
        <v>15</v>
      </c>
      <c r="AH257" s="28" t="s">
        <v>14</v>
      </c>
      <c r="AI257" s="28" t="s">
        <v>14</v>
      </c>
      <c r="AJ257" s="28" t="s">
        <v>14</v>
      </c>
      <c r="AK257" s="51" t="s">
        <v>14</v>
      </c>
      <c r="AM257" s="1" t="s">
        <v>14</v>
      </c>
    </row>
    <row r="258" spans="1:39" x14ac:dyDescent="0.2">
      <c r="A258" s="21">
        <f>ROW(G258)-2</f>
        <v>256</v>
      </c>
      <c r="B258" s="76">
        <v>272</v>
      </c>
      <c r="C258" s="22">
        <f>IF(B258="","",IF(B258=A258,"=",B258-A258))</f>
        <v>16</v>
      </c>
      <c r="D258" s="76">
        <f>COUNTIF($M$3:$M258,$M258)</f>
        <v>5</v>
      </c>
      <c r="E258" s="76">
        <v>5</v>
      </c>
      <c r="F258" s="22" t="str">
        <f>IF(E258="","",IF(E258=D258,"=",E258-D258))</f>
        <v>=</v>
      </c>
      <c r="G258" s="12">
        <v>35261</v>
      </c>
      <c r="H258" s="13" t="str">
        <f>IFERROR(VLOOKUP($G258,Jugadores,12,0), "")</f>
        <v>GERARDO LOPEZ J.</v>
      </c>
      <c r="I258" s="13" t="str">
        <f>IFERROR(VLOOKUP($G258,Jugadores,14,0), "")</f>
        <v>CTM Mos</v>
      </c>
      <c r="J258" s="17" t="str">
        <f>IF(ISERROR(VLOOKUP(I258,Clubes,1,0)),"-","Galicia")</f>
        <v>Galicia</v>
      </c>
      <c r="K258" s="14">
        <f>IFERROR(VLOOKUP($G258,Jugadores,15,0), "")</f>
        <v>1951</v>
      </c>
      <c r="L258" s="17" t="str">
        <f>IFERROR(VLOOKUP($G258,Jugadores,16,0), "")</f>
        <v>M</v>
      </c>
      <c r="M258" s="15" t="str">
        <f>IFERROR(VLOOKUP($G258,Jugadores,17,0), "")</f>
        <v>V70M</v>
      </c>
      <c r="N258" s="16"/>
      <c r="O258" s="24">
        <f>IF(COUNT(R258:AK258)=0,"",COUNT(R258:AK258))</f>
        <v>4</v>
      </c>
      <c r="P258" s="48">
        <f>SUM(R258:AK258)</f>
        <v>35.5</v>
      </c>
      <c r="Q258" s="50">
        <v>27</v>
      </c>
      <c r="R258" s="25">
        <v>3.5</v>
      </c>
      <c r="S258" s="25" t="s">
        <v>14</v>
      </c>
      <c r="T258" s="25" t="s">
        <v>14</v>
      </c>
      <c r="U258" s="25" t="s">
        <v>14</v>
      </c>
      <c r="V258" s="25">
        <v>5</v>
      </c>
      <c r="W258" s="25" t="s">
        <v>14</v>
      </c>
      <c r="X258" s="25" t="s">
        <v>14</v>
      </c>
      <c r="Y258" s="26"/>
      <c r="Z258" s="28" t="s">
        <v>14</v>
      </c>
      <c r="AA258" s="28" t="s">
        <v>14</v>
      </c>
      <c r="AB258" s="28" t="s">
        <v>14</v>
      </c>
      <c r="AC258" s="28" t="s">
        <v>14</v>
      </c>
      <c r="AD258" s="28" t="s">
        <v>14</v>
      </c>
      <c r="AE258" s="28" t="s">
        <v>14</v>
      </c>
      <c r="AF258" s="28" t="s">
        <v>14</v>
      </c>
      <c r="AG258" s="28" t="s">
        <v>14</v>
      </c>
      <c r="AH258" s="28" t="s">
        <v>14</v>
      </c>
      <c r="AI258" s="28" t="s">
        <v>14</v>
      </c>
      <c r="AJ258" s="28">
        <v>6</v>
      </c>
      <c r="AK258" s="51">
        <v>21</v>
      </c>
      <c r="AM258" s="1" t="s">
        <v>14</v>
      </c>
    </row>
    <row r="259" spans="1:39" x14ac:dyDescent="0.2">
      <c r="A259" s="21">
        <f>ROW(G259)-2</f>
        <v>257</v>
      </c>
      <c r="B259" s="76">
        <v>248</v>
      </c>
      <c r="C259" s="22">
        <f>IF(B259="","",IF(B259=A259,"=",B259-A259))</f>
        <v>-9</v>
      </c>
      <c r="D259" s="76">
        <f>COUNTIF($M$3:$M259,$M259)</f>
        <v>12</v>
      </c>
      <c r="E259" s="76">
        <v>11</v>
      </c>
      <c r="F259" s="22">
        <f>IF(E259="","",IF(E259=D259,"=",E259-D259))</f>
        <v>-1</v>
      </c>
      <c r="G259" s="12">
        <v>18048</v>
      </c>
      <c r="H259" s="13" t="str">
        <f>IFERROR(VLOOKUP($G259,Jugadores,12,0), "")</f>
        <v>IAGO BLANCO N.</v>
      </c>
      <c r="I259" s="13" t="str">
        <f>IFERROR(VLOOKUP($G259,Jugadores,14,0), "")</f>
        <v>Club del Mar de San Amaro</v>
      </c>
      <c r="J259" s="17" t="str">
        <f>IF(ISERROR(VLOOKUP(I259,Clubes,1,0)),"-","Galicia")</f>
        <v>Galicia</v>
      </c>
      <c r="K259" s="14">
        <f>IFERROR(VLOOKUP($G259,Jugadores,15,0), "")</f>
        <v>1997</v>
      </c>
      <c r="L259" s="17" t="str">
        <f>IFERROR(VLOOKUP($G259,Jugadores,16,0), "")</f>
        <v>M</v>
      </c>
      <c r="M259" s="15" t="str">
        <f>IFERROR(VLOOKUP($G259,Jugadores,17,0), "")</f>
        <v>SENM</v>
      </c>
      <c r="N259" s="16"/>
      <c r="O259" s="24">
        <f>IF(COUNT(R259:AK259)=0,"",COUNT(R259:AK259))</f>
        <v>2</v>
      </c>
      <c r="P259" s="48">
        <f>SUM(R259:AK259)</f>
        <v>35</v>
      </c>
      <c r="Q259" s="50">
        <v>35</v>
      </c>
      <c r="R259" s="25" t="s">
        <v>14</v>
      </c>
      <c r="S259" s="25" t="s">
        <v>14</v>
      </c>
      <c r="T259" s="25" t="s">
        <v>14</v>
      </c>
      <c r="U259" s="25">
        <v>7</v>
      </c>
      <c r="V259" s="25" t="s">
        <v>14</v>
      </c>
      <c r="W259" s="25" t="s">
        <v>14</v>
      </c>
      <c r="X259" s="25" t="s">
        <v>14</v>
      </c>
      <c r="Y259" s="26"/>
      <c r="Z259" s="28" t="s">
        <v>14</v>
      </c>
      <c r="AA259" s="28" t="s">
        <v>14</v>
      </c>
      <c r="AB259" s="28" t="s">
        <v>14</v>
      </c>
      <c r="AC259" s="28" t="s">
        <v>14</v>
      </c>
      <c r="AD259" s="28" t="s">
        <v>14</v>
      </c>
      <c r="AE259" s="28" t="s">
        <v>14</v>
      </c>
      <c r="AF259" s="28">
        <v>28</v>
      </c>
      <c r="AG259" s="28" t="s">
        <v>14</v>
      </c>
      <c r="AH259" s="28" t="s">
        <v>14</v>
      </c>
      <c r="AI259" s="28" t="s">
        <v>14</v>
      </c>
      <c r="AJ259" s="28" t="s">
        <v>14</v>
      </c>
      <c r="AK259" s="51" t="s">
        <v>14</v>
      </c>
      <c r="AM259" s="1" t="s">
        <v>14</v>
      </c>
    </row>
    <row r="260" spans="1:39" x14ac:dyDescent="0.2">
      <c r="A260" s="21">
        <f>ROW(G260)-2</f>
        <v>258</v>
      </c>
      <c r="B260" s="76">
        <v>249</v>
      </c>
      <c r="C260" s="22">
        <f>IF(B260="","",IF(B260=A260,"=",B260-A260))</f>
        <v>-9</v>
      </c>
      <c r="D260" s="76">
        <f>COUNTIF($M$3:$M260,$M260)</f>
        <v>20</v>
      </c>
      <c r="E260" s="76">
        <v>20</v>
      </c>
      <c r="F260" s="22" t="str">
        <f>IF(E260="","",IF(E260=D260,"=",E260-D260))</f>
        <v>=</v>
      </c>
      <c r="G260" s="12">
        <v>31769</v>
      </c>
      <c r="H260" s="13" t="str">
        <f>IFERROR(VLOOKUP($G260,Jugadores,12,0), "")</f>
        <v>DANIEL MONTES L.</v>
      </c>
      <c r="I260" s="13" t="str">
        <f>IFERROR(VLOOKUP($G260,Jugadores,14,0), "")</f>
        <v>Arteal TM</v>
      </c>
      <c r="J260" s="17" t="str">
        <f>IF(ISERROR(VLOOKUP(I260,Clubes,1,0)),"-","Galicia")</f>
        <v>Galicia</v>
      </c>
      <c r="K260" s="14">
        <f>IFERROR(VLOOKUP($G260,Jugadores,15,0), "")</f>
        <v>2005</v>
      </c>
      <c r="L260" s="17" t="str">
        <f>IFERROR(VLOOKUP($G260,Jugadores,16,0), "")</f>
        <v>M</v>
      </c>
      <c r="M260" s="15" t="str">
        <f>IFERROR(VLOOKUP($G260,Jugadores,17,0), "")</f>
        <v>JUVM</v>
      </c>
      <c r="N260" s="16"/>
      <c r="O260" s="24">
        <f>IF(COUNT(R260:AK260)=0,"",COUNT(R260:AK260))</f>
        <v>1</v>
      </c>
      <c r="P260" s="48">
        <f>SUM(R260:AK260)</f>
        <v>35</v>
      </c>
      <c r="Q260" s="50">
        <v>47.5</v>
      </c>
      <c r="R260" s="25" t="s">
        <v>14</v>
      </c>
      <c r="S260" s="25" t="s">
        <v>14</v>
      </c>
      <c r="T260" s="25" t="s">
        <v>14</v>
      </c>
      <c r="U260" s="25" t="s">
        <v>14</v>
      </c>
      <c r="V260" s="25" t="s">
        <v>14</v>
      </c>
      <c r="W260" s="25" t="s">
        <v>14</v>
      </c>
      <c r="X260" s="25" t="s">
        <v>14</v>
      </c>
      <c r="Y260" s="26"/>
      <c r="Z260" s="28" t="s">
        <v>14</v>
      </c>
      <c r="AA260" s="28" t="s">
        <v>14</v>
      </c>
      <c r="AB260" s="28" t="s">
        <v>14</v>
      </c>
      <c r="AC260" s="28" t="s">
        <v>14</v>
      </c>
      <c r="AD260" s="28">
        <v>35</v>
      </c>
      <c r="AE260" s="28" t="s">
        <v>14</v>
      </c>
      <c r="AF260" s="28" t="s">
        <v>14</v>
      </c>
      <c r="AG260" s="28" t="s">
        <v>14</v>
      </c>
      <c r="AH260" s="28" t="s">
        <v>14</v>
      </c>
      <c r="AI260" s="28" t="s">
        <v>14</v>
      </c>
      <c r="AJ260" s="28" t="s">
        <v>14</v>
      </c>
      <c r="AK260" s="51" t="s">
        <v>14</v>
      </c>
      <c r="AM260" s="1" t="s">
        <v>14</v>
      </c>
    </row>
    <row r="261" spans="1:39" x14ac:dyDescent="0.2">
      <c r="A261" s="21">
        <f>ROW(G261)-2</f>
        <v>259</v>
      </c>
      <c r="B261" s="76">
        <v>250</v>
      </c>
      <c r="C261" s="22">
        <f>IF(B261="","",IF(B261=A261,"=",B261-A261))</f>
        <v>-9</v>
      </c>
      <c r="D261" s="76">
        <f>COUNTIF($M$3:$M261,$M261)</f>
        <v>21</v>
      </c>
      <c r="E261" s="76">
        <v>21</v>
      </c>
      <c r="F261" s="22" t="str">
        <f>IF(E261="","",IF(E261=D261,"=",E261-D261))</f>
        <v>=</v>
      </c>
      <c r="G261" s="12">
        <v>32017</v>
      </c>
      <c r="H261" s="13" t="str">
        <f>IFERROR(VLOOKUP($G261,Jugadores,12,0), "")</f>
        <v>GAEL PAZOS V.</v>
      </c>
      <c r="I261" s="13" t="str">
        <f>IFERROR(VLOOKUP($G261,Jugadores,14,0), "")</f>
        <v>Redondela Sport Club</v>
      </c>
      <c r="J261" s="17" t="str">
        <f>IF(ISERROR(VLOOKUP(I261,Clubes,1,0)),"-","Galicia")</f>
        <v>Galicia</v>
      </c>
      <c r="K261" s="14">
        <f>IFERROR(VLOOKUP($G261,Jugadores,15,0), "")</f>
        <v>2006</v>
      </c>
      <c r="L261" s="17" t="str">
        <f>IFERROR(VLOOKUP($G261,Jugadores,16,0), "")</f>
        <v>M</v>
      </c>
      <c r="M261" s="15" t="str">
        <f>IFERROR(VLOOKUP($G261,Jugadores,17,0), "")</f>
        <v>JUVM</v>
      </c>
      <c r="N261" s="16"/>
      <c r="O261" s="24">
        <f>IF(COUNT(R261:AK261)=0,"",COUNT(R261:AK261))</f>
        <v>1</v>
      </c>
      <c r="P261" s="48">
        <f>SUM(R261:AK261)</f>
        <v>35</v>
      </c>
      <c r="Q261" s="50">
        <v>35</v>
      </c>
      <c r="R261" s="25" t="s">
        <v>14</v>
      </c>
      <c r="S261" s="25" t="s">
        <v>14</v>
      </c>
      <c r="T261" s="25" t="s">
        <v>14</v>
      </c>
      <c r="U261" s="25" t="s">
        <v>14</v>
      </c>
      <c r="V261" s="25" t="s">
        <v>14</v>
      </c>
      <c r="W261" s="25" t="s">
        <v>14</v>
      </c>
      <c r="X261" s="25" t="s">
        <v>14</v>
      </c>
      <c r="Y261" s="26"/>
      <c r="Z261" s="28" t="s">
        <v>14</v>
      </c>
      <c r="AA261" s="28" t="s">
        <v>14</v>
      </c>
      <c r="AB261" s="28" t="s">
        <v>14</v>
      </c>
      <c r="AC261" s="28" t="s">
        <v>14</v>
      </c>
      <c r="AD261" s="28">
        <v>35</v>
      </c>
      <c r="AE261" s="28" t="s">
        <v>14</v>
      </c>
      <c r="AF261" s="28" t="s">
        <v>14</v>
      </c>
      <c r="AG261" s="28" t="s">
        <v>14</v>
      </c>
      <c r="AH261" s="28" t="s">
        <v>14</v>
      </c>
      <c r="AI261" s="28" t="s">
        <v>14</v>
      </c>
      <c r="AJ261" s="28" t="s">
        <v>14</v>
      </c>
      <c r="AK261" s="51" t="s">
        <v>14</v>
      </c>
      <c r="AM261" s="1" t="s">
        <v>14</v>
      </c>
    </row>
    <row r="262" spans="1:39" x14ac:dyDescent="0.2">
      <c r="A262" s="21">
        <f>ROW(G262)-2</f>
        <v>260</v>
      </c>
      <c r="B262" s="76">
        <v>251</v>
      </c>
      <c r="C262" s="22">
        <f>IF(B262="","",IF(B262=A262,"=",B262-A262))</f>
        <v>-9</v>
      </c>
      <c r="D262" s="76">
        <f>COUNTIF($M$3:$M262,$M262)</f>
        <v>6</v>
      </c>
      <c r="E262" s="76">
        <v>5</v>
      </c>
      <c r="F262" s="22">
        <f>IF(E262="","",IF(E262=D262,"=",E262-D262))</f>
        <v>-1</v>
      </c>
      <c r="G262" s="12">
        <v>452</v>
      </c>
      <c r="H262" s="13" t="str">
        <f>IFERROR(VLOOKUP($G262,Jugadores,12,0), "")</f>
        <v>RAMON PADIN O.</v>
      </c>
      <c r="I262" s="13" t="str">
        <f>IFERROR(VLOOKUP($G262,Jugadores,14,0), "")</f>
        <v>Cambados TM</v>
      </c>
      <c r="J262" s="17" t="str">
        <f>IF(ISERROR(VLOOKUP(I262,Clubes,1,0)),"-","Galicia")</f>
        <v>Galicia</v>
      </c>
      <c r="K262" s="14">
        <f>IFERROR(VLOOKUP($G262,Jugadores,15,0), "")</f>
        <v>1956</v>
      </c>
      <c r="L262" s="17" t="str">
        <f>IFERROR(VLOOKUP($G262,Jugadores,16,0), "")</f>
        <v>M</v>
      </c>
      <c r="M262" s="15" t="str">
        <f>IFERROR(VLOOKUP($G262,Jugadores,17,0), "")</f>
        <v>V65M</v>
      </c>
      <c r="N262" s="16"/>
      <c r="O262" s="24">
        <f>IF(COUNT(R262:AK262)=0,"",COUNT(R262:AK262))</f>
        <v>2</v>
      </c>
      <c r="P262" s="48">
        <f>SUM(R262:AK262)</f>
        <v>34.700000000000003</v>
      </c>
      <c r="Q262" s="50">
        <v>34.700000000000003</v>
      </c>
      <c r="R262" s="25" t="s">
        <v>14</v>
      </c>
      <c r="S262" s="25">
        <v>4.5</v>
      </c>
      <c r="T262" s="25" t="s">
        <v>14</v>
      </c>
      <c r="U262" s="25" t="s">
        <v>14</v>
      </c>
      <c r="V262" s="25" t="s">
        <v>14</v>
      </c>
      <c r="W262" s="25" t="s">
        <v>14</v>
      </c>
      <c r="X262" s="25" t="s">
        <v>14</v>
      </c>
      <c r="Y262" s="26"/>
      <c r="Z262" s="28" t="s">
        <v>14</v>
      </c>
      <c r="AA262" s="28" t="s">
        <v>14</v>
      </c>
      <c r="AB262" s="28" t="s">
        <v>14</v>
      </c>
      <c r="AC262" s="28" t="s">
        <v>14</v>
      </c>
      <c r="AD262" s="28" t="s">
        <v>14</v>
      </c>
      <c r="AE262" s="28" t="s">
        <v>14</v>
      </c>
      <c r="AF262" s="28" t="s">
        <v>14</v>
      </c>
      <c r="AG262" s="28" t="s">
        <v>14</v>
      </c>
      <c r="AH262" s="28" t="s">
        <v>14</v>
      </c>
      <c r="AI262" s="28" t="s">
        <v>14</v>
      </c>
      <c r="AJ262" s="28">
        <v>30.2</v>
      </c>
      <c r="AK262" s="51" t="s">
        <v>14</v>
      </c>
      <c r="AM262" s="1" t="s">
        <v>14</v>
      </c>
    </row>
    <row r="263" spans="1:39" x14ac:dyDescent="0.2">
      <c r="A263" s="21">
        <f>ROW(G263)-2</f>
        <v>261</v>
      </c>
      <c r="B263" s="76">
        <v>255</v>
      </c>
      <c r="C263" s="22">
        <f>IF(B263="","",IF(B263=A263,"=",B263-A263))</f>
        <v>-6</v>
      </c>
      <c r="D263" s="76">
        <f>COUNTIF($M$3:$M263,$M263)</f>
        <v>15</v>
      </c>
      <c r="E263" s="76">
        <v>15</v>
      </c>
      <c r="F263" s="22" t="str">
        <f>IF(E263="","",IF(E263=D263,"=",E263-D263))</f>
        <v>=</v>
      </c>
      <c r="G263" s="12">
        <v>100399</v>
      </c>
      <c r="H263" s="13" t="str">
        <f>IFERROR(VLOOKUP($G263,Jugadores,12,0), "")</f>
        <v>CLOE DEL R.</v>
      </c>
      <c r="I263" s="13" t="str">
        <f>IFERROR(VLOOKUP($G263,Jugadores,14,0), "")</f>
        <v>CTM Cidade de Narón</v>
      </c>
      <c r="J263" s="17" t="str">
        <f>IF(ISERROR(VLOOKUP(I263,Clubes,1,0)),"-","Galicia")</f>
        <v>Galicia</v>
      </c>
      <c r="K263" s="14">
        <f>IFERROR(VLOOKUP($G263,Jugadores,15,0), "")</f>
        <v>2013</v>
      </c>
      <c r="L263" s="17" t="str">
        <f>IFERROR(VLOOKUP($G263,Jugadores,16,0), "")</f>
        <v>F</v>
      </c>
      <c r="M263" s="15" t="str">
        <f>IFERROR(VLOOKUP($G263,Jugadores,17,0), "")</f>
        <v>BENF</v>
      </c>
      <c r="N263" s="16"/>
      <c r="O263" s="24">
        <f>IF(COUNT(R263:AK263)=0,"",COUNT(R263:AK263))</f>
        <v>2</v>
      </c>
      <c r="P263" s="48">
        <f>SUM(R263:AK263)</f>
        <v>33.5</v>
      </c>
      <c r="Q263" s="50">
        <v>33.5</v>
      </c>
      <c r="R263" s="25" t="s">
        <v>14</v>
      </c>
      <c r="S263" s="25" t="s">
        <v>14</v>
      </c>
      <c r="T263" s="25" t="s">
        <v>14</v>
      </c>
      <c r="U263" s="25" t="s">
        <v>14</v>
      </c>
      <c r="V263" s="25" t="s">
        <v>14</v>
      </c>
      <c r="W263" s="25">
        <v>4.5</v>
      </c>
      <c r="X263" s="25" t="s">
        <v>14</v>
      </c>
      <c r="Y263" s="26"/>
      <c r="Z263" s="28" t="s">
        <v>14</v>
      </c>
      <c r="AA263" s="28">
        <v>29</v>
      </c>
      <c r="AB263" s="28" t="s">
        <v>14</v>
      </c>
      <c r="AC263" s="28" t="s">
        <v>14</v>
      </c>
      <c r="AD263" s="28" t="s">
        <v>14</v>
      </c>
      <c r="AE263" s="28" t="s">
        <v>14</v>
      </c>
      <c r="AF263" s="28" t="s">
        <v>14</v>
      </c>
      <c r="AG263" s="28" t="s">
        <v>14</v>
      </c>
      <c r="AH263" s="28" t="s">
        <v>14</v>
      </c>
      <c r="AI263" s="28" t="s">
        <v>14</v>
      </c>
      <c r="AJ263" s="28" t="s">
        <v>14</v>
      </c>
      <c r="AK263" s="51" t="s">
        <v>14</v>
      </c>
      <c r="AM263" s="1" t="s">
        <v>14</v>
      </c>
    </row>
    <row r="264" spans="1:39" x14ac:dyDescent="0.2">
      <c r="A264" s="21">
        <f>ROW(G264)-2</f>
        <v>262</v>
      </c>
      <c r="B264" s="76">
        <v>257</v>
      </c>
      <c r="C264" s="22">
        <f>IF(B264="","",IF(B264=A264,"=",B264-A264))</f>
        <v>-5</v>
      </c>
      <c r="D264" s="76">
        <f>COUNTIF($M$3:$M264,$M264)</f>
        <v>7</v>
      </c>
      <c r="E264" s="76">
        <v>7</v>
      </c>
      <c r="F264" s="22" t="str">
        <f>IF(E264="","",IF(E264=D264,"=",E264-D264))</f>
        <v>=</v>
      </c>
      <c r="G264" s="12">
        <v>100340</v>
      </c>
      <c r="H264" s="13" t="str">
        <f>IFERROR(VLOOKUP($G264,Jugadores,12,0), "")</f>
        <v>MARCO LEMA T.</v>
      </c>
      <c r="I264" s="13" t="str">
        <f>IFERROR(VLOOKUP($G264,Jugadores,14,0), "")</f>
        <v>AD CP Zas</v>
      </c>
      <c r="J264" s="17" t="str">
        <f>IF(ISERROR(VLOOKUP(I264,Clubes,1,0)),"-","Galicia")</f>
        <v>Galicia</v>
      </c>
      <c r="K264" s="14">
        <f>IFERROR(VLOOKUP($G264,Jugadores,15,0), "")</f>
        <v>2014</v>
      </c>
      <c r="L264" s="17" t="str">
        <f>IFERROR(VLOOKUP($G264,Jugadores,16,0), "")</f>
        <v>M</v>
      </c>
      <c r="M264" s="15" t="str">
        <f>IFERROR(VLOOKUP($G264,Jugadores,17,0), "")</f>
        <v>PREM</v>
      </c>
      <c r="N264" s="16"/>
      <c r="O264" s="24">
        <f>IF(COUNT(R264:AK264)=0,"",COUNT(R264:AK264))</f>
        <v>1</v>
      </c>
      <c r="P264" s="48">
        <f>SUM(R264:AK264)</f>
        <v>33</v>
      </c>
      <c r="Q264" s="50">
        <v>33</v>
      </c>
      <c r="R264" s="25" t="s">
        <v>14</v>
      </c>
      <c r="S264" s="25" t="s">
        <v>14</v>
      </c>
      <c r="T264" s="25" t="s">
        <v>14</v>
      </c>
      <c r="U264" s="25" t="s">
        <v>14</v>
      </c>
      <c r="V264" s="25" t="s">
        <v>14</v>
      </c>
      <c r="W264" s="25" t="s">
        <v>14</v>
      </c>
      <c r="X264" s="25" t="s">
        <v>14</v>
      </c>
      <c r="Y264" s="26"/>
      <c r="Z264" s="28">
        <v>33</v>
      </c>
      <c r="AA264" s="28" t="s">
        <v>14</v>
      </c>
      <c r="AB264" s="28" t="s">
        <v>14</v>
      </c>
      <c r="AC264" s="28" t="s">
        <v>14</v>
      </c>
      <c r="AD264" s="28" t="s">
        <v>14</v>
      </c>
      <c r="AE264" s="28" t="s">
        <v>14</v>
      </c>
      <c r="AF264" s="28" t="s">
        <v>14</v>
      </c>
      <c r="AG264" s="28" t="s">
        <v>14</v>
      </c>
      <c r="AH264" s="28" t="s">
        <v>14</v>
      </c>
      <c r="AI264" s="28" t="s">
        <v>14</v>
      </c>
      <c r="AJ264" s="28" t="s">
        <v>14</v>
      </c>
      <c r="AK264" s="51" t="s">
        <v>14</v>
      </c>
      <c r="AM264" s="1" t="s">
        <v>14</v>
      </c>
    </row>
    <row r="265" spans="1:39" x14ac:dyDescent="0.2">
      <c r="A265" s="21">
        <f>ROW(G265)-2</f>
        <v>263</v>
      </c>
      <c r="B265" s="76">
        <v>258</v>
      </c>
      <c r="C265" s="22">
        <f>IF(B265="","",IF(B265=A265,"=",B265-A265))</f>
        <v>-5</v>
      </c>
      <c r="D265" s="76">
        <f>COUNTIF($M$3:$M265,$M265)</f>
        <v>24</v>
      </c>
      <c r="E265" s="76">
        <v>24</v>
      </c>
      <c r="F265" s="22" t="str">
        <f>IF(E265="","",IF(E265=D265,"=",E265-D265))</f>
        <v>=</v>
      </c>
      <c r="G265" s="12">
        <v>100347</v>
      </c>
      <c r="H265" s="13" t="str">
        <f>IFERROR(VLOOKUP($G265,Jugadores,12,0), "")</f>
        <v>BRAIS DAFONTE C.</v>
      </c>
      <c r="I265" s="13" t="str">
        <f>IFERROR(VLOOKUP($G265,Jugadores,14,0), "")</f>
        <v>Club Oroso TM</v>
      </c>
      <c r="J265" s="17" t="str">
        <f>IF(ISERROR(VLOOKUP(I265,Clubes,1,0)),"-","Galicia")</f>
        <v>Galicia</v>
      </c>
      <c r="K265" s="14">
        <f>IFERROR(VLOOKUP($G265,Jugadores,15,0), "")</f>
        <v>2013</v>
      </c>
      <c r="L265" s="17" t="str">
        <f>IFERROR(VLOOKUP($G265,Jugadores,16,0), "")</f>
        <v>M</v>
      </c>
      <c r="M265" s="15" t="str">
        <f>IFERROR(VLOOKUP($G265,Jugadores,17,0), "")</f>
        <v>BENM</v>
      </c>
      <c r="N265" s="16"/>
      <c r="O265" s="24">
        <f>IF(COUNT(R265:AK265)=0,"",COUNT(R265:AK265))</f>
        <v>1</v>
      </c>
      <c r="P265" s="48">
        <f>SUM(R265:AK265)</f>
        <v>33</v>
      </c>
      <c r="Q265" s="50">
        <v>33</v>
      </c>
      <c r="R265" s="25" t="s">
        <v>14</v>
      </c>
      <c r="S265" s="25" t="s">
        <v>14</v>
      </c>
      <c r="T265" s="25" t="s">
        <v>14</v>
      </c>
      <c r="U265" s="25" t="s">
        <v>14</v>
      </c>
      <c r="V265" s="25" t="s">
        <v>14</v>
      </c>
      <c r="W265" s="25" t="s">
        <v>14</v>
      </c>
      <c r="X265" s="25" t="s">
        <v>14</v>
      </c>
      <c r="Y265" s="26"/>
      <c r="Z265" s="28">
        <v>33</v>
      </c>
      <c r="AA265" s="28" t="s">
        <v>14</v>
      </c>
      <c r="AB265" s="28" t="s">
        <v>14</v>
      </c>
      <c r="AC265" s="28" t="s">
        <v>14</v>
      </c>
      <c r="AD265" s="28" t="s">
        <v>14</v>
      </c>
      <c r="AE265" s="28" t="s">
        <v>14</v>
      </c>
      <c r="AF265" s="28" t="s">
        <v>14</v>
      </c>
      <c r="AG265" s="28" t="s">
        <v>14</v>
      </c>
      <c r="AH265" s="28" t="s">
        <v>14</v>
      </c>
      <c r="AI265" s="28" t="s">
        <v>14</v>
      </c>
      <c r="AJ265" s="28" t="s">
        <v>14</v>
      </c>
      <c r="AK265" s="51" t="s">
        <v>14</v>
      </c>
      <c r="AM265" s="1" t="s">
        <v>14</v>
      </c>
    </row>
    <row r="266" spans="1:39" x14ac:dyDescent="0.2">
      <c r="A266" s="21">
        <f>ROW(G266)-2</f>
        <v>264</v>
      </c>
      <c r="B266" s="76">
        <v>259</v>
      </c>
      <c r="C266" s="22">
        <f>IF(B266="","",IF(B266=A266,"=",B266-A266))</f>
        <v>-5</v>
      </c>
      <c r="D266" s="76">
        <f>COUNTIF($M$3:$M266,$M266)</f>
        <v>25</v>
      </c>
      <c r="E266" s="76">
        <v>25</v>
      </c>
      <c r="F266" s="22" t="str">
        <f>IF(E266="","",IF(E266=D266,"=",E266-D266))</f>
        <v>=</v>
      </c>
      <c r="G266" s="12">
        <v>100425</v>
      </c>
      <c r="H266" s="13" t="str">
        <f>IFERROR(VLOOKUP($G266,Jugadores,12,0), "")</f>
        <v>JUAN CAMPAÑA P.</v>
      </c>
      <c r="I266" s="13" t="str">
        <f>IFERROR(VLOOKUP($G266,Jugadores,14,0), "")</f>
        <v>AD CP Zas</v>
      </c>
      <c r="J266" s="17" t="str">
        <f>IF(ISERROR(VLOOKUP(I266,Clubes,1,0)),"-","Galicia")</f>
        <v>Galicia</v>
      </c>
      <c r="K266" s="14">
        <f>IFERROR(VLOOKUP($G266,Jugadores,15,0), "")</f>
        <v>2013</v>
      </c>
      <c r="L266" s="17" t="str">
        <f>IFERROR(VLOOKUP($G266,Jugadores,16,0), "")</f>
        <v>M</v>
      </c>
      <c r="M266" s="15" t="str">
        <f>IFERROR(VLOOKUP($G266,Jugadores,17,0), "")</f>
        <v>BENM</v>
      </c>
      <c r="N266" s="16"/>
      <c r="O266" s="24">
        <f>IF(COUNT(R266:AK266)=0,"",COUNT(R266:AK266))</f>
        <v>1</v>
      </c>
      <c r="P266" s="48">
        <f>SUM(R266:AK266)</f>
        <v>33</v>
      </c>
      <c r="Q266" s="50">
        <v>33</v>
      </c>
      <c r="R266" s="25" t="s">
        <v>14</v>
      </c>
      <c r="S266" s="25" t="s">
        <v>14</v>
      </c>
      <c r="T266" s="25" t="s">
        <v>14</v>
      </c>
      <c r="U266" s="25" t="s">
        <v>14</v>
      </c>
      <c r="V266" s="25" t="s">
        <v>14</v>
      </c>
      <c r="W266" s="25" t="s">
        <v>14</v>
      </c>
      <c r="X266" s="25" t="s">
        <v>14</v>
      </c>
      <c r="Y266" s="26"/>
      <c r="Z266" s="28">
        <v>33</v>
      </c>
      <c r="AA266" s="28" t="s">
        <v>14</v>
      </c>
      <c r="AB266" s="28" t="s">
        <v>14</v>
      </c>
      <c r="AC266" s="28" t="s">
        <v>14</v>
      </c>
      <c r="AD266" s="28" t="s">
        <v>14</v>
      </c>
      <c r="AE266" s="28" t="s">
        <v>14</v>
      </c>
      <c r="AF266" s="28" t="s">
        <v>14</v>
      </c>
      <c r="AG266" s="28" t="s">
        <v>14</v>
      </c>
      <c r="AH266" s="28" t="s">
        <v>14</v>
      </c>
      <c r="AI266" s="28" t="s">
        <v>14</v>
      </c>
      <c r="AJ266" s="28" t="s">
        <v>14</v>
      </c>
      <c r="AK266" s="51" t="s">
        <v>14</v>
      </c>
      <c r="AM266" s="1" t="s">
        <v>14</v>
      </c>
    </row>
    <row r="267" spans="1:39" x14ac:dyDescent="0.2">
      <c r="A267" s="21">
        <f>ROW(G267)-2</f>
        <v>265</v>
      </c>
      <c r="B267" s="76">
        <v>260</v>
      </c>
      <c r="C267" s="22">
        <f>IF(B267="","",IF(B267=A267,"=",B267-A267))</f>
        <v>-5</v>
      </c>
      <c r="D267" s="76">
        <f>COUNTIF($M$3:$M267,$M267)</f>
        <v>26</v>
      </c>
      <c r="E267" s="76">
        <v>26</v>
      </c>
      <c r="F267" s="22" t="str">
        <f>IF(E267="","",IF(E267=D267,"=",E267-D267))</f>
        <v>=</v>
      </c>
      <c r="G267" s="12">
        <v>100426</v>
      </c>
      <c r="H267" s="13" t="str">
        <f>IFERROR(VLOOKUP($G267,Jugadores,12,0), "")</f>
        <v>IKER LOURIDO P.</v>
      </c>
      <c r="I267" s="13" t="str">
        <f>IFERROR(VLOOKUP($G267,Jugadores,14,0), "")</f>
        <v>AD CP Zas</v>
      </c>
      <c r="J267" s="17" t="str">
        <f>IF(ISERROR(VLOOKUP(I267,Clubes,1,0)),"-","Galicia")</f>
        <v>Galicia</v>
      </c>
      <c r="K267" s="14">
        <f>IFERROR(VLOOKUP($G267,Jugadores,15,0), "")</f>
        <v>2013</v>
      </c>
      <c r="L267" s="17" t="str">
        <f>IFERROR(VLOOKUP($G267,Jugadores,16,0), "")</f>
        <v>M</v>
      </c>
      <c r="M267" s="15" t="str">
        <f>IFERROR(VLOOKUP($G267,Jugadores,17,0), "")</f>
        <v>BENM</v>
      </c>
      <c r="N267" s="16"/>
      <c r="O267" s="24">
        <f>IF(COUNT(R267:AK267)=0,"",COUNT(R267:AK267))</f>
        <v>1</v>
      </c>
      <c r="P267" s="48">
        <f>SUM(R267:AK267)</f>
        <v>33</v>
      </c>
      <c r="Q267" s="50">
        <v>33</v>
      </c>
      <c r="R267" s="25" t="s">
        <v>14</v>
      </c>
      <c r="S267" s="25" t="s">
        <v>14</v>
      </c>
      <c r="T267" s="25" t="s">
        <v>14</v>
      </c>
      <c r="U267" s="25" t="s">
        <v>14</v>
      </c>
      <c r="V267" s="25" t="s">
        <v>14</v>
      </c>
      <c r="W267" s="25" t="s">
        <v>14</v>
      </c>
      <c r="X267" s="25" t="s">
        <v>14</v>
      </c>
      <c r="Y267" s="26"/>
      <c r="Z267" s="28">
        <v>33</v>
      </c>
      <c r="AA267" s="28" t="s">
        <v>14</v>
      </c>
      <c r="AB267" s="28" t="s">
        <v>14</v>
      </c>
      <c r="AC267" s="28" t="s">
        <v>14</v>
      </c>
      <c r="AD267" s="28" t="s">
        <v>14</v>
      </c>
      <c r="AE267" s="28" t="s">
        <v>14</v>
      </c>
      <c r="AF267" s="28" t="s">
        <v>14</v>
      </c>
      <c r="AG267" s="28" t="s">
        <v>14</v>
      </c>
      <c r="AH267" s="28" t="s">
        <v>14</v>
      </c>
      <c r="AI267" s="28" t="s">
        <v>14</v>
      </c>
      <c r="AJ267" s="28" t="s">
        <v>14</v>
      </c>
      <c r="AK267" s="51" t="s">
        <v>14</v>
      </c>
      <c r="AM267" s="1" t="s">
        <v>14</v>
      </c>
    </row>
    <row r="268" spans="1:39" x14ac:dyDescent="0.2">
      <c r="A268" s="21">
        <f>ROW(G268)-2</f>
        <v>266</v>
      </c>
      <c r="B268" s="76">
        <v>293</v>
      </c>
      <c r="C268" s="22">
        <f>IF(B268="","",IF(B268=A268,"=",B268-A268))</f>
        <v>27</v>
      </c>
      <c r="D268" s="76">
        <f>COUNTIF($M$3:$M268,$M268)</f>
        <v>18</v>
      </c>
      <c r="E268" s="76">
        <v>19</v>
      </c>
      <c r="F268" s="22">
        <f>IF(E268="","",IF(E268=D268,"=",E268-D268))</f>
        <v>1</v>
      </c>
      <c r="G268" s="12">
        <v>33693</v>
      </c>
      <c r="H268" s="13" t="str">
        <f>IFERROR(VLOOKUP($G268,Jugadores,12,0), "")</f>
        <v>LARA CASTRO G.</v>
      </c>
      <c r="I268" s="13" t="str">
        <f>IFERROR(VLOOKUP($G268,Jugadores,14,0), "")</f>
        <v>CTM GAM</v>
      </c>
      <c r="J268" s="17" t="str">
        <f>IF(ISERROR(VLOOKUP(I268,Clubes,1,0)),"-","Galicia")</f>
        <v>Galicia</v>
      </c>
      <c r="K268" s="14">
        <f>IFERROR(VLOOKUP($G268,Jugadores,15,0), "")</f>
        <v>2007</v>
      </c>
      <c r="L268" s="17" t="str">
        <f>IFERROR(VLOOKUP($G268,Jugadores,16,0), "")</f>
        <v>F</v>
      </c>
      <c r="M268" s="15" t="str">
        <f>IFERROR(VLOOKUP($G268,Jugadores,17,0), "")</f>
        <v>INFF</v>
      </c>
      <c r="N268" s="16"/>
      <c r="O268" s="24">
        <f>IF(COUNT(R268:AK268)=0,"",COUNT(R268:AK268))</f>
        <v>4</v>
      </c>
      <c r="P268" s="48">
        <f>SUM(R268:AK268)</f>
        <v>32.5</v>
      </c>
      <c r="Q268" s="50">
        <v>24</v>
      </c>
      <c r="R268" s="25">
        <v>4.5</v>
      </c>
      <c r="S268" s="25" t="s">
        <v>14</v>
      </c>
      <c r="T268" s="25">
        <v>2.5</v>
      </c>
      <c r="U268" s="25" t="s">
        <v>14</v>
      </c>
      <c r="V268" s="25">
        <v>6.5</v>
      </c>
      <c r="W268" s="25" t="s">
        <v>14</v>
      </c>
      <c r="X268" s="25" t="s">
        <v>14</v>
      </c>
      <c r="Y268" s="26"/>
      <c r="Z268" s="28" t="s">
        <v>14</v>
      </c>
      <c r="AA268" s="28" t="s">
        <v>14</v>
      </c>
      <c r="AB268" s="28" t="s">
        <v>14</v>
      </c>
      <c r="AC268" s="28">
        <v>19</v>
      </c>
      <c r="AD268" s="28" t="s">
        <v>14</v>
      </c>
      <c r="AE268" s="28" t="s">
        <v>14</v>
      </c>
      <c r="AF268" s="28" t="s">
        <v>14</v>
      </c>
      <c r="AG268" s="28" t="s">
        <v>14</v>
      </c>
      <c r="AH268" s="28" t="s">
        <v>14</v>
      </c>
      <c r="AI268" s="28" t="s">
        <v>14</v>
      </c>
      <c r="AJ268" s="28" t="s">
        <v>14</v>
      </c>
      <c r="AK268" s="51" t="s">
        <v>14</v>
      </c>
      <c r="AM268" s="1" t="s">
        <v>14</v>
      </c>
    </row>
    <row r="269" spans="1:39" x14ac:dyDescent="0.2">
      <c r="A269" s="21">
        <f>ROW(G269)-2</f>
        <v>267</v>
      </c>
      <c r="B269" s="76">
        <v>262</v>
      </c>
      <c r="C269" s="22">
        <f>IF(B269="","",IF(B269=A269,"=",B269-A269))</f>
        <v>-5</v>
      </c>
      <c r="D269" s="76">
        <f>COUNTIF($M$3:$M269,$M269)</f>
        <v>11</v>
      </c>
      <c r="E269" s="76">
        <v>12</v>
      </c>
      <c r="F269" s="22">
        <f>IF(E269="","",IF(E269=D269,"=",E269-D269))</f>
        <v>1</v>
      </c>
      <c r="G269" s="12">
        <v>619</v>
      </c>
      <c r="H269" s="13" t="str">
        <f>IFERROR(VLOOKUP($G269,Jugadores,12,0), "")</f>
        <v>MAXIMO A. DUGO P.</v>
      </c>
      <c r="I269" s="13" t="str">
        <f>IFERROR(VLOOKUP($G269,Jugadores,14,0), "")</f>
        <v>CD Dezportas Lugo TM</v>
      </c>
      <c r="J269" s="17" t="str">
        <f>IF(ISERROR(VLOOKUP(I269,Clubes,1,0)),"-","Galicia")</f>
        <v>Galicia</v>
      </c>
      <c r="K269" s="14">
        <f>IFERROR(VLOOKUP($G269,Jugadores,15,0), "")</f>
        <v>1959</v>
      </c>
      <c r="L269" s="17" t="str">
        <f>IFERROR(VLOOKUP($G269,Jugadores,16,0), "")</f>
        <v>M</v>
      </c>
      <c r="M269" s="15" t="str">
        <f>IFERROR(VLOOKUP($G269,Jugadores,17,0), "")</f>
        <v>V60M</v>
      </c>
      <c r="N269" s="16"/>
      <c r="O269" s="24">
        <f>IF(COUNT(R269:AK269)=0,"",COUNT(R269:AK269))</f>
        <v>3</v>
      </c>
      <c r="P269" s="48">
        <f>SUM(R269:AK269)</f>
        <v>32.299999999999997</v>
      </c>
      <c r="Q269" s="50">
        <v>32.299999999999997</v>
      </c>
      <c r="R269" s="25" t="s">
        <v>14</v>
      </c>
      <c r="S269" s="25" t="s">
        <v>14</v>
      </c>
      <c r="T269" s="25">
        <v>6.5</v>
      </c>
      <c r="U269" s="25">
        <v>4.5</v>
      </c>
      <c r="V269" s="25" t="s">
        <v>14</v>
      </c>
      <c r="W269" s="25" t="s">
        <v>14</v>
      </c>
      <c r="X269" s="25"/>
      <c r="Y269" s="26"/>
      <c r="Z269" s="28" t="s">
        <v>14</v>
      </c>
      <c r="AA269" s="28" t="s">
        <v>14</v>
      </c>
      <c r="AB269" s="28" t="s">
        <v>14</v>
      </c>
      <c r="AC269" s="28" t="s">
        <v>14</v>
      </c>
      <c r="AD269" s="28" t="s">
        <v>14</v>
      </c>
      <c r="AE269" s="28" t="s">
        <v>14</v>
      </c>
      <c r="AF269" s="28" t="s">
        <v>14</v>
      </c>
      <c r="AG269" s="28" t="s">
        <v>14</v>
      </c>
      <c r="AH269" s="28" t="s">
        <v>14</v>
      </c>
      <c r="AI269" s="28">
        <v>21.3</v>
      </c>
      <c r="AJ269" s="28" t="s">
        <v>14</v>
      </c>
      <c r="AK269" s="51" t="s">
        <v>14</v>
      </c>
      <c r="AM269" s="1" t="s">
        <v>14</v>
      </c>
    </row>
    <row r="270" spans="1:39" x14ac:dyDescent="0.2">
      <c r="A270" s="21">
        <f>ROW(G270)-2</f>
        <v>268</v>
      </c>
      <c r="B270" s="76">
        <v>263</v>
      </c>
      <c r="C270" s="22">
        <f>IF(B270="","",IF(B270=A270,"=",B270-A270))</f>
        <v>-5</v>
      </c>
      <c r="D270" s="76">
        <f>COUNTIF($M$3:$M270,$M270)</f>
        <v>22</v>
      </c>
      <c r="E270" s="76">
        <v>22</v>
      </c>
      <c r="F270" s="22" t="str">
        <f>IF(E270="","",IF(E270=D270,"=",E270-D270))</f>
        <v>=</v>
      </c>
      <c r="G270" s="12">
        <v>29708</v>
      </c>
      <c r="H270" s="13" t="str">
        <f>IFERROR(VLOOKUP($G270,Jugadores,12,0), "")</f>
        <v>MANUEL CARRASCO V.</v>
      </c>
      <c r="I270" s="13" t="str">
        <f>IFERROR(VLOOKUP($G270,Jugadores,14,0), "")</f>
        <v>Club del Mar de San Amaro</v>
      </c>
      <c r="J270" s="17" t="str">
        <f>IF(ISERROR(VLOOKUP(I270,Clubes,1,0)),"-","Galicia")</f>
        <v>Galicia</v>
      </c>
      <c r="K270" s="14">
        <f>IFERROR(VLOOKUP($G270,Jugadores,15,0), "")</f>
        <v>2006</v>
      </c>
      <c r="L270" s="17" t="str">
        <f>IFERROR(VLOOKUP($G270,Jugadores,16,0), "")</f>
        <v>M</v>
      </c>
      <c r="M270" s="15" t="str">
        <f>IFERROR(VLOOKUP($G270,Jugadores,17,0), "")</f>
        <v>JUVM</v>
      </c>
      <c r="N270" s="16">
        <v>1</v>
      </c>
      <c r="O270" s="24">
        <f>IF(COUNT(R270:AK270)=0,"",COUNT(R270:AK270))</f>
        <v>4</v>
      </c>
      <c r="P270" s="48">
        <f>SUM(R270:AK270)</f>
        <v>32</v>
      </c>
      <c r="Q270" s="50">
        <v>32</v>
      </c>
      <c r="R270" s="25" t="s">
        <v>14</v>
      </c>
      <c r="S270" s="25"/>
      <c r="T270" s="25">
        <v>8.5</v>
      </c>
      <c r="U270" s="25"/>
      <c r="V270" s="25" t="s">
        <v>14</v>
      </c>
      <c r="W270" s="25">
        <v>2.5</v>
      </c>
      <c r="X270" s="25" t="s">
        <v>14</v>
      </c>
      <c r="Y270" s="26"/>
      <c r="Z270" s="28" t="s">
        <v>14</v>
      </c>
      <c r="AA270" s="28" t="s">
        <v>14</v>
      </c>
      <c r="AB270" s="28" t="s">
        <v>14</v>
      </c>
      <c r="AC270" s="28" t="s">
        <v>14</v>
      </c>
      <c r="AD270" s="28">
        <v>0</v>
      </c>
      <c r="AE270" s="28">
        <v>21</v>
      </c>
      <c r="AF270" s="28"/>
      <c r="AG270" s="28" t="s">
        <v>14</v>
      </c>
      <c r="AH270" s="28" t="s">
        <v>14</v>
      </c>
      <c r="AI270" s="28" t="s">
        <v>14</v>
      </c>
      <c r="AJ270" s="28" t="s">
        <v>14</v>
      </c>
      <c r="AK270" s="51" t="s">
        <v>14</v>
      </c>
      <c r="AM270" s="1" t="s">
        <v>14</v>
      </c>
    </row>
    <row r="271" spans="1:39" x14ac:dyDescent="0.2">
      <c r="A271" s="21">
        <f>ROW(G271)-2</f>
        <v>269</v>
      </c>
      <c r="B271" s="76">
        <v>264</v>
      </c>
      <c r="C271" s="22">
        <f>IF(B271="","",IF(B271=A271,"=",B271-A271))</f>
        <v>-5</v>
      </c>
      <c r="D271" s="76">
        <f>COUNTIF($M$3:$M271,$M271)</f>
        <v>19</v>
      </c>
      <c r="E271" s="76">
        <v>17</v>
      </c>
      <c r="F271" s="22">
        <f>IF(E271="","",IF(E271=D271,"=",E271-D271))</f>
        <v>-2</v>
      </c>
      <c r="G271" s="12">
        <v>100296</v>
      </c>
      <c r="H271" s="13" t="str">
        <f>IFERROR(VLOOKUP($G271,Jugadores,12,0), "")</f>
        <v>ADRIANA HERMIDA M.</v>
      </c>
      <c r="I271" s="13" t="str">
        <f>IFERROR(VLOOKUP($G271,Jugadores,14,0), "")</f>
        <v>CTM GAM</v>
      </c>
      <c r="J271" s="17" t="str">
        <f>IF(ISERROR(VLOOKUP(I271,Clubes,1,0)),"-","Galicia")</f>
        <v>Galicia</v>
      </c>
      <c r="K271" s="14">
        <f>IFERROR(VLOOKUP($G271,Jugadores,15,0), "")</f>
        <v>2009</v>
      </c>
      <c r="L271" s="17" t="str">
        <f>IFERROR(VLOOKUP($G271,Jugadores,16,0), "")</f>
        <v>F</v>
      </c>
      <c r="M271" s="15" t="str">
        <f>IFERROR(VLOOKUP($G271,Jugadores,17,0), "")</f>
        <v>INFF</v>
      </c>
      <c r="N271" s="16"/>
      <c r="O271" s="24">
        <f>IF(COUNT(R271:AK271)=0,"",COUNT(R271:AK271))</f>
        <v>2</v>
      </c>
      <c r="P271" s="48">
        <f>SUM(R271:AK271)</f>
        <v>32</v>
      </c>
      <c r="Q271" s="50">
        <v>32</v>
      </c>
      <c r="R271" s="25" t="s">
        <v>14</v>
      </c>
      <c r="S271" s="25" t="s">
        <v>14</v>
      </c>
      <c r="T271" s="25" t="s">
        <v>14</v>
      </c>
      <c r="U271" s="25" t="s">
        <v>14</v>
      </c>
      <c r="V271" s="25" t="s">
        <v>14</v>
      </c>
      <c r="W271" s="25" t="s">
        <v>14</v>
      </c>
      <c r="X271" s="25" t="s">
        <v>14</v>
      </c>
      <c r="Y271" s="26"/>
      <c r="Z271" s="28" t="s">
        <v>14</v>
      </c>
      <c r="AA271" s="28" t="s">
        <v>14</v>
      </c>
      <c r="AB271" s="28">
        <v>17</v>
      </c>
      <c r="AC271" s="28" t="s">
        <v>14</v>
      </c>
      <c r="AD271" s="28">
        <v>15</v>
      </c>
      <c r="AE271" s="28" t="s">
        <v>14</v>
      </c>
      <c r="AF271" s="28" t="s">
        <v>14</v>
      </c>
      <c r="AG271" s="28" t="s">
        <v>14</v>
      </c>
      <c r="AH271" s="28" t="s">
        <v>14</v>
      </c>
      <c r="AI271" s="28" t="s">
        <v>14</v>
      </c>
      <c r="AJ271" s="28" t="s">
        <v>14</v>
      </c>
      <c r="AK271" s="51" t="s">
        <v>14</v>
      </c>
      <c r="AM271" s="1" t="s">
        <v>14</v>
      </c>
    </row>
    <row r="272" spans="1:39" x14ac:dyDescent="0.2">
      <c r="A272" s="21">
        <f>ROW(G272)-2</f>
        <v>270</v>
      </c>
      <c r="B272" s="76">
        <v>265</v>
      </c>
      <c r="C272" s="22">
        <f>IF(B272="","",IF(B272=A272,"=",B272-A272))</f>
        <v>-5</v>
      </c>
      <c r="D272" s="76">
        <f>COUNTIF($M$3:$M272,$M272)</f>
        <v>27</v>
      </c>
      <c r="E272" s="76">
        <v>27</v>
      </c>
      <c r="F272" s="22" t="str">
        <f>IF(E272="","",IF(E272=D272,"=",E272-D272))</f>
        <v>=</v>
      </c>
      <c r="G272" s="12">
        <v>38647</v>
      </c>
      <c r="H272" s="13" t="str">
        <f>IFERROR(VLOOKUP($G272,Jugadores,12,0), "")</f>
        <v>CIBRAN DOMINGUEZ N.</v>
      </c>
      <c r="I272" s="13" t="str">
        <f>IFERROR(VLOOKUP($G272,Jugadores,14,0), "")</f>
        <v>Vilagarcía TM</v>
      </c>
      <c r="J272" s="17" t="str">
        <f>IF(ISERROR(VLOOKUP(I272,Clubes,1,0)),"-","Galicia")</f>
        <v>Galicia</v>
      </c>
      <c r="K272" s="14">
        <f>IFERROR(VLOOKUP($G272,Jugadores,15,0), "")</f>
        <v>2012</v>
      </c>
      <c r="L272" s="17" t="str">
        <f>IFERROR(VLOOKUP($G272,Jugadores,16,0), "")</f>
        <v>M</v>
      </c>
      <c r="M272" s="15" t="str">
        <f>IFERROR(VLOOKUP($G272,Jugadores,17,0), "")</f>
        <v>BENM</v>
      </c>
      <c r="N272" s="16"/>
      <c r="O272" s="24">
        <f>IF(COUNT(R272:AK272)=0,"",COUNT(R272:AK272))</f>
        <v>1</v>
      </c>
      <c r="P272" s="48">
        <f>SUM(R272:AK272)</f>
        <v>32</v>
      </c>
      <c r="Q272" s="50">
        <v>32</v>
      </c>
      <c r="R272" s="25" t="s">
        <v>14</v>
      </c>
      <c r="S272" s="25" t="s">
        <v>14</v>
      </c>
      <c r="T272" s="25" t="s">
        <v>14</v>
      </c>
      <c r="U272" s="25" t="s">
        <v>14</v>
      </c>
      <c r="V272" s="25" t="s">
        <v>14</v>
      </c>
      <c r="W272" s="25" t="s">
        <v>14</v>
      </c>
      <c r="X272" s="25" t="s">
        <v>14</v>
      </c>
      <c r="Y272" s="26"/>
      <c r="Z272" s="28"/>
      <c r="AA272" s="28">
        <v>32</v>
      </c>
      <c r="AB272" s="28" t="s">
        <v>14</v>
      </c>
      <c r="AC272" s="28" t="s">
        <v>14</v>
      </c>
      <c r="AD272" s="28" t="s">
        <v>14</v>
      </c>
      <c r="AE272" s="28" t="s">
        <v>14</v>
      </c>
      <c r="AF272" s="28" t="s">
        <v>14</v>
      </c>
      <c r="AG272" s="28" t="s">
        <v>14</v>
      </c>
      <c r="AH272" s="28" t="s">
        <v>14</v>
      </c>
      <c r="AI272" s="28" t="s">
        <v>14</v>
      </c>
      <c r="AJ272" s="28" t="s">
        <v>14</v>
      </c>
      <c r="AK272" s="51" t="s">
        <v>14</v>
      </c>
      <c r="AM272" s="1" t="s">
        <v>14</v>
      </c>
    </row>
    <row r="273" spans="1:39" x14ac:dyDescent="0.2">
      <c r="A273" s="21">
        <f>ROW(G273)-2</f>
        <v>271</v>
      </c>
      <c r="B273" s="76">
        <v>266</v>
      </c>
      <c r="C273" s="22">
        <f>IF(B273="","",IF(B273=A273,"=",B273-A273))</f>
        <v>-5</v>
      </c>
      <c r="D273" s="76">
        <f>COUNTIF($M$3:$M273,$M273)</f>
        <v>21</v>
      </c>
      <c r="E273" s="76">
        <v>21</v>
      </c>
      <c r="F273" s="22" t="str">
        <f>IF(E273="","",IF(E273=D273,"=",E273-D273))</f>
        <v>=</v>
      </c>
      <c r="G273" s="12">
        <v>100409</v>
      </c>
      <c r="H273" s="13" t="str">
        <f>IFERROR(VLOOKUP($G273,Jugadores,12,0), "")</f>
        <v>HUGO LEIS A.</v>
      </c>
      <c r="I273" s="13" t="str">
        <f>IFERROR(VLOOKUP($G273,Jugadores,14,0), "")</f>
        <v>AD CP Zas</v>
      </c>
      <c r="J273" s="17" t="str">
        <f>IF(ISERROR(VLOOKUP(I273,Clubes,1,0)),"-","Galicia")</f>
        <v>Galicia</v>
      </c>
      <c r="K273" s="14">
        <f>IFERROR(VLOOKUP($G273,Jugadores,15,0), "")</f>
        <v>2011</v>
      </c>
      <c r="L273" s="17" t="str">
        <f>IFERROR(VLOOKUP($G273,Jugadores,16,0), "")</f>
        <v>M</v>
      </c>
      <c r="M273" s="15" t="str">
        <f>IFERROR(VLOOKUP($G273,Jugadores,17,0), "")</f>
        <v>ALEM</v>
      </c>
      <c r="N273" s="16"/>
      <c r="O273" s="24">
        <f>IF(COUNT(R273:AK273)=0,"",COUNT(R273:AK273))</f>
        <v>1</v>
      </c>
      <c r="P273" s="48">
        <f>SUM(R273:AK273)</f>
        <v>32</v>
      </c>
      <c r="Q273" s="50">
        <v>32</v>
      </c>
      <c r="R273" s="25" t="s">
        <v>14</v>
      </c>
      <c r="S273" s="25" t="s">
        <v>14</v>
      </c>
      <c r="T273" s="25" t="s">
        <v>14</v>
      </c>
      <c r="U273" s="25" t="s">
        <v>14</v>
      </c>
      <c r="V273" s="25" t="s">
        <v>14</v>
      </c>
      <c r="W273" s="25" t="s">
        <v>14</v>
      </c>
      <c r="X273" s="25" t="s">
        <v>14</v>
      </c>
      <c r="Y273" s="26"/>
      <c r="Z273" s="28"/>
      <c r="AA273" s="28">
        <v>32</v>
      </c>
      <c r="AB273" s="28" t="s">
        <v>14</v>
      </c>
      <c r="AC273" s="28" t="s">
        <v>14</v>
      </c>
      <c r="AD273" s="28" t="s">
        <v>14</v>
      </c>
      <c r="AE273" s="28" t="s">
        <v>14</v>
      </c>
      <c r="AF273" s="28" t="s">
        <v>14</v>
      </c>
      <c r="AG273" s="28" t="s">
        <v>14</v>
      </c>
      <c r="AH273" s="28" t="s">
        <v>14</v>
      </c>
      <c r="AI273" s="28" t="s">
        <v>14</v>
      </c>
      <c r="AJ273" s="28" t="s">
        <v>14</v>
      </c>
      <c r="AK273" s="51" t="s">
        <v>14</v>
      </c>
      <c r="AM273" s="1" t="s">
        <v>14</v>
      </c>
    </row>
    <row r="274" spans="1:39" x14ac:dyDescent="0.2">
      <c r="A274" s="21">
        <f>ROW(G274)-2</f>
        <v>272</v>
      </c>
      <c r="B274" s="76">
        <v>267</v>
      </c>
      <c r="C274" s="22">
        <f>IF(B274="","",IF(B274=A274,"=",B274-A274))</f>
        <v>-5</v>
      </c>
      <c r="D274" s="76">
        <f>COUNTIF($M$3:$M274,$M274)</f>
        <v>2</v>
      </c>
      <c r="E274" s="76">
        <v>2</v>
      </c>
      <c r="F274" s="22" t="str">
        <f>IF(E274="","",IF(E274=D274,"=",E274-D274))</f>
        <v>=</v>
      </c>
      <c r="G274" s="12">
        <v>30401</v>
      </c>
      <c r="H274" s="13" t="str">
        <f>IFERROR(VLOOKUP($G274,Jugadores,12,0), "")</f>
        <v>PAULA GARCIA P.</v>
      </c>
      <c r="I274" s="13" t="str">
        <f>IFERROR(VLOOKUP($G274,Jugadores,14,0), "")</f>
        <v>CTM Cidade de Narón</v>
      </c>
      <c r="J274" s="17" t="str">
        <f>IF(ISERROR(VLOOKUP(I274,Clubes,1,0)),"-","Galicia")</f>
        <v>Galicia</v>
      </c>
      <c r="K274" s="14">
        <f>IFERROR(VLOOKUP($G274,Jugadores,15,0), "")</f>
        <v>1973</v>
      </c>
      <c r="L274" s="17" t="str">
        <f>IFERROR(VLOOKUP($G274,Jugadores,16,0), "")</f>
        <v>F</v>
      </c>
      <c r="M274" s="15" t="str">
        <f>IFERROR(VLOOKUP($G274,Jugadores,17,0), "")</f>
        <v>V50F</v>
      </c>
      <c r="N274" s="16"/>
      <c r="O274" s="24">
        <f>IF(COUNT(R274:AK274)=0,"",COUNT(R274:AK274))</f>
        <v>5</v>
      </c>
      <c r="P274" s="48">
        <f>SUM(R274:AK274)</f>
        <v>31.7</v>
      </c>
      <c r="Q274" s="50">
        <v>30.5</v>
      </c>
      <c r="R274" s="25">
        <v>6.2</v>
      </c>
      <c r="S274" s="25" t="s">
        <v>14</v>
      </c>
      <c r="T274" s="25">
        <v>5</v>
      </c>
      <c r="U274" s="25">
        <v>4</v>
      </c>
      <c r="V274" s="25" t="s">
        <v>14</v>
      </c>
      <c r="W274" s="25">
        <v>9.5</v>
      </c>
      <c r="X274" s="25" t="s">
        <v>14</v>
      </c>
      <c r="Y274" s="26"/>
      <c r="Z274" s="28" t="s">
        <v>14</v>
      </c>
      <c r="AA274" s="28" t="s">
        <v>14</v>
      </c>
      <c r="AB274" s="28" t="s">
        <v>14</v>
      </c>
      <c r="AC274" s="28" t="s">
        <v>14</v>
      </c>
      <c r="AD274" s="28" t="s">
        <v>14</v>
      </c>
      <c r="AE274" s="28" t="s">
        <v>14</v>
      </c>
      <c r="AF274" s="28" t="s">
        <v>14</v>
      </c>
      <c r="AG274" s="28">
        <v>7</v>
      </c>
      <c r="AH274" s="28" t="s">
        <v>14</v>
      </c>
      <c r="AI274" s="28" t="s">
        <v>14</v>
      </c>
      <c r="AJ274" s="28" t="s">
        <v>14</v>
      </c>
      <c r="AK274" s="51" t="s">
        <v>14</v>
      </c>
      <c r="AM274" s="1" t="s">
        <v>14</v>
      </c>
    </row>
    <row r="275" spans="1:39" x14ac:dyDescent="0.2">
      <c r="A275" s="21">
        <f>ROW(G275)-2</f>
        <v>273</v>
      </c>
      <c r="B275" s="76">
        <v>268</v>
      </c>
      <c r="C275" s="22">
        <f>IF(B275="","",IF(B275=A275,"=",B275-A275))</f>
        <v>-5</v>
      </c>
      <c r="D275" s="76">
        <f>COUNTIF($M$3:$M275,$M275)</f>
        <v>31</v>
      </c>
      <c r="E275" s="76">
        <v>31</v>
      </c>
      <c r="F275" s="22" t="str">
        <f>IF(E275="","",IF(E275=D275,"=",E275-D275))</f>
        <v>=</v>
      </c>
      <c r="G275" s="12">
        <v>1290</v>
      </c>
      <c r="H275" s="13" t="str">
        <f>IFERROR(VLOOKUP($G275,Jugadores,12,0), "")</f>
        <v>PABLO LOIS G.</v>
      </c>
      <c r="I275" s="13" t="str">
        <f>IFERROR(VLOOKUP($G275,Jugadores,14,0), "")</f>
        <v>Arteal TM</v>
      </c>
      <c r="J275" s="17" t="str">
        <f>IF(ISERROR(VLOOKUP(I275,Clubes,1,0)),"-","Galicia")</f>
        <v>Galicia</v>
      </c>
      <c r="K275" s="14">
        <f>IFERROR(VLOOKUP($G275,Jugadores,15,0), "")</f>
        <v>1971</v>
      </c>
      <c r="L275" s="17" t="str">
        <f>IFERROR(VLOOKUP($G275,Jugadores,16,0), "")</f>
        <v>M</v>
      </c>
      <c r="M275" s="15" t="str">
        <f>IFERROR(VLOOKUP($G275,Jugadores,17,0), "")</f>
        <v>V50M</v>
      </c>
      <c r="N275" s="16"/>
      <c r="O275" s="24">
        <f>IF(COUNT(R275:AK275)=0,"",COUNT(R275:AK275))</f>
        <v>1</v>
      </c>
      <c r="P275" s="48">
        <f>SUM(R275:AK275)</f>
        <v>31.2</v>
      </c>
      <c r="Q275" s="50">
        <v>172</v>
      </c>
      <c r="R275" s="25">
        <v>31.2</v>
      </c>
      <c r="S275" s="25" t="s">
        <v>14</v>
      </c>
      <c r="T275" s="25" t="s">
        <v>14</v>
      </c>
      <c r="U275" s="25" t="s">
        <v>14</v>
      </c>
      <c r="V275" s="25" t="s">
        <v>14</v>
      </c>
      <c r="W275" s="25" t="s">
        <v>14</v>
      </c>
      <c r="X275" s="25" t="s">
        <v>14</v>
      </c>
      <c r="Y275" s="26"/>
      <c r="Z275" s="28"/>
      <c r="AA275" s="28" t="s">
        <v>14</v>
      </c>
      <c r="AB275" s="28" t="s">
        <v>14</v>
      </c>
      <c r="AC275" s="28" t="s">
        <v>14</v>
      </c>
      <c r="AD275" s="28" t="s">
        <v>14</v>
      </c>
      <c r="AE275" s="28" t="s">
        <v>14</v>
      </c>
      <c r="AF275" s="28" t="s">
        <v>14</v>
      </c>
      <c r="AG275" s="28" t="s">
        <v>14</v>
      </c>
      <c r="AH275" s="28" t="s">
        <v>14</v>
      </c>
      <c r="AI275" s="28" t="s">
        <v>14</v>
      </c>
      <c r="AJ275" s="28" t="s">
        <v>14</v>
      </c>
      <c r="AK275" s="51" t="s">
        <v>14</v>
      </c>
      <c r="AM275" s="1" t="s">
        <v>14</v>
      </c>
    </row>
    <row r="276" spans="1:39" x14ac:dyDescent="0.2">
      <c r="A276" s="21">
        <f>ROW(G276)-2</f>
        <v>274</v>
      </c>
      <c r="B276" s="76">
        <v>269</v>
      </c>
      <c r="C276" s="22">
        <f>IF(B276="","",IF(B276=A276,"=",B276-A276))</f>
        <v>-5</v>
      </c>
      <c r="D276" s="76">
        <f>COUNTIF($M$3:$M276,$M276)</f>
        <v>32</v>
      </c>
      <c r="E276" s="76">
        <v>32</v>
      </c>
      <c r="F276" s="22" t="str">
        <f>IF(E276="","",IF(E276=D276,"=",E276-D276))</f>
        <v>=</v>
      </c>
      <c r="G276" s="12">
        <v>18051</v>
      </c>
      <c r="H276" s="13" t="str">
        <f>IFERROR(VLOOKUP($G276,Jugadores,12,0), "")</f>
        <v>FERNANDO BLANCO F.</v>
      </c>
      <c r="I276" s="13" t="str">
        <f>IFERROR(VLOOKUP($G276,Jugadores,14,0), "")</f>
        <v>CTM Berciano Toralense</v>
      </c>
      <c r="J276" s="17" t="str">
        <f>IF(ISERROR(VLOOKUP(I276,Clubes,1,0)),"-","Galicia")</f>
        <v>-</v>
      </c>
      <c r="K276" s="14">
        <f>IFERROR(VLOOKUP($G276,Jugadores,15,0), "")</f>
        <v>1969</v>
      </c>
      <c r="L276" s="17" t="str">
        <f>IFERROR(VLOOKUP($G276,Jugadores,16,0), "")</f>
        <v>M</v>
      </c>
      <c r="M276" s="15" t="str">
        <f>IFERROR(VLOOKUP($G276,Jugadores,17,0), "")</f>
        <v>V50M</v>
      </c>
      <c r="N276" s="16"/>
      <c r="O276" s="24">
        <f>IF(COUNT(R276:AK276)=0,"",COUNT(R276:AK276))</f>
        <v>1</v>
      </c>
      <c r="P276" s="48">
        <f>SUM(R276:AK276)</f>
        <v>31.2</v>
      </c>
      <c r="Q276" s="50">
        <v>31.2</v>
      </c>
      <c r="R276" s="25" t="s">
        <v>14</v>
      </c>
      <c r="S276" s="25"/>
      <c r="T276" s="25">
        <v>31.2</v>
      </c>
      <c r="U276" s="25"/>
      <c r="V276" s="25" t="s">
        <v>14</v>
      </c>
      <c r="W276" s="25" t="s">
        <v>14</v>
      </c>
      <c r="X276" s="25" t="s">
        <v>14</v>
      </c>
      <c r="Y276" s="26"/>
      <c r="Z276" s="28" t="s">
        <v>14</v>
      </c>
      <c r="AA276" s="28" t="s">
        <v>14</v>
      </c>
      <c r="AB276" s="28" t="s">
        <v>14</v>
      </c>
      <c r="AC276" s="28" t="s">
        <v>14</v>
      </c>
      <c r="AD276" s="28" t="s">
        <v>14</v>
      </c>
      <c r="AE276" s="28" t="s">
        <v>14</v>
      </c>
      <c r="AF276" s="28"/>
      <c r="AG276" s="28" t="s">
        <v>14</v>
      </c>
      <c r="AH276" s="28" t="s">
        <v>14</v>
      </c>
      <c r="AI276" s="28" t="s">
        <v>14</v>
      </c>
      <c r="AJ276" s="28" t="s">
        <v>14</v>
      </c>
      <c r="AK276" s="51" t="s">
        <v>14</v>
      </c>
      <c r="AM276" s="1" t="s">
        <v>14</v>
      </c>
    </row>
    <row r="277" spans="1:39" x14ac:dyDescent="0.2">
      <c r="A277" s="21">
        <f>ROW(G277)-2</f>
        <v>275</v>
      </c>
      <c r="B277" s="76">
        <v>271</v>
      </c>
      <c r="C277" s="22">
        <f>IF(B277="","",IF(B277=A277,"=",B277-A277))</f>
        <v>-4</v>
      </c>
      <c r="D277" s="76">
        <f>COUNTIF($M$3:$M277,$M277)</f>
        <v>16</v>
      </c>
      <c r="E277" s="76">
        <v>16</v>
      </c>
      <c r="F277" s="22" t="str">
        <f>IF(E277="","",IF(E277=D277,"=",E277-D277))</f>
        <v>=</v>
      </c>
      <c r="G277" s="12">
        <v>38095</v>
      </c>
      <c r="H277" s="13" t="str">
        <f>IFERROR(VLOOKUP($G277,Jugadores,12,0), "")</f>
        <v>CARME LEIVAS V.</v>
      </c>
      <c r="I277" s="13" t="str">
        <f>IFERROR(VLOOKUP($G277,Jugadores,14,0), "")</f>
        <v>Club Monte Porreiro</v>
      </c>
      <c r="J277" s="17" t="str">
        <f>IF(ISERROR(VLOOKUP(I277,Clubes,1,0)),"-","Galicia")</f>
        <v>Galicia</v>
      </c>
      <c r="K277" s="14">
        <f>IFERROR(VLOOKUP($G277,Jugadores,15,0), "")</f>
        <v>2013</v>
      </c>
      <c r="L277" s="17" t="str">
        <f>IFERROR(VLOOKUP($G277,Jugadores,16,0), "")</f>
        <v>F</v>
      </c>
      <c r="M277" s="15" t="str">
        <f>IFERROR(VLOOKUP($G277,Jugadores,17,0), "")</f>
        <v>BENF</v>
      </c>
      <c r="N277" s="16">
        <v>1</v>
      </c>
      <c r="O277" s="24">
        <f>IF(COUNT(R277:AK277)=0,"",COUNT(R277:AK277))</f>
        <v>3</v>
      </c>
      <c r="P277" s="48">
        <f>SUM(R277:AK277)</f>
        <v>31</v>
      </c>
      <c r="Q277" s="50">
        <v>31</v>
      </c>
      <c r="R277" s="25" t="s">
        <v>14</v>
      </c>
      <c r="S277" s="25" t="s">
        <v>14</v>
      </c>
      <c r="T277" s="25" t="s">
        <v>14</v>
      </c>
      <c r="U277" s="25" t="s">
        <v>14</v>
      </c>
      <c r="V277" s="25">
        <v>0</v>
      </c>
      <c r="W277" s="25" t="s">
        <v>14</v>
      </c>
      <c r="X277" s="25" t="s">
        <v>14</v>
      </c>
      <c r="Y277" s="26"/>
      <c r="Z277" s="28">
        <v>14</v>
      </c>
      <c r="AA277" s="28">
        <v>17</v>
      </c>
      <c r="AB277" s="28" t="s">
        <v>14</v>
      </c>
      <c r="AC277" s="28" t="s">
        <v>14</v>
      </c>
      <c r="AD277" s="28" t="s">
        <v>14</v>
      </c>
      <c r="AE277" s="28" t="s">
        <v>14</v>
      </c>
      <c r="AF277" s="28" t="s">
        <v>14</v>
      </c>
      <c r="AG277" s="28" t="s">
        <v>14</v>
      </c>
      <c r="AH277" s="28" t="s">
        <v>14</v>
      </c>
      <c r="AI277" s="28" t="s">
        <v>14</v>
      </c>
      <c r="AJ277" s="28" t="s">
        <v>14</v>
      </c>
      <c r="AK277" s="51" t="s">
        <v>14</v>
      </c>
      <c r="AM277" s="1" t="s">
        <v>14</v>
      </c>
    </row>
    <row r="278" spans="1:39" x14ac:dyDescent="0.2">
      <c r="A278" s="21">
        <f>ROW(G278)-2</f>
        <v>276</v>
      </c>
      <c r="B278" s="76">
        <v>270</v>
      </c>
      <c r="C278" s="22">
        <f>IF(B278="","",IF(B278=A278,"=",B278-A278))</f>
        <v>-6</v>
      </c>
      <c r="D278" s="76">
        <f>COUNTIF($M$3:$M278,$M278)</f>
        <v>19</v>
      </c>
      <c r="E278" s="76">
        <v>19</v>
      </c>
      <c r="F278" s="22" t="str">
        <f>IF(E278="","",IF(E278=D278,"=",E278-D278))</f>
        <v>=</v>
      </c>
      <c r="G278" s="12">
        <v>1640</v>
      </c>
      <c r="H278" s="13" t="str">
        <f>IFERROR(VLOOKUP($G278,Jugadores,12,0), "")</f>
        <v>RAMON TUBIO V.</v>
      </c>
      <c r="I278" s="13" t="str">
        <f>IFERROR(VLOOKUP($G278,Jugadores,14,0), "")</f>
        <v>Vilagarcía TM</v>
      </c>
      <c r="J278" s="17" t="str">
        <f>IF(ISERROR(VLOOKUP(I278,Clubes,1,0)),"-","Galicia")</f>
        <v>Galicia</v>
      </c>
      <c r="K278" s="14">
        <f>IFERROR(VLOOKUP($G278,Jugadores,15,0), "")</f>
        <v>1976</v>
      </c>
      <c r="L278" s="17" t="str">
        <f>IFERROR(VLOOKUP($G278,Jugadores,16,0), "")</f>
        <v>M</v>
      </c>
      <c r="M278" s="15" t="str">
        <f>IFERROR(VLOOKUP($G278,Jugadores,17,0), "")</f>
        <v>V40M</v>
      </c>
      <c r="N278" s="16"/>
      <c r="O278" s="24">
        <f>IF(COUNT(R278:AK278)=0,"",COUNT(R278:AK278))</f>
        <v>2</v>
      </c>
      <c r="P278" s="48">
        <f>SUM(R278:AK278)</f>
        <v>31</v>
      </c>
      <c r="Q278" s="50">
        <v>31</v>
      </c>
      <c r="R278" s="25" t="s">
        <v>14</v>
      </c>
      <c r="S278" s="25" t="s">
        <v>14</v>
      </c>
      <c r="T278" s="25" t="s">
        <v>14</v>
      </c>
      <c r="U278" s="25">
        <v>8</v>
      </c>
      <c r="V278" s="25" t="s">
        <v>14</v>
      </c>
      <c r="W278" s="25" t="s">
        <v>14</v>
      </c>
      <c r="X278" s="25" t="s">
        <v>14</v>
      </c>
      <c r="Y278" s="26"/>
      <c r="Z278" s="28" t="s">
        <v>14</v>
      </c>
      <c r="AA278" s="28" t="s">
        <v>14</v>
      </c>
      <c r="AB278" s="28" t="s">
        <v>14</v>
      </c>
      <c r="AC278" s="28" t="s">
        <v>14</v>
      </c>
      <c r="AD278" s="28" t="s">
        <v>14</v>
      </c>
      <c r="AE278" s="28" t="s">
        <v>14</v>
      </c>
      <c r="AF278" s="28" t="s">
        <v>14</v>
      </c>
      <c r="AG278" s="28">
        <v>23</v>
      </c>
      <c r="AH278" s="28" t="s">
        <v>14</v>
      </c>
      <c r="AI278" s="28" t="s">
        <v>14</v>
      </c>
      <c r="AJ278" s="28" t="s">
        <v>14</v>
      </c>
      <c r="AK278" s="51" t="s">
        <v>14</v>
      </c>
      <c r="AM278" s="1" t="s">
        <v>14</v>
      </c>
    </row>
    <row r="279" spans="1:39" x14ac:dyDescent="0.2">
      <c r="A279" s="21">
        <f>ROW(G279)-2</f>
        <v>277</v>
      </c>
      <c r="B279" s="76">
        <v>273</v>
      </c>
      <c r="C279" s="22">
        <f>IF(B279="","",IF(B279=A279,"=",B279-A279))</f>
        <v>-4</v>
      </c>
      <c r="D279" s="76">
        <f>COUNTIF($M$3:$M279,$M279)</f>
        <v>5</v>
      </c>
      <c r="E279" s="76">
        <v>5</v>
      </c>
      <c r="F279" s="22" t="str">
        <f>IF(E279="","",IF(E279=D279,"=",E279-D279))</f>
        <v>=</v>
      </c>
      <c r="G279" s="12">
        <v>14452</v>
      </c>
      <c r="H279" s="13" t="str">
        <f>IFERROR(VLOOKUP($G279,Jugadores,12,0), "")</f>
        <v>MARIA D. PAZ L.</v>
      </c>
      <c r="I279" s="13" t="str">
        <f>IFERROR(VLOOKUP($G279,Jugadores,14,0), "")</f>
        <v>CTM Coruña</v>
      </c>
      <c r="J279" s="17" t="str">
        <f>IF(ISERROR(VLOOKUP(I279,Clubes,1,0)),"-","Galicia")</f>
        <v>Galicia</v>
      </c>
      <c r="K279" s="14">
        <f>IFERROR(VLOOKUP($G279,Jugadores,15,0), "")</f>
        <v>1961</v>
      </c>
      <c r="L279" s="17" t="str">
        <f>IFERROR(VLOOKUP($G279,Jugadores,16,0), "")</f>
        <v>F</v>
      </c>
      <c r="M279" s="15" t="str">
        <f>IFERROR(VLOOKUP($G279,Jugadores,17,0), "")</f>
        <v>V60F</v>
      </c>
      <c r="N279" s="16">
        <v>1</v>
      </c>
      <c r="O279" s="24">
        <f>IF(COUNT(R279:AK279)=0,"",COUNT(R279:AK279))</f>
        <v>3</v>
      </c>
      <c r="P279" s="48">
        <f>SUM(R279:AK279)</f>
        <v>30.4</v>
      </c>
      <c r="Q279" s="50">
        <v>30.4</v>
      </c>
      <c r="R279" s="25" t="s">
        <v>14</v>
      </c>
      <c r="S279" s="25">
        <v>16.399999999999999</v>
      </c>
      <c r="T279" s="25">
        <v>14</v>
      </c>
      <c r="U279" s="25" t="s">
        <v>14</v>
      </c>
      <c r="V279" s="25" t="s">
        <v>14</v>
      </c>
      <c r="W279" s="25" t="s">
        <v>14</v>
      </c>
      <c r="X279" s="25" t="s">
        <v>14</v>
      </c>
      <c r="Y279" s="26"/>
      <c r="Z279" s="28" t="s">
        <v>14</v>
      </c>
      <c r="AA279" s="28" t="s">
        <v>14</v>
      </c>
      <c r="AB279" s="28" t="s">
        <v>14</v>
      </c>
      <c r="AC279" s="28" t="s">
        <v>14</v>
      </c>
      <c r="AD279" s="28" t="s">
        <v>14</v>
      </c>
      <c r="AE279" s="28" t="s">
        <v>14</v>
      </c>
      <c r="AF279" s="28" t="s">
        <v>14</v>
      </c>
      <c r="AG279" s="28">
        <v>0</v>
      </c>
      <c r="AH279" s="28" t="s">
        <v>14</v>
      </c>
      <c r="AI279" s="28" t="s">
        <v>14</v>
      </c>
      <c r="AJ279" s="28" t="s">
        <v>14</v>
      </c>
      <c r="AK279" s="51" t="s">
        <v>14</v>
      </c>
      <c r="AM279" s="1" t="s">
        <v>14</v>
      </c>
    </row>
    <row r="280" spans="1:39" x14ac:dyDescent="0.2">
      <c r="A280" s="21">
        <f>ROW(G280)-2</f>
        <v>278</v>
      </c>
      <c r="B280" s="76">
        <v>275</v>
      </c>
      <c r="C280" s="22">
        <f>IF(B280="","",IF(B280=A280,"=",B280-A280))</f>
        <v>-3</v>
      </c>
      <c r="D280" s="76">
        <f>COUNTIF($M$3:$M280,$M280)</f>
        <v>13</v>
      </c>
      <c r="E280" s="76">
        <v>12</v>
      </c>
      <c r="F280" s="22">
        <f>IF(E280="","",IF(E280=D280,"=",E280-D280))</f>
        <v>-1</v>
      </c>
      <c r="G280" s="12">
        <v>7767</v>
      </c>
      <c r="H280" s="13" t="str">
        <f>IFERROR(VLOOKUP($G280,Jugadores,12,0), "")</f>
        <v>DIEGO GOMEZ G.</v>
      </c>
      <c r="I280" s="13" t="str">
        <f>IFERROR(VLOOKUP($G280,Jugadores,14,0), "")</f>
        <v>Finisterre TM</v>
      </c>
      <c r="J280" s="17" t="str">
        <f>IF(ISERROR(VLOOKUP(I280,Clubes,1,0)),"-","Galicia")</f>
        <v>Galicia</v>
      </c>
      <c r="K280" s="14">
        <f>IFERROR(VLOOKUP($G280,Jugadores,15,0), "")</f>
        <v>1991</v>
      </c>
      <c r="L280" s="17" t="str">
        <f>IFERROR(VLOOKUP($G280,Jugadores,16,0), "")</f>
        <v>M</v>
      </c>
      <c r="M280" s="15" t="str">
        <f>IFERROR(VLOOKUP($G280,Jugadores,17,0), "")</f>
        <v>SENM</v>
      </c>
      <c r="N280" s="16"/>
      <c r="O280" s="24">
        <f>IF(COUNT(R280:AK280)=0,"",COUNT(R280:AK280))</f>
        <v>3</v>
      </c>
      <c r="P280" s="48">
        <f>SUM(R280:AK280)</f>
        <v>29.4</v>
      </c>
      <c r="Q280" s="50">
        <v>14.9</v>
      </c>
      <c r="R280" s="25">
        <v>14.5</v>
      </c>
      <c r="S280" s="25" t="s">
        <v>14</v>
      </c>
      <c r="T280" s="25">
        <v>6.5</v>
      </c>
      <c r="U280" s="25" t="s">
        <v>14</v>
      </c>
      <c r="V280" s="25" t="s">
        <v>14</v>
      </c>
      <c r="W280" s="25">
        <v>8.4</v>
      </c>
      <c r="X280" s="25" t="s">
        <v>14</v>
      </c>
      <c r="Y280" s="26"/>
      <c r="Z280" s="28" t="s">
        <v>14</v>
      </c>
      <c r="AA280" s="28" t="s">
        <v>14</v>
      </c>
      <c r="AB280" s="28" t="s">
        <v>14</v>
      </c>
      <c r="AC280" s="28" t="s">
        <v>14</v>
      </c>
      <c r="AD280" s="28" t="s">
        <v>14</v>
      </c>
      <c r="AE280" s="28" t="s">
        <v>14</v>
      </c>
      <c r="AF280" s="28" t="s">
        <v>14</v>
      </c>
      <c r="AG280" s="28" t="s">
        <v>14</v>
      </c>
      <c r="AH280" s="28" t="s">
        <v>14</v>
      </c>
      <c r="AI280" s="28" t="s">
        <v>14</v>
      </c>
      <c r="AJ280" s="28" t="s">
        <v>14</v>
      </c>
      <c r="AK280" s="51" t="s">
        <v>14</v>
      </c>
      <c r="AM280" s="1" t="s">
        <v>14</v>
      </c>
    </row>
    <row r="281" spans="1:39" x14ac:dyDescent="0.2">
      <c r="A281" s="21">
        <f>ROW(G281)-2</f>
        <v>279</v>
      </c>
      <c r="B281" s="76">
        <v>277</v>
      </c>
      <c r="C281" s="22">
        <f>IF(B281="","",IF(B281=A281,"=",B281-A281))</f>
        <v>-2</v>
      </c>
      <c r="D281" s="76">
        <f>COUNTIF($M$3:$M281,$M281)</f>
        <v>17</v>
      </c>
      <c r="E281" s="76">
        <v>17</v>
      </c>
      <c r="F281" s="22" t="str">
        <f>IF(E281="","",IF(E281=D281,"=",E281-D281))</f>
        <v>=</v>
      </c>
      <c r="G281" s="12">
        <v>37706</v>
      </c>
      <c r="H281" s="13" t="str">
        <f>IFERROR(VLOOKUP($G281,Jugadores,12,0), "")</f>
        <v>MARTA CRESPO R.</v>
      </c>
      <c r="I281" s="13" t="str">
        <f>IFERROR(VLOOKUP($G281,Jugadores,14,0), "")</f>
        <v>Vilagarcía TM</v>
      </c>
      <c r="J281" s="17" t="str">
        <f>IF(ISERROR(VLOOKUP(I281,Clubes,1,0)),"-","Galicia")</f>
        <v>Galicia</v>
      </c>
      <c r="K281" s="14">
        <f>IFERROR(VLOOKUP($G281,Jugadores,15,0), "")</f>
        <v>2012</v>
      </c>
      <c r="L281" s="17" t="str">
        <f>IFERROR(VLOOKUP($G281,Jugadores,16,0), "")</f>
        <v>F</v>
      </c>
      <c r="M281" s="15" t="str">
        <f>IFERROR(VLOOKUP($G281,Jugadores,17,0), "")</f>
        <v>BENF</v>
      </c>
      <c r="N281" s="16"/>
      <c r="O281" s="24">
        <f>IF(COUNT(R281:AK281)=0,"",COUNT(R281:AK281))</f>
        <v>1</v>
      </c>
      <c r="P281" s="48">
        <f>SUM(R281:AK281)</f>
        <v>29</v>
      </c>
      <c r="Q281" s="50">
        <v>29</v>
      </c>
      <c r="R281" s="25" t="s">
        <v>14</v>
      </c>
      <c r="S281" s="25" t="s">
        <v>14</v>
      </c>
      <c r="T281" s="25" t="s">
        <v>14</v>
      </c>
      <c r="U281" s="25" t="s">
        <v>14</v>
      </c>
      <c r="V281" s="25" t="s">
        <v>14</v>
      </c>
      <c r="W281" s="25" t="s">
        <v>14</v>
      </c>
      <c r="X281" s="25" t="s">
        <v>14</v>
      </c>
      <c r="Y281" s="26"/>
      <c r="Z281" s="28"/>
      <c r="AA281" s="28">
        <v>29</v>
      </c>
      <c r="AB281" s="28" t="s">
        <v>14</v>
      </c>
      <c r="AC281" s="28" t="s">
        <v>14</v>
      </c>
      <c r="AD281" s="28" t="s">
        <v>14</v>
      </c>
      <c r="AE281" s="28" t="s">
        <v>14</v>
      </c>
      <c r="AF281" s="28" t="s">
        <v>14</v>
      </c>
      <c r="AG281" s="28" t="s">
        <v>14</v>
      </c>
      <c r="AH281" s="28" t="s">
        <v>14</v>
      </c>
      <c r="AI281" s="28" t="s">
        <v>14</v>
      </c>
      <c r="AJ281" s="28" t="s">
        <v>14</v>
      </c>
      <c r="AK281" s="51" t="s">
        <v>14</v>
      </c>
      <c r="AM281" s="1" t="s">
        <v>14</v>
      </c>
    </row>
    <row r="282" spans="1:39" x14ac:dyDescent="0.2">
      <c r="A282" s="21">
        <f>ROW(G282)-2</f>
        <v>280</v>
      </c>
      <c r="B282" s="76">
        <v>278</v>
      </c>
      <c r="C282" s="22">
        <f>IF(B282="","",IF(B282=A282,"=",B282-A282))</f>
        <v>-2</v>
      </c>
      <c r="D282" s="76">
        <f>COUNTIF($M$3:$M282,$M282)</f>
        <v>18</v>
      </c>
      <c r="E282" s="76">
        <v>18</v>
      </c>
      <c r="F282" s="22" t="str">
        <f>IF(E282="","",IF(E282=D282,"=",E282-D282))</f>
        <v>=</v>
      </c>
      <c r="G282" s="12">
        <v>100251</v>
      </c>
      <c r="H282" s="13" t="str">
        <f>IFERROR(VLOOKUP($G282,Jugadores,12,0), "")</f>
        <v>DANIELA CORES R.</v>
      </c>
      <c r="I282" s="13" t="str">
        <f>IFERROR(VLOOKUP($G282,Jugadores,14,0), "")</f>
        <v>CTM GAM</v>
      </c>
      <c r="J282" s="17" t="str">
        <f>IF(ISERROR(VLOOKUP(I282,Clubes,1,0)),"-","Galicia")</f>
        <v>Galicia</v>
      </c>
      <c r="K282" s="14">
        <f>IFERROR(VLOOKUP($G282,Jugadores,15,0), "")</f>
        <v>2012</v>
      </c>
      <c r="L282" s="17" t="str">
        <f>IFERROR(VLOOKUP($G282,Jugadores,16,0), "")</f>
        <v>F</v>
      </c>
      <c r="M282" s="15" t="str">
        <f>IFERROR(VLOOKUP($G282,Jugadores,17,0), "")</f>
        <v>BENF</v>
      </c>
      <c r="N282" s="16"/>
      <c r="O282" s="24">
        <f>IF(COUNT(R282:AK282)=0,"",COUNT(R282:AK282))</f>
        <v>1</v>
      </c>
      <c r="P282" s="48">
        <f>SUM(R282:AK282)</f>
        <v>29</v>
      </c>
      <c r="Q282" s="50">
        <v>29</v>
      </c>
      <c r="R282" s="25" t="s">
        <v>14</v>
      </c>
      <c r="S282" s="25" t="s">
        <v>14</v>
      </c>
      <c r="T282" s="25" t="s">
        <v>14</v>
      </c>
      <c r="U282" s="25" t="s">
        <v>14</v>
      </c>
      <c r="V282" s="25" t="s">
        <v>14</v>
      </c>
      <c r="W282" s="25" t="s">
        <v>14</v>
      </c>
      <c r="X282" s="25" t="s">
        <v>14</v>
      </c>
      <c r="Y282" s="26"/>
      <c r="Z282" s="28"/>
      <c r="AA282" s="28">
        <v>29</v>
      </c>
      <c r="AB282" s="28" t="s">
        <v>14</v>
      </c>
      <c r="AC282" s="28" t="s">
        <v>14</v>
      </c>
      <c r="AD282" s="28" t="s">
        <v>14</v>
      </c>
      <c r="AE282" s="28" t="s">
        <v>14</v>
      </c>
      <c r="AF282" s="28" t="s">
        <v>14</v>
      </c>
      <c r="AG282" s="28" t="s">
        <v>14</v>
      </c>
      <c r="AH282" s="28" t="s">
        <v>14</v>
      </c>
      <c r="AI282" s="28" t="s">
        <v>14</v>
      </c>
      <c r="AJ282" s="28" t="s">
        <v>14</v>
      </c>
      <c r="AK282" s="51" t="s">
        <v>14</v>
      </c>
      <c r="AM282" s="1" t="s">
        <v>14</v>
      </c>
    </row>
    <row r="283" spans="1:39" x14ac:dyDescent="0.2">
      <c r="A283" s="21">
        <f>ROW(G283)-2</f>
        <v>281</v>
      </c>
      <c r="B283" s="76">
        <v>279</v>
      </c>
      <c r="C283" s="22">
        <f>IF(B283="","",IF(B283=A283,"=",B283-A283))</f>
        <v>-2</v>
      </c>
      <c r="D283" s="76">
        <f>COUNTIF($M$3:$M283,$M283)</f>
        <v>12</v>
      </c>
      <c r="E283" s="76">
        <v>12</v>
      </c>
      <c r="F283" s="22" t="str">
        <f>IF(E283="","",IF(E283=D283,"=",E283-D283))</f>
        <v>=</v>
      </c>
      <c r="G283" s="12">
        <v>100326</v>
      </c>
      <c r="H283" s="13" t="str">
        <f>IFERROR(VLOOKUP($G283,Jugadores,12,0), "")</f>
        <v>ELENA PAZ L.</v>
      </c>
      <c r="I283" s="13" t="str">
        <f>IFERROR(VLOOKUP($G283,Jugadores,14,0), "")</f>
        <v>AD CP Zas</v>
      </c>
      <c r="J283" s="17" t="str">
        <f>IF(ISERROR(VLOOKUP(I283,Clubes,1,0)),"-","Galicia")</f>
        <v>Galicia</v>
      </c>
      <c r="K283" s="14">
        <f>IFERROR(VLOOKUP($G283,Jugadores,15,0), "")</f>
        <v>2010</v>
      </c>
      <c r="L283" s="17" t="str">
        <f>IFERROR(VLOOKUP($G283,Jugadores,16,0), "")</f>
        <v>F</v>
      </c>
      <c r="M283" s="15" t="str">
        <f>IFERROR(VLOOKUP($G283,Jugadores,17,0), "")</f>
        <v>ALEF</v>
      </c>
      <c r="N283" s="16"/>
      <c r="O283" s="24">
        <f>IF(COUNT(R283:AK283)=0,"",COUNT(R283:AK283))</f>
        <v>1</v>
      </c>
      <c r="P283" s="48">
        <f>SUM(R283:AK283)</f>
        <v>29</v>
      </c>
      <c r="Q283" s="50">
        <v>29</v>
      </c>
      <c r="R283" s="25" t="s">
        <v>14</v>
      </c>
      <c r="S283" s="25" t="s">
        <v>14</v>
      </c>
      <c r="T283" s="25" t="s">
        <v>14</v>
      </c>
      <c r="U283" s="25" t="s">
        <v>14</v>
      </c>
      <c r="V283" s="25" t="s">
        <v>14</v>
      </c>
      <c r="W283" s="25" t="s">
        <v>14</v>
      </c>
      <c r="X283" s="25" t="s">
        <v>14</v>
      </c>
      <c r="Y283" s="26"/>
      <c r="Z283" s="28" t="s">
        <v>14</v>
      </c>
      <c r="AA283" s="28" t="s">
        <v>14</v>
      </c>
      <c r="AB283" s="28">
        <v>29</v>
      </c>
      <c r="AC283" s="28" t="s">
        <v>14</v>
      </c>
      <c r="AD283" s="28" t="s">
        <v>14</v>
      </c>
      <c r="AE283" s="28" t="s">
        <v>14</v>
      </c>
      <c r="AF283" s="28" t="s">
        <v>14</v>
      </c>
      <c r="AG283" s="28" t="s">
        <v>14</v>
      </c>
      <c r="AH283" s="28" t="s">
        <v>14</v>
      </c>
      <c r="AI283" s="28" t="s">
        <v>14</v>
      </c>
      <c r="AJ283" s="28" t="s">
        <v>14</v>
      </c>
      <c r="AK283" s="51" t="s">
        <v>14</v>
      </c>
      <c r="AM283" s="1" t="s">
        <v>14</v>
      </c>
    </row>
    <row r="284" spans="1:39" x14ac:dyDescent="0.2">
      <c r="A284" s="21">
        <f>ROW(G284)-2</f>
        <v>282</v>
      </c>
      <c r="B284" s="76">
        <v>280</v>
      </c>
      <c r="C284" s="22">
        <f>IF(B284="","",IF(B284=A284,"=",B284-A284))</f>
        <v>-2</v>
      </c>
      <c r="D284" s="76">
        <f>COUNTIF($M$3:$M284,$M284)</f>
        <v>13</v>
      </c>
      <c r="E284" s="76">
        <v>13</v>
      </c>
      <c r="F284" s="22" t="str">
        <f>IF(E284="","",IF(E284=D284,"=",E284-D284))</f>
        <v>=</v>
      </c>
      <c r="G284" s="12">
        <v>100329</v>
      </c>
      <c r="H284" s="13" t="str">
        <f>IFERROR(VLOOKUP($G284,Jugadores,12,0), "")</f>
        <v>HELENA OTERO Q.</v>
      </c>
      <c r="I284" s="13" t="str">
        <f>IFERROR(VLOOKUP($G284,Jugadores,14,0), "")</f>
        <v>AD CP Zas</v>
      </c>
      <c r="J284" s="17" t="str">
        <f>IF(ISERROR(VLOOKUP(I284,Clubes,1,0)),"-","Galicia")</f>
        <v>Galicia</v>
      </c>
      <c r="K284" s="14">
        <f>IFERROR(VLOOKUP($G284,Jugadores,15,0), "")</f>
        <v>2010</v>
      </c>
      <c r="L284" s="17" t="str">
        <f>IFERROR(VLOOKUP($G284,Jugadores,16,0), "")</f>
        <v>F</v>
      </c>
      <c r="M284" s="15" t="str">
        <f>IFERROR(VLOOKUP($G284,Jugadores,17,0), "")</f>
        <v>ALEF</v>
      </c>
      <c r="N284" s="16"/>
      <c r="O284" s="24">
        <f>IF(COUNT(R284:AK284)=0,"",COUNT(R284:AK284))</f>
        <v>1</v>
      </c>
      <c r="P284" s="48">
        <f>SUM(R284:AK284)</f>
        <v>29</v>
      </c>
      <c r="Q284" s="50">
        <v>29</v>
      </c>
      <c r="R284" s="25" t="s">
        <v>14</v>
      </c>
      <c r="S284" s="25" t="s">
        <v>14</v>
      </c>
      <c r="T284" s="25" t="s">
        <v>14</v>
      </c>
      <c r="U284" s="25" t="s">
        <v>14</v>
      </c>
      <c r="V284" s="25" t="s">
        <v>14</v>
      </c>
      <c r="W284" s="25" t="s">
        <v>14</v>
      </c>
      <c r="X284" s="25" t="s">
        <v>14</v>
      </c>
      <c r="Y284" s="26"/>
      <c r="Z284" s="28" t="s">
        <v>14</v>
      </c>
      <c r="AA284" s="28" t="s">
        <v>14</v>
      </c>
      <c r="AB284" s="28">
        <v>29</v>
      </c>
      <c r="AC284" s="28" t="s">
        <v>14</v>
      </c>
      <c r="AD284" s="28" t="s">
        <v>14</v>
      </c>
      <c r="AE284" s="28" t="s">
        <v>14</v>
      </c>
      <c r="AF284" s="28" t="s">
        <v>14</v>
      </c>
      <c r="AG284" s="28" t="s">
        <v>14</v>
      </c>
      <c r="AH284" s="28" t="s">
        <v>14</v>
      </c>
      <c r="AI284" s="28" t="s">
        <v>14</v>
      </c>
      <c r="AJ284" s="28" t="s">
        <v>14</v>
      </c>
      <c r="AK284" s="51" t="s">
        <v>14</v>
      </c>
      <c r="AM284" s="1" t="s">
        <v>14</v>
      </c>
    </row>
    <row r="285" spans="1:39" x14ac:dyDescent="0.2">
      <c r="A285" s="21">
        <f>ROW(G285)-2</f>
        <v>283</v>
      </c>
      <c r="B285" s="76">
        <v>281</v>
      </c>
      <c r="C285" s="22">
        <f>IF(B285="","",IF(B285=A285,"=",B285-A285))</f>
        <v>-2</v>
      </c>
      <c r="D285" s="76">
        <f>COUNTIF($M$3:$M285,$M285)</f>
        <v>14</v>
      </c>
      <c r="E285" s="76">
        <v>14</v>
      </c>
      <c r="F285" s="22" t="str">
        <f>IF(E285="","",IF(E285=D285,"=",E285-D285))</f>
        <v>=</v>
      </c>
      <c r="G285" s="12">
        <v>100335</v>
      </c>
      <c r="H285" s="13" t="str">
        <f>IFERROR(VLOOKUP($G285,Jugadores,12,0), "")</f>
        <v>PAULA COSTA C.</v>
      </c>
      <c r="I285" s="13" t="str">
        <f>IFERROR(VLOOKUP($G285,Jugadores,14,0), "")</f>
        <v>AD CP Zas</v>
      </c>
      <c r="J285" s="17" t="str">
        <f>IF(ISERROR(VLOOKUP(I285,Clubes,1,0)),"-","Galicia")</f>
        <v>Galicia</v>
      </c>
      <c r="K285" s="14">
        <f>IFERROR(VLOOKUP($G285,Jugadores,15,0), "")</f>
        <v>2010</v>
      </c>
      <c r="L285" s="17" t="str">
        <f>IFERROR(VLOOKUP($G285,Jugadores,16,0), "")</f>
        <v>F</v>
      </c>
      <c r="M285" s="15" t="str">
        <f>IFERROR(VLOOKUP($G285,Jugadores,17,0), "")</f>
        <v>ALEF</v>
      </c>
      <c r="N285" s="16"/>
      <c r="O285" s="24">
        <f>IF(COUNT(R285:AK285)=0,"",COUNT(R285:AK285))</f>
        <v>1</v>
      </c>
      <c r="P285" s="48">
        <f>SUM(R285:AK285)</f>
        <v>29</v>
      </c>
      <c r="Q285" s="50">
        <v>29</v>
      </c>
      <c r="R285" s="25" t="s">
        <v>14</v>
      </c>
      <c r="S285" s="25" t="s">
        <v>14</v>
      </c>
      <c r="T285" s="25" t="s">
        <v>14</v>
      </c>
      <c r="U285" s="25" t="s">
        <v>14</v>
      </c>
      <c r="V285" s="25" t="s">
        <v>14</v>
      </c>
      <c r="W285" s="25" t="s">
        <v>14</v>
      </c>
      <c r="X285" s="25" t="s">
        <v>14</v>
      </c>
      <c r="Y285" s="26"/>
      <c r="Z285" s="28" t="s">
        <v>14</v>
      </c>
      <c r="AA285" s="28" t="s">
        <v>14</v>
      </c>
      <c r="AB285" s="28">
        <v>29</v>
      </c>
      <c r="AC285" s="28" t="s">
        <v>14</v>
      </c>
      <c r="AD285" s="28" t="s">
        <v>14</v>
      </c>
      <c r="AE285" s="28" t="s">
        <v>14</v>
      </c>
      <c r="AF285" s="28" t="s">
        <v>14</v>
      </c>
      <c r="AG285" s="28" t="s">
        <v>14</v>
      </c>
      <c r="AH285" s="28" t="s">
        <v>14</v>
      </c>
      <c r="AI285" s="28" t="s">
        <v>14</v>
      </c>
      <c r="AJ285" s="28" t="s">
        <v>14</v>
      </c>
      <c r="AK285" s="51" t="s">
        <v>14</v>
      </c>
      <c r="AM285" s="1" t="s">
        <v>14</v>
      </c>
    </row>
    <row r="286" spans="1:39" x14ac:dyDescent="0.2">
      <c r="A286" s="21">
        <f>ROW(G286)-2</f>
        <v>284</v>
      </c>
      <c r="B286" s="76">
        <v>282</v>
      </c>
      <c r="C286" s="22">
        <f>IF(B286="","",IF(B286=A286,"=",B286-A286))</f>
        <v>-2</v>
      </c>
      <c r="D286" s="76">
        <f>COUNTIF($M$3:$M286,$M286)</f>
        <v>15</v>
      </c>
      <c r="E286" s="76">
        <v>15</v>
      </c>
      <c r="F286" s="22" t="str">
        <f>IF(E286="","",IF(E286=D286,"=",E286-D286))</f>
        <v>=</v>
      </c>
      <c r="G286" s="12">
        <v>100443</v>
      </c>
      <c r="H286" s="13" t="str">
        <f>IFERROR(VLOOKUP($G286,Jugadores,12,0), "")</f>
        <v>CLAUDIA GERPE P.</v>
      </c>
      <c r="I286" s="13" t="str">
        <f>IFERROR(VLOOKUP($G286,Jugadores,14,0), "")</f>
        <v>AD CP Zas</v>
      </c>
      <c r="J286" s="17" t="str">
        <f>IF(ISERROR(VLOOKUP(I286,Clubes,1,0)),"-","Galicia")</f>
        <v>Galicia</v>
      </c>
      <c r="K286" s="14">
        <f>IFERROR(VLOOKUP($G286,Jugadores,15,0), "")</f>
        <v>2011</v>
      </c>
      <c r="L286" s="17" t="str">
        <f>IFERROR(VLOOKUP($G286,Jugadores,16,0), "")</f>
        <v>F</v>
      </c>
      <c r="M286" s="15" t="str">
        <f>IFERROR(VLOOKUP($G286,Jugadores,17,0), "")</f>
        <v>ALEF</v>
      </c>
      <c r="N286" s="16"/>
      <c r="O286" s="24">
        <f>IF(COUNT(R286:AK286)=0,"",COUNT(R286:AK286))</f>
        <v>1</v>
      </c>
      <c r="P286" s="48">
        <f>SUM(R286:AK286)</f>
        <v>29</v>
      </c>
      <c r="Q286" s="50">
        <v>29</v>
      </c>
      <c r="R286" s="25" t="s">
        <v>14</v>
      </c>
      <c r="S286" s="25" t="s">
        <v>14</v>
      </c>
      <c r="T286" s="25" t="s">
        <v>14</v>
      </c>
      <c r="U286" s="25" t="s">
        <v>14</v>
      </c>
      <c r="V286" s="25" t="s">
        <v>14</v>
      </c>
      <c r="W286" s="25" t="s">
        <v>14</v>
      </c>
      <c r="X286" s="25" t="s">
        <v>14</v>
      </c>
      <c r="Y286" s="26"/>
      <c r="Z286" s="28" t="s">
        <v>14</v>
      </c>
      <c r="AA286" s="28" t="s">
        <v>14</v>
      </c>
      <c r="AB286" s="28">
        <v>29</v>
      </c>
      <c r="AC286" s="28" t="s">
        <v>14</v>
      </c>
      <c r="AD286" s="28" t="s">
        <v>14</v>
      </c>
      <c r="AE286" s="28" t="s">
        <v>14</v>
      </c>
      <c r="AF286" s="28" t="s">
        <v>14</v>
      </c>
      <c r="AG286" s="28" t="s">
        <v>14</v>
      </c>
      <c r="AH286" s="28" t="s">
        <v>14</v>
      </c>
      <c r="AI286" s="28" t="s">
        <v>14</v>
      </c>
      <c r="AJ286" s="28" t="s">
        <v>14</v>
      </c>
      <c r="AK286" s="51" t="s">
        <v>14</v>
      </c>
      <c r="AM286" s="1" t="s">
        <v>14</v>
      </c>
    </row>
    <row r="287" spans="1:39" x14ac:dyDescent="0.2">
      <c r="A287" s="21">
        <f>ROW(G287)-2</f>
        <v>285</v>
      </c>
      <c r="B287" s="76">
        <v>283</v>
      </c>
      <c r="C287" s="22">
        <f>IF(B287="","",IF(B287=A287,"=",B287-A287))</f>
        <v>-2</v>
      </c>
      <c r="D287" s="76">
        <f>COUNTIF($M$3:$M287,$M287)</f>
        <v>14</v>
      </c>
      <c r="E287" s="76">
        <v>13</v>
      </c>
      <c r="F287" s="22">
        <f>IF(E287="","",IF(E287=D287,"=",E287-D287))</f>
        <v>-1</v>
      </c>
      <c r="G287" s="12">
        <v>3275</v>
      </c>
      <c r="H287" s="13" t="str">
        <f>IFERROR(VLOOKUP($G287,Jugadores,12,0), "")</f>
        <v>JULIO A. SILVA R.</v>
      </c>
      <c r="I287" s="13" t="str">
        <f>IFERROR(VLOOKUP($G287,Jugadores,14,0), "")</f>
        <v>Arteal TM</v>
      </c>
      <c r="J287" s="17" t="str">
        <f>IF(ISERROR(VLOOKUP(I287,Clubes,1,0)),"-","Galicia")</f>
        <v>Galicia</v>
      </c>
      <c r="K287" s="14">
        <f>IFERROR(VLOOKUP($G287,Jugadores,15,0), "")</f>
        <v>1988</v>
      </c>
      <c r="L287" s="17" t="str">
        <f>IFERROR(VLOOKUP($G287,Jugadores,16,0), "")</f>
        <v>M</v>
      </c>
      <c r="M287" s="15" t="str">
        <f>IFERROR(VLOOKUP($G287,Jugadores,17,0), "")</f>
        <v>SENM</v>
      </c>
      <c r="N287" s="16">
        <v>1</v>
      </c>
      <c r="O287" s="24">
        <f>IF(COUNT(R287:AK287)=0,"",COUNT(R287:AK287))</f>
        <v>3</v>
      </c>
      <c r="P287" s="48">
        <f>SUM(R287:AK287)</f>
        <v>28</v>
      </c>
      <c r="Q287" s="50">
        <v>9.5</v>
      </c>
      <c r="R287" s="25">
        <v>18.5</v>
      </c>
      <c r="S287" s="25" t="s">
        <v>14</v>
      </c>
      <c r="T287" s="25">
        <v>9.5</v>
      </c>
      <c r="U287" s="25" t="s">
        <v>14</v>
      </c>
      <c r="V287" s="25">
        <v>0</v>
      </c>
      <c r="W287" s="25" t="s">
        <v>14</v>
      </c>
      <c r="X287" s="25" t="s">
        <v>14</v>
      </c>
      <c r="Y287" s="26"/>
      <c r="Z287" s="28" t="s">
        <v>14</v>
      </c>
      <c r="AA287" s="28" t="s">
        <v>14</v>
      </c>
      <c r="AB287" s="28" t="s">
        <v>14</v>
      </c>
      <c r="AC287" s="28" t="s">
        <v>14</v>
      </c>
      <c r="AD287" s="28" t="s">
        <v>14</v>
      </c>
      <c r="AE287" s="28" t="s">
        <v>14</v>
      </c>
      <c r="AF287" s="28" t="s">
        <v>14</v>
      </c>
      <c r="AG287" s="28" t="s">
        <v>14</v>
      </c>
      <c r="AH287" s="28" t="s">
        <v>14</v>
      </c>
      <c r="AI287" s="28" t="s">
        <v>14</v>
      </c>
      <c r="AJ287" s="28" t="s">
        <v>14</v>
      </c>
      <c r="AK287" s="51" t="s">
        <v>14</v>
      </c>
      <c r="AM287" s="1" t="s">
        <v>14</v>
      </c>
    </row>
    <row r="288" spans="1:39" x14ac:dyDescent="0.2">
      <c r="A288" s="21">
        <f>ROW(G288)-2</f>
        <v>286</v>
      </c>
      <c r="B288" s="76">
        <v>284</v>
      </c>
      <c r="C288" s="22">
        <f>IF(B288="","",IF(B288=A288,"=",B288-A288))</f>
        <v>-2</v>
      </c>
      <c r="D288" s="76">
        <f>COUNTIF($M$3:$M288,$M288)</f>
        <v>23</v>
      </c>
      <c r="E288" s="76">
        <v>23</v>
      </c>
      <c r="F288" s="22" t="str">
        <f>IF(E288="","",IF(E288=D288,"=",E288-D288))</f>
        <v>=</v>
      </c>
      <c r="G288" s="12">
        <v>71299</v>
      </c>
      <c r="H288" s="13" t="str">
        <f>IFERROR(VLOOKUP($G288,Jugadores,12,0), "")</f>
        <v>TIAGO MENDONÇA</v>
      </c>
      <c r="I288" s="13" t="str">
        <f>IFERROR(VLOOKUP($G288,Jugadores,14,0), "")</f>
        <v>Centro Social Cultural de Orgens</v>
      </c>
      <c r="J288" s="17" t="str">
        <f>IF(ISERROR(VLOOKUP(I288,Clubes,1,0)),"-","Galicia")</f>
        <v>-</v>
      </c>
      <c r="K288" s="14">
        <f>IFERROR(VLOOKUP($G288,Jugadores,15,0), "")</f>
        <v>2004</v>
      </c>
      <c r="L288" s="17" t="str">
        <f>IFERROR(VLOOKUP($G288,Jugadores,16,0), "")</f>
        <v>M</v>
      </c>
      <c r="M288" s="15" t="str">
        <f>IFERROR(VLOOKUP($G288,Jugadores,17,0), "")</f>
        <v>JUVM</v>
      </c>
      <c r="N288" s="16"/>
      <c r="O288" s="24">
        <f>IF(COUNT(R288:AK288)=0,"",COUNT(R288:AK288))</f>
        <v>1</v>
      </c>
      <c r="P288" s="48">
        <f>SUM(R288:AK288)</f>
        <v>27.7</v>
      </c>
      <c r="Q288" s="50">
        <v>27.7</v>
      </c>
      <c r="R288" s="25" t="s">
        <v>14</v>
      </c>
      <c r="S288" s="25"/>
      <c r="T288" s="25">
        <v>27.7</v>
      </c>
      <c r="U288" s="25"/>
      <c r="V288" s="25" t="s">
        <v>14</v>
      </c>
      <c r="W288" s="25" t="s">
        <v>14</v>
      </c>
      <c r="X288" s="25" t="s">
        <v>14</v>
      </c>
      <c r="Y288" s="26"/>
      <c r="Z288" s="28" t="s">
        <v>14</v>
      </c>
      <c r="AA288" s="28" t="s">
        <v>14</v>
      </c>
      <c r="AB288" s="28" t="s">
        <v>14</v>
      </c>
      <c r="AC288" s="28" t="s">
        <v>14</v>
      </c>
      <c r="AD288" s="28" t="s">
        <v>14</v>
      </c>
      <c r="AE288" s="28" t="s">
        <v>14</v>
      </c>
      <c r="AF288" s="28"/>
      <c r="AG288" s="28" t="s">
        <v>14</v>
      </c>
      <c r="AH288" s="28" t="s">
        <v>14</v>
      </c>
      <c r="AI288" s="28" t="s">
        <v>14</v>
      </c>
      <c r="AJ288" s="28" t="s">
        <v>14</v>
      </c>
      <c r="AK288" s="51" t="s">
        <v>14</v>
      </c>
      <c r="AM288" s="1" t="s">
        <v>14</v>
      </c>
    </row>
    <row r="289" spans="1:39" x14ac:dyDescent="0.2">
      <c r="A289" s="21">
        <f>ROW(G289)-2</f>
        <v>287</v>
      </c>
      <c r="B289" s="76">
        <v>285</v>
      </c>
      <c r="C289" s="22">
        <f>IF(B289="","",IF(B289=A289,"=",B289-A289))</f>
        <v>-2</v>
      </c>
      <c r="D289" s="76">
        <f>COUNTIF($M$3:$M289,$M289)</f>
        <v>15</v>
      </c>
      <c r="E289" s="76">
        <v>14</v>
      </c>
      <c r="F289" s="22">
        <f>IF(E289="","",IF(E289=D289,"=",E289-D289))</f>
        <v>-1</v>
      </c>
      <c r="G289" s="12">
        <v>35368</v>
      </c>
      <c r="H289" s="13" t="str">
        <f>IFERROR(VLOOKUP($G289,Jugadores,12,0), "")</f>
        <v>ALBERTO RIAL G.</v>
      </c>
      <c r="I289" s="13" t="str">
        <f>IFERROR(VLOOKUP($G289,Jugadores,14,0), "")</f>
        <v>CTM GAM</v>
      </c>
      <c r="J289" s="17" t="str">
        <f>IF(ISERROR(VLOOKUP(I289,Clubes,1,0)),"-","Galicia")</f>
        <v>Galicia</v>
      </c>
      <c r="K289" s="14">
        <f>IFERROR(VLOOKUP($G289,Jugadores,15,0), "")</f>
        <v>1986</v>
      </c>
      <c r="L289" s="17" t="str">
        <f>IFERROR(VLOOKUP($G289,Jugadores,16,0), "")</f>
        <v>M</v>
      </c>
      <c r="M289" s="15" t="str">
        <f>IFERROR(VLOOKUP($G289,Jugadores,17,0), "")</f>
        <v>SENM</v>
      </c>
      <c r="N289" s="16"/>
      <c r="O289" s="24">
        <f>IF(COUNT(R289:AK289)=0,"",COUNT(R289:AK289))</f>
        <v>4</v>
      </c>
      <c r="P289" s="48">
        <f>SUM(R289:AK289)</f>
        <v>27.5</v>
      </c>
      <c r="Q289" s="50">
        <v>20</v>
      </c>
      <c r="R289" s="25">
        <v>14.5</v>
      </c>
      <c r="S289" s="25" t="s">
        <v>14</v>
      </c>
      <c r="T289" s="25">
        <v>4.5</v>
      </c>
      <c r="U289" s="25" t="s">
        <v>14</v>
      </c>
      <c r="V289" s="25" t="s">
        <v>14</v>
      </c>
      <c r="W289" s="25">
        <v>4.5</v>
      </c>
      <c r="X289" s="25" t="s">
        <v>14</v>
      </c>
      <c r="Y289" s="26"/>
      <c r="Z289" s="28" t="s">
        <v>14</v>
      </c>
      <c r="AA289" s="28" t="s">
        <v>14</v>
      </c>
      <c r="AB289" s="28" t="s">
        <v>14</v>
      </c>
      <c r="AC289" s="28" t="s">
        <v>14</v>
      </c>
      <c r="AD289" s="28" t="s">
        <v>14</v>
      </c>
      <c r="AE289" s="28" t="s">
        <v>14</v>
      </c>
      <c r="AF289" s="28">
        <v>4</v>
      </c>
      <c r="AG289" s="28" t="s">
        <v>14</v>
      </c>
      <c r="AH289" s="28" t="s">
        <v>14</v>
      </c>
      <c r="AI289" s="28" t="s">
        <v>14</v>
      </c>
      <c r="AJ289" s="28" t="s">
        <v>14</v>
      </c>
      <c r="AK289" s="51" t="s">
        <v>14</v>
      </c>
      <c r="AM289" s="1" t="s">
        <v>14</v>
      </c>
    </row>
    <row r="290" spans="1:39" x14ac:dyDescent="0.2">
      <c r="A290" s="21">
        <f>ROW(G290)-2</f>
        <v>288</v>
      </c>
      <c r="B290" s="76">
        <v>286</v>
      </c>
      <c r="C290" s="22">
        <f>IF(B290="","",IF(B290=A290,"=",B290-A290))</f>
        <v>-2</v>
      </c>
      <c r="D290" s="76">
        <f>COUNTIF($M$3:$M290,$M290)</f>
        <v>3</v>
      </c>
      <c r="E290" s="76">
        <v>3</v>
      </c>
      <c r="F290" s="22" t="str">
        <f>IF(E290="","",IF(E290=D290,"=",E290-D290))</f>
        <v>=</v>
      </c>
      <c r="G290" s="12">
        <v>22360</v>
      </c>
      <c r="H290" s="13" t="str">
        <f>IFERROR(VLOOKUP($G290,Jugadores,12,0), "")</f>
        <v>CARMELA CARRERAS P.</v>
      </c>
      <c r="I290" s="13" t="str">
        <f>IFERROR(VLOOKUP($G290,Jugadores,14,0), "")</f>
        <v>CTM Coruña</v>
      </c>
      <c r="J290" s="17" t="str">
        <f>IF(ISERROR(VLOOKUP(I290,Clubes,1,0)),"-","Galicia")</f>
        <v>Galicia</v>
      </c>
      <c r="K290" s="14">
        <f>IFERROR(VLOOKUP($G290,Jugadores,15,0), "")</f>
        <v>1968</v>
      </c>
      <c r="L290" s="17" t="str">
        <f>IFERROR(VLOOKUP($G290,Jugadores,16,0), "")</f>
        <v>F</v>
      </c>
      <c r="M290" s="15" t="str">
        <f>IFERROR(VLOOKUP($G290,Jugadores,17,0), "")</f>
        <v>V50F</v>
      </c>
      <c r="N290" s="16"/>
      <c r="O290" s="24">
        <f>IF(COUNT(R290:AK290)=0,"",COUNT(R290:AK290))</f>
        <v>3</v>
      </c>
      <c r="P290" s="48">
        <f>SUM(R290:AK290)</f>
        <v>27.5</v>
      </c>
      <c r="Q290" s="50">
        <v>27.5</v>
      </c>
      <c r="R290" s="25" t="s">
        <v>14</v>
      </c>
      <c r="S290" s="25" t="s">
        <v>14</v>
      </c>
      <c r="T290" s="25">
        <v>8</v>
      </c>
      <c r="U290" s="25" t="s">
        <v>14</v>
      </c>
      <c r="V290" s="25" t="s">
        <v>14</v>
      </c>
      <c r="W290" s="25">
        <v>4.5</v>
      </c>
      <c r="X290" s="25" t="s">
        <v>14</v>
      </c>
      <c r="Y290" s="26"/>
      <c r="Z290" s="28" t="s">
        <v>14</v>
      </c>
      <c r="AA290" s="28" t="s">
        <v>14</v>
      </c>
      <c r="AB290" s="28" t="s">
        <v>14</v>
      </c>
      <c r="AC290" s="28" t="s">
        <v>14</v>
      </c>
      <c r="AD290" s="28" t="s">
        <v>14</v>
      </c>
      <c r="AE290" s="28" t="s">
        <v>14</v>
      </c>
      <c r="AF290" s="28" t="s">
        <v>14</v>
      </c>
      <c r="AG290" s="28">
        <v>15</v>
      </c>
      <c r="AH290" s="28" t="s">
        <v>14</v>
      </c>
      <c r="AI290" s="28" t="s">
        <v>14</v>
      </c>
      <c r="AJ290" s="28" t="s">
        <v>14</v>
      </c>
      <c r="AK290" s="51" t="s">
        <v>14</v>
      </c>
      <c r="AM290" s="1" t="s">
        <v>14</v>
      </c>
    </row>
    <row r="291" spans="1:39" x14ac:dyDescent="0.2">
      <c r="A291" s="21">
        <f>ROW(G291)-2</f>
        <v>289</v>
      </c>
      <c r="B291" s="76">
        <v>287</v>
      </c>
      <c r="C291" s="22">
        <f>IF(B291="","",IF(B291=A291,"=",B291-A291))</f>
        <v>-2</v>
      </c>
      <c r="D291" s="76">
        <f>COUNTIF($M$3:$M291,$M291)</f>
        <v>12</v>
      </c>
      <c r="E291" s="76">
        <v>13</v>
      </c>
      <c r="F291" s="22">
        <f>IF(E291="","",IF(E291=D291,"=",E291-D291))</f>
        <v>1</v>
      </c>
      <c r="G291" s="12">
        <v>5668</v>
      </c>
      <c r="H291" s="13" t="str">
        <f>IFERROR(VLOOKUP($G291,Jugadores,12,0), "")</f>
        <v>JULIO REGUEIRO M.</v>
      </c>
      <c r="I291" s="13" t="str">
        <f>IFERROR(VLOOKUP($G291,Jugadores,14,0), "")</f>
        <v>Cambados TM</v>
      </c>
      <c r="J291" s="17" t="str">
        <f>IF(ISERROR(VLOOKUP(I291,Clubes,1,0)),"-","Galicia")</f>
        <v>Galicia</v>
      </c>
      <c r="K291" s="14">
        <f>IFERROR(VLOOKUP($G291,Jugadores,15,0), "")</f>
        <v>1960</v>
      </c>
      <c r="L291" s="17" t="str">
        <f>IFERROR(VLOOKUP($G291,Jugadores,16,0), "")</f>
        <v>M</v>
      </c>
      <c r="M291" s="15" t="str">
        <f>IFERROR(VLOOKUP($G291,Jugadores,17,0), "")</f>
        <v>V60M</v>
      </c>
      <c r="N291" s="16"/>
      <c r="O291" s="24">
        <f>IF(COUNT(R291:AK291)=0,"",COUNT(R291:AK291))</f>
        <v>3</v>
      </c>
      <c r="P291" s="48">
        <f>SUM(R291:AK291)</f>
        <v>27</v>
      </c>
      <c r="Q291" s="50">
        <v>27</v>
      </c>
      <c r="R291" s="25" t="s">
        <v>14</v>
      </c>
      <c r="S291" s="25">
        <v>4.5</v>
      </c>
      <c r="T291" s="25" t="s">
        <v>14</v>
      </c>
      <c r="U291" s="25">
        <v>9.5</v>
      </c>
      <c r="V291" s="25" t="s">
        <v>14</v>
      </c>
      <c r="W291" s="25" t="s">
        <v>14</v>
      </c>
      <c r="X291" s="25" t="s">
        <v>14</v>
      </c>
      <c r="Y291" s="26"/>
      <c r="Z291" s="28" t="s">
        <v>14</v>
      </c>
      <c r="AA291" s="28" t="s">
        <v>14</v>
      </c>
      <c r="AB291" s="28" t="s">
        <v>14</v>
      </c>
      <c r="AC291" s="28" t="s">
        <v>14</v>
      </c>
      <c r="AD291" s="28" t="s">
        <v>14</v>
      </c>
      <c r="AE291" s="28" t="s">
        <v>14</v>
      </c>
      <c r="AF291" s="28" t="s">
        <v>14</v>
      </c>
      <c r="AG291" s="28" t="s">
        <v>14</v>
      </c>
      <c r="AH291" s="28" t="s">
        <v>14</v>
      </c>
      <c r="AI291" s="28">
        <v>13</v>
      </c>
      <c r="AJ291" s="28" t="s">
        <v>14</v>
      </c>
      <c r="AK291" s="51" t="s">
        <v>14</v>
      </c>
      <c r="AM291" s="1" t="s">
        <v>14</v>
      </c>
    </row>
    <row r="292" spans="1:39" x14ac:dyDescent="0.2">
      <c r="A292" s="21">
        <f>ROW(G292)-2</f>
        <v>290</v>
      </c>
      <c r="B292" s="76">
        <v>288</v>
      </c>
      <c r="C292" s="22">
        <f>IF(B292="","",IF(B292=A292,"=",B292-A292))</f>
        <v>-2</v>
      </c>
      <c r="D292" s="76">
        <f>COUNTIF($M$3:$M292,$M292)</f>
        <v>33</v>
      </c>
      <c r="E292" s="76">
        <v>33</v>
      </c>
      <c r="F292" s="22" t="str">
        <f>IF(E292="","",IF(E292=D292,"=",E292-D292))</f>
        <v>=</v>
      </c>
      <c r="G292" s="12">
        <v>28918</v>
      </c>
      <c r="H292" s="13" t="str">
        <f>IFERROR(VLOOKUP($G292,Jugadores,12,0), "")</f>
        <v>MANUEL J. CASTRO C.</v>
      </c>
      <c r="I292" s="13" t="str">
        <f>IFERROR(VLOOKUP($G292,Jugadores,14,0), "")</f>
        <v>AD CP Zas</v>
      </c>
      <c r="J292" s="17" t="str">
        <f>IF(ISERROR(VLOOKUP(I292,Clubes,1,0)),"-","Galicia")</f>
        <v>Galicia</v>
      </c>
      <c r="K292" s="14">
        <f>IFERROR(VLOOKUP($G292,Jugadores,15,0), "")</f>
        <v>1967</v>
      </c>
      <c r="L292" s="17" t="str">
        <f>IFERROR(VLOOKUP($G292,Jugadores,16,0), "")</f>
        <v>M</v>
      </c>
      <c r="M292" s="15" t="str">
        <f>IFERROR(VLOOKUP($G292,Jugadores,17,0), "")</f>
        <v>V50M</v>
      </c>
      <c r="N292" s="16">
        <v>1</v>
      </c>
      <c r="O292" s="24">
        <f>IF(COUNT(R292:AK292)=0,"",COUNT(R292:AK292))</f>
        <v>3</v>
      </c>
      <c r="P292" s="48">
        <f>SUM(R292:AK292)</f>
        <v>27</v>
      </c>
      <c r="Q292" s="50">
        <v>27</v>
      </c>
      <c r="R292" s="25" t="s">
        <v>14</v>
      </c>
      <c r="S292" s="25" t="s">
        <v>14</v>
      </c>
      <c r="T292" s="25">
        <v>2</v>
      </c>
      <c r="U292" s="25" t="s">
        <v>14</v>
      </c>
      <c r="V292" s="25" t="s">
        <v>14</v>
      </c>
      <c r="W292" s="25">
        <v>0</v>
      </c>
      <c r="X292" s="25" t="s">
        <v>14</v>
      </c>
      <c r="Y292" s="26"/>
      <c r="Z292" s="28" t="s">
        <v>14</v>
      </c>
      <c r="AA292" s="28" t="s">
        <v>14</v>
      </c>
      <c r="AB292" s="28" t="s">
        <v>14</v>
      </c>
      <c r="AC292" s="28" t="s">
        <v>14</v>
      </c>
      <c r="AD292" s="28" t="s">
        <v>14</v>
      </c>
      <c r="AE292" s="28" t="s">
        <v>14</v>
      </c>
      <c r="AF292" s="28" t="s">
        <v>14</v>
      </c>
      <c r="AG292" s="28" t="s">
        <v>14</v>
      </c>
      <c r="AH292" s="28">
        <v>25</v>
      </c>
      <c r="AI292" s="28" t="s">
        <v>14</v>
      </c>
      <c r="AJ292" s="28" t="s">
        <v>14</v>
      </c>
      <c r="AK292" s="51" t="s">
        <v>14</v>
      </c>
      <c r="AM292" s="1" t="s">
        <v>14</v>
      </c>
    </row>
    <row r="293" spans="1:39" x14ac:dyDescent="0.2">
      <c r="A293" s="21">
        <f>ROW(G293)-2</f>
        <v>291</v>
      </c>
      <c r="B293" s="76">
        <v>289</v>
      </c>
      <c r="C293" s="22">
        <f>IF(B293="","",IF(B293=A293,"=",B293-A293))</f>
        <v>-2</v>
      </c>
      <c r="D293" s="76">
        <f>COUNTIF($M$3:$M293,$M293)</f>
        <v>16</v>
      </c>
      <c r="E293" s="76">
        <v>15</v>
      </c>
      <c r="F293" s="22">
        <f>IF(E293="","",IF(E293=D293,"=",E293-D293))</f>
        <v>-1</v>
      </c>
      <c r="G293" s="12">
        <v>33879</v>
      </c>
      <c r="H293" s="13" t="str">
        <f>IFERROR(VLOOKUP($G293,Jugadores,12,0), "")</f>
        <v>SAMUEL GARCIA M.</v>
      </c>
      <c r="I293" s="13" t="str">
        <f>IFERROR(VLOOKUP($G293,Jugadores,14,0), "")</f>
        <v>Cambre TM</v>
      </c>
      <c r="J293" s="17" t="str">
        <f>IF(ISERROR(VLOOKUP(I293,Clubes,1,0)),"-","Galicia")</f>
        <v>Galicia</v>
      </c>
      <c r="K293" s="14">
        <f>IFERROR(VLOOKUP($G293,Jugadores,15,0), "")</f>
        <v>1997</v>
      </c>
      <c r="L293" s="17" t="str">
        <f>IFERROR(VLOOKUP($G293,Jugadores,16,0), "")</f>
        <v>M</v>
      </c>
      <c r="M293" s="15" t="str">
        <f>IFERROR(VLOOKUP($G293,Jugadores,17,0), "")</f>
        <v>SENM</v>
      </c>
      <c r="N293" s="16"/>
      <c r="O293" s="24">
        <f>IF(COUNT(R293:AK293)=0,"",COUNT(R293:AK293))</f>
        <v>2</v>
      </c>
      <c r="P293" s="48">
        <f>SUM(R293:AK293)</f>
        <v>26.5</v>
      </c>
      <c r="Q293" s="50">
        <v>33.5</v>
      </c>
      <c r="R293" s="25" t="s">
        <v>14</v>
      </c>
      <c r="S293" s="25" t="s">
        <v>14</v>
      </c>
      <c r="T293" s="25">
        <v>4.5</v>
      </c>
      <c r="U293" s="25" t="s">
        <v>14</v>
      </c>
      <c r="V293" s="25" t="s">
        <v>14</v>
      </c>
      <c r="W293" s="25" t="s">
        <v>14</v>
      </c>
      <c r="X293" s="25" t="s">
        <v>14</v>
      </c>
      <c r="Y293" s="26"/>
      <c r="Z293" s="28" t="s">
        <v>14</v>
      </c>
      <c r="AA293" s="28" t="s">
        <v>14</v>
      </c>
      <c r="AB293" s="28" t="s">
        <v>14</v>
      </c>
      <c r="AC293" s="28" t="s">
        <v>14</v>
      </c>
      <c r="AD293" s="28" t="s">
        <v>14</v>
      </c>
      <c r="AE293" s="28" t="s">
        <v>14</v>
      </c>
      <c r="AF293" s="28">
        <v>22</v>
      </c>
      <c r="AG293" s="28" t="s">
        <v>14</v>
      </c>
      <c r="AH293" s="28" t="s">
        <v>14</v>
      </c>
      <c r="AI293" s="28" t="s">
        <v>14</v>
      </c>
      <c r="AJ293" s="28" t="s">
        <v>14</v>
      </c>
      <c r="AK293" s="51" t="s">
        <v>14</v>
      </c>
      <c r="AM293" s="1" t="s">
        <v>14</v>
      </c>
    </row>
    <row r="294" spans="1:39" x14ac:dyDescent="0.2">
      <c r="A294" s="21">
        <f>ROW(G294)-2</f>
        <v>292</v>
      </c>
      <c r="B294" s="76">
        <v>291</v>
      </c>
      <c r="C294" s="22">
        <f>IF(B294="","",IF(B294=A294,"=",B294-A294))</f>
        <v>-1</v>
      </c>
      <c r="D294" s="76">
        <f>COUNTIF($M$3:$M294,$M294)</f>
        <v>19</v>
      </c>
      <c r="E294" s="76">
        <v>19</v>
      </c>
      <c r="F294" s="22" t="str">
        <f>IF(E294="","",IF(E294=D294,"=",E294-D294))</f>
        <v>=</v>
      </c>
      <c r="G294" s="12">
        <v>76191</v>
      </c>
      <c r="H294" s="13" t="str">
        <f>IFERROR(VLOOKUP($G294,Jugadores,12,0), "")</f>
        <v>MARIANA PINTO</v>
      </c>
      <c r="I294" s="13" t="str">
        <f>IFERROR(VLOOKUP($G294,Jugadores,14,0), "")</f>
        <v>AR Canidelo</v>
      </c>
      <c r="J294" s="17" t="str">
        <f>IF(ISERROR(VLOOKUP(I294,Clubes,1,0)),"-","Galicia")</f>
        <v>-</v>
      </c>
      <c r="K294" s="14">
        <f>IFERROR(VLOOKUP($G294,Jugadores,15,0), "")</f>
        <v>2012</v>
      </c>
      <c r="L294" s="17" t="str">
        <f>IFERROR(VLOOKUP($G294,Jugadores,16,0), "")</f>
        <v>F</v>
      </c>
      <c r="M294" s="15" t="str">
        <f>IFERROR(VLOOKUP($G294,Jugadores,17,0), "")</f>
        <v>BENF</v>
      </c>
      <c r="N294" s="16"/>
      <c r="O294" s="24">
        <f>IF(COUNT(R294:AK294)=0,"",COUNT(R294:AK294))</f>
        <v>1</v>
      </c>
      <c r="P294" s="48">
        <f>SUM(R294:AK294)</f>
        <v>26.2</v>
      </c>
      <c r="Q294" s="50">
        <v>11</v>
      </c>
      <c r="R294" s="25">
        <v>26.2</v>
      </c>
      <c r="S294" s="25" t="s">
        <v>14</v>
      </c>
      <c r="T294" s="25" t="s">
        <v>14</v>
      </c>
      <c r="U294" s="25" t="s">
        <v>14</v>
      </c>
      <c r="V294" s="25" t="s">
        <v>14</v>
      </c>
      <c r="W294" s="25" t="s">
        <v>14</v>
      </c>
      <c r="X294" s="25" t="s">
        <v>14</v>
      </c>
      <c r="Y294" s="26"/>
      <c r="Z294" s="28"/>
      <c r="AA294" s="28" t="s">
        <v>14</v>
      </c>
      <c r="AB294" s="28" t="s">
        <v>14</v>
      </c>
      <c r="AC294" s="28" t="s">
        <v>14</v>
      </c>
      <c r="AD294" s="28" t="s">
        <v>14</v>
      </c>
      <c r="AE294" s="28" t="s">
        <v>14</v>
      </c>
      <c r="AF294" s="28" t="s">
        <v>14</v>
      </c>
      <c r="AG294" s="28" t="s">
        <v>14</v>
      </c>
      <c r="AH294" s="28" t="s">
        <v>14</v>
      </c>
      <c r="AI294" s="28" t="s">
        <v>14</v>
      </c>
      <c r="AJ294" s="28" t="s">
        <v>14</v>
      </c>
      <c r="AK294" s="51" t="s">
        <v>14</v>
      </c>
      <c r="AM294" s="1" t="s">
        <v>14</v>
      </c>
    </row>
    <row r="295" spans="1:39" x14ac:dyDescent="0.2">
      <c r="A295" s="21">
        <f>ROW(G295)-2</f>
        <v>293</v>
      </c>
      <c r="B295" s="76">
        <v>294</v>
      </c>
      <c r="C295" s="22">
        <f>IF(B295="","",IF(B295=A295,"=",B295-A295))</f>
        <v>1</v>
      </c>
      <c r="D295" s="76">
        <f>COUNTIF($M$3:$M295,$M295)</f>
        <v>6</v>
      </c>
      <c r="E295" s="76">
        <v>6</v>
      </c>
      <c r="F295" s="22" t="str">
        <f>IF(E295="","",IF(E295=D295,"=",E295-D295))</f>
        <v>=</v>
      </c>
      <c r="G295" s="12">
        <v>22356</v>
      </c>
      <c r="H295" s="13" t="str">
        <f>IFERROR(VLOOKUP($G295,Jugadores,12,0), "")</f>
        <v>JULIO ALVEDRO C.</v>
      </c>
      <c r="I295" s="13" t="str">
        <f>IFERROR(VLOOKUP($G295,Jugadores,14,0), "")</f>
        <v>CTM Coruña</v>
      </c>
      <c r="J295" s="17" t="str">
        <f>IF(ISERROR(VLOOKUP(I295,Clubes,1,0)),"-","Galicia")</f>
        <v>Galicia</v>
      </c>
      <c r="K295" s="14">
        <f>IFERROR(VLOOKUP($G295,Jugadores,15,0), "")</f>
        <v>1949</v>
      </c>
      <c r="L295" s="17" t="str">
        <f>IFERROR(VLOOKUP($G295,Jugadores,16,0), "")</f>
        <v>M</v>
      </c>
      <c r="M295" s="15" t="str">
        <f>IFERROR(VLOOKUP($G295,Jugadores,17,0), "")</f>
        <v>V70M</v>
      </c>
      <c r="N295" s="16"/>
      <c r="O295" s="24">
        <f>IF(COUNT(R295:AK295)=0,"",COUNT(R295:AK295))</f>
        <v>3</v>
      </c>
      <c r="P295" s="48">
        <f>SUM(R295:AK295)</f>
        <v>25.9</v>
      </c>
      <c r="Q295" s="50">
        <v>25.9</v>
      </c>
      <c r="R295" s="25" t="s">
        <v>14</v>
      </c>
      <c r="S295" s="25" t="s">
        <v>14</v>
      </c>
      <c r="T295" s="25">
        <v>4.5</v>
      </c>
      <c r="U295" s="25">
        <v>5.4</v>
      </c>
      <c r="V295" s="25" t="s">
        <v>14</v>
      </c>
      <c r="W295" s="25" t="s">
        <v>14</v>
      </c>
      <c r="X295" s="25" t="s">
        <v>14</v>
      </c>
      <c r="Y295" s="26"/>
      <c r="Z295" s="28" t="s">
        <v>14</v>
      </c>
      <c r="AA295" s="28" t="s">
        <v>14</v>
      </c>
      <c r="AB295" s="28" t="s">
        <v>14</v>
      </c>
      <c r="AC295" s="28" t="s">
        <v>14</v>
      </c>
      <c r="AD295" s="28" t="s">
        <v>14</v>
      </c>
      <c r="AE295" s="28" t="s">
        <v>14</v>
      </c>
      <c r="AF295" s="28" t="s">
        <v>14</v>
      </c>
      <c r="AG295" s="28" t="s">
        <v>14</v>
      </c>
      <c r="AH295" s="28" t="s">
        <v>14</v>
      </c>
      <c r="AI295" s="28" t="s">
        <v>14</v>
      </c>
      <c r="AJ295" s="28">
        <v>16</v>
      </c>
      <c r="AK295" s="51" t="s">
        <v>14</v>
      </c>
      <c r="AM295" s="1" t="s">
        <v>14</v>
      </c>
    </row>
    <row r="296" spans="1:39" x14ac:dyDescent="0.2">
      <c r="A296" s="21">
        <f>ROW(G296)-2</f>
        <v>294</v>
      </c>
      <c r="B296" s="76">
        <v>295</v>
      </c>
      <c r="C296" s="22">
        <f>IF(B296="","",IF(B296=A296,"=",B296-A296))</f>
        <v>1</v>
      </c>
      <c r="D296" s="76">
        <f>COUNTIF($M$3:$M296,$M296)</f>
        <v>17</v>
      </c>
      <c r="E296" s="76">
        <v>17</v>
      </c>
      <c r="F296" s="22" t="str">
        <f>IF(E296="","",IF(E296=D296,"=",E296-D296))</f>
        <v>=</v>
      </c>
      <c r="G296" s="12">
        <v>10016</v>
      </c>
      <c r="H296" s="13" t="str">
        <f>IFERROR(VLOOKUP($G296,Jugadores,12,0), "")</f>
        <v>GUILLERMO MANEIRO C.</v>
      </c>
      <c r="I296" s="13" t="str">
        <f>IFERROR(VLOOKUP($G296,Jugadores,14,0), "")</f>
        <v>Arteal TM</v>
      </c>
      <c r="J296" s="17" t="str">
        <f>IF(ISERROR(VLOOKUP(I296,Clubes,1,0)),"-","Galicia")</f>
        <v>Galicia</v>
      </c>
      <c r="K296" s="14">
        <f>IFERROR(VLOOKUP($G296,Jugadores,15,0), "")</f>
        <v>1992</v>
      </c>
      <c r="L296" s="17" t="str">
        <f>IFERROR(VLOOKUP($G296,Jugadores,16,0), "")</f>
        <v>M</v>
      </c>
      <c r="M296" s="15" t="str">
        <f>IFERROR(VLOOKUP($G296,Jugadores,17,0), "")</f>
        <v>SENM</v>
      </c>
      <c r="N296" s="16"/>
      <c r="O296" s="24">
        <f>IF(COUNT(R296:AK296)=0,"",COUNT(R296:AK296))</f>
        <v>2</v>
      </c>
      <c r="P296" s="48">
        <f>SUM(R296:AK296)</f>
        <v>25.5</v>
      </c>
      <c r="Q296" s="50">
        <v>25.5</v>
      </c>
      <c r="R296" s="25" t="s">
        <v>14</v>
      </c>
      <c r="S296" s="25" t="s">
        <v>14</v>
      </c>
      <c r="T296" s="25">
        <v>9.5</v>
      </c>
      <c r="U296" s="25" t="s">
        <v>14</v>
      </c>
      <c r="V296" s="25" t="s">
        <v>14</v>
      </c>
      <c r="W296" s="25" t="s">
        <v>14</v>
      </c>
      <c r="X296" s="25" t="s">
        <v>14</v>
      </c>
      <c r="Y296" s="26"/>
      <c r="Z296" s="28" t="s">
        <v>14</v>
      </c>
      <c r="AA296" s="28" t="s">
        <v>14</v>
      </c>
      <c r="AB296" s="28" t="s">
        <v>14</v>
      </c>
      <c r="AC296" s="28" t="s">
        <v>14</v>
      </c>
      <c r="AD296" s="28" t="s">
        <v>14</v>
      </c>
      <c r="AE296" s="28" t="s">
        <v>14</v>
      </c>
      <c r="AF296" s="28">
        <v>16</v>
      </c>
      <c r="AG296" s="28" t="s">
        <v>14</v>
      </c>
      <c r="AH296" s="28" t="s">
        <v>14</v>
      </c>
      <c r="AI296" s="28" t="s">
        <v>14</v>
      </c>
      <c r="AJ296" s="28" t="s">
        <v>14</v>
      </c>
      <c r="AK296" s="51" t="s">
        <v>14</v>
      </c>
      <c r="AM296" s="1" t="s">
        <v>14</v>
      </c>
    </row>
    <row r="297" spans="1:39" x14ac:dyDescent="0.2">
      <c r="A297" s="21">
        <f>ROW(G297)-2</f>
        <v>295</v>
      </c>
      <c r="B297" s="76">
        <v>296</v>
      </c>
      <c r="C297" s="22">
        <f>IF(B297="","",IF(B297=A297,"=",B297-A297))</f>
        <v>1</v>
      </c>
      <c r="D297" s="76">
        <f>COUNTIF($M$3:$M297,$M297)</f>
        <v>20</v>
      </c>
      <c r="E297" s="76">
        <v>20</v>
      </c>
      <c r="F297" s="22" t="str">
        <f>IF(E297="","",IF(E297=D297,"=",E297-D297))</f>
        <v>=</v>
      </c>
      <c r="G297" s="12">
        <v>100401</v>
      </c>
      <c r="H297" s="13" t="str">
        <f>IFERROR(VLOOKUP($G297,Jugadores,12,0), "")</f>
        <v>VERA BELLON G.</v>
      </c>
      <c r="I297" s="13" t="str">
        <f>IFERROR(VLOOKUP($G297,Jugadores,14,0), "")</f>
        <v>CTM Cidade de Narón</v>
      </c>
      <c r="J297" s="17" t="str">
        <f>IF(ISERROR(VLOOKUP(I297,Clubes,1,0)),"-","Galicia")</f>
        <v>Galicia</v>
      </c>
      <c r="K297" s="14">
        <f>IFERROR(VLOOKUP($G297,Jugadores,15,0), "")</f>
        <v>2013</v>
      </c>
      <c r="L297" s="17" t="str">
        <f>IFERROR(VLOOKUP($G297,Jugadores,16,0), "")</f>
        <v>F</v>
      </c>
      <c r="M297" s="15" t="str">
        <f>IFERROR(VLOOKUP($G297,Jugadores,17,0), "")</f>
        <v>BENF</v>
      </c>
      <c r="N297" s="16"/>
      <c r="O297" s="24">
        <f>IF(COUNT(R297:AK297)=0,"",COUNT(R297:AK297))</f>
        <v>2</v>
      </c>
      <c r="P297" s="48">
        <f>SUM(R297:AK297)</f>
        <v>25</v>
      </c>
      <c r="Q297" s="50">
        <v>25</v>
      </c>
      <c r="R297" s="25" t="s">
        <v>14</v>
      </c>
      <c r="S297" s="25" t="s">
        <v>14</v>
      </c>
      <c r="T297" s="25" t="s">
        <v>14</v>
      </c>
      <c r="U297" s="25" t="s">
        <v>14</v>
      </c>
      <c r="V297" s="25" t="s">
        <v>14</v>
      </c>
      <c r="W297" s="25">
        <v>1</v>
      </c>
      <c r="X297" s="25" t="s">
        <v>14</v>
      </c>
      <c r="Y297" s="26"/>
      <c r="Z297" s="28">
        <v>24</v>
      </c>
      <c r="AA297" s="28" t="s">
        <v>14</v>
      </c>
      <c r="AB297" s="28" t="s">
        <v>14</v>
      </c>
      <c r="AC297" s="28" t="s">
        <v>14</v>
      </c>
      <c r="AD297" s="28" t="s">
        <v>14</v>
      </c>
      <c r="AE297" s="28" t="s">
        <v>14</v>
      </c>
      <c r="AF297" s="28" t="s">
        <v>14</v>
      </c>
      <c r="AG297" s="28" t="s">
        <v>14</v>
      </c>
      <c r="AH297" s="28" t="s">
        <v>14</v>
      </c>
      <c r="AI297" s="28" t="s">
        <v>14</v>
      </c>
      <c r="AJ297" s="28" t="s">
        <v>14</v>
      </c>
      <c r="AK297" s="51" t="s">
        <v>14</v>
      </c>
      <c r="AM297" s="1" t="s">
        <v>14</v>
      </c>
    </row>
    <row r="298" spans="1:39" x14ac:dyDescent="0.2">
      <c r="A298" s="21">
        <f>ROW(G298)-2</f>
        <v>296</v>
      </c>
      <c r="B298" s="76">
        <v>297</v>
      </c>
      <c r="C298" s="22">
        <f>IF(B298="","",IF(B298=A298,"=",B298-A298))</f>
        <v>1</v>
      </c>
      <c r="D298" s="76">
        <f>COUNTIF($M$3:$M298,$M298)</f>
        <v>34</v>
      </c>
      <c r="E298" s="76">
        <v>34</v>
      </c>
      <c r="F298" s="22" t="str">
        <f>IF(E298="","",IF(E298=D298,"=",E298-D298))</f>
        <v>=</v>
      </c>
      <c r="G298" s="12">
        <v>1188</v>
      </c>
      <c r="H298" s="13" t="str">
        <f>IFERROR(VLOOKUP($G298,Jugadores,12,0), "")</f>
        <v>MANUEL FERNANDEZ S.</v>
      </c>
      <c r="I298" s="13" t="str">
        <f>IFERROR(VLOOKUP($G298,Jugadores,14,0), "")</f>
        <v>CTM Lalín</v>
      </c>
      <c r="J298" s="17" t="str">
        <f>IF(ISERROR(VLOOKUP(I298,Clubes,1,0)),"-","Galicia")</f>
        <v>Galicia</v>
      </c>
      <c r="K298" s="14">
        <f>IFERROR(VLOOKUP($G298,Jugadores,15,0), "")</f>
        <v>1969</v>
      </c>
      <c r="L298" s="17" t="str">
        <f>IFERROR(VLOOKUP($G298,Jugadores,16,0), "")</f>
        <v>M</v>
      </c>
      <c r="M298" s="15" t="str">
        <f>IFERROR(VLOOKUP($G298,Jugadores,17,0), "")</f>
        <v>V50M</v>
      </c>
      <c r="N298" s="16"/>
      <c r="O298" s="24">
        <f>IF(COUNT(R298:AK298)=0,"",COUNT(R298:AK298))</f>
        <v>1</v>
      </c>
      <c r="P298" s="48">
        <f>SUM(R298:AK298)</f>
        <v>25</v>
      </c>
      <c r="Q298" s="50">
        <v>25</v>
      </c>
      <c r="R298" s="25" t="s">
        <v>14</v>
      </c>
      <c r="S298" s="25" t="s">
        <v>14</v>
      </c>
      <c r="T298" s="25" t="s">
        <v>14</v>
      </c>
      <c r="U298" s="25" t="s">
        <v>14</v>
      </c>
      <c r="V298" s="25" t="s">
        <v>14</v>
      </c>
      <c r="W298" s="25" t="s">
        <v>14</v>
      </c>
      <c r="X298" s="25" t="s">
        <v>14</v>
      </c>
      <c r="Y298" s="26"/>
      <c r="Z298" s="28"/>
      <c r="AA298" s="28" t="s">
        <v>14</v>
      </c>
      <c r="AB298" s="28" t="s">
        <v>14</v>
      </c>
      <c r="AC298" s="28" t="s">
        <v>14</v>
      </c>
      <c r="AD298" s="28" t="s">
        <v>14</v>
      </c>
      <c r="AE298" s="28" t="s">
        <v>14</v>
      </c>
      <c r="AF298" s="28" t="s">
        <v>14</v>
      </c>
      <c r="AG298" s="28" t="s">
        <v>14</v>
      </c>
      <c r="AH298" s="28">
        <v>25</v>
      </c>
      <c r="AI298" s="28" t="s">
        <v>14</v>
      </c>
      <c r="AJ298" s="28" t="s">
        <v>14</v>
      </c>
      <c r="AK298" s="51" t="s">
        <v>14</v>
      </c>
      <c r="AM298" s="1" t="s">
        <v>14</v>
      </c>
    </row>
    <row r="299" spans="1:39" x14ac:dyDescent="0.2">
      <c r="A299" s="21">
        <f>ROW(G299)-2</f>
        <v>297</v>
      </c>
      <c r="B299" s="76">
        <v>298</v>
      </c>
      <c r="C299" s="22">
        <f>IF(B299="","",IF(B299=A299,"=",B299-A299))</f>
        <v>1</v>
      </c>
      <c r="D299" s="76">
        <f>COUNTIF($M$3:$M299,$M299)</f>
        <v>35</v>
      </c>
      <c r="E299" s="76">
        <v>35</v>
      </c>
      <c r="F299" s="22" t="str">
        <f>IF(E299="","",IF(E299=D299,"=",E299-D299))</f>
        <v>=</v>
      </c>
      <c r="G299" s="12">
        <v>6650</v>
      </c>
      <c r="H299" s="13" t="str">
        <f>IFERROR(VLOOKUP($G299,Jugadores,12,0), "")</f>
        <v>JOAQUIN G. OJEA  .</v>
      </c>
      <c r="I299" s="13" t="str">
        <f>IFERROR(VLOOKUP($G299,Jugadores,14,0), "")</f>
        <v>Redondela Sport Club</v>
      </c>
      <c r="J299" s="17" t="str">
        <f>IF(ISERROR(VLOOKUP(I299,Clubes,1,0)),"-","Galicia")</f>
        <v>Galicia</v>
      </c>
      <c r="K299" s="14">
        <f>IFERROR(VLOOKUP($G299,Jugadores,15,0), "")</f>
        <v>1966</v>
      </c>
      <c r="L299" s="17" t="str">
        <f>IFERROR(VLOOKUP($G299,Jugadores,16,0), "")</f>
        <v>M</v>
      </c>
      <c r="M299" s="15" t="str">
        <f>IFERROR(VLOOKUP($G299,Jugadores,17,0), "")</f>
        <v>V50M</v>
      </c>
      <c r="N299" s="16"/>
      <c r="O299" s="24">
        <f>IF(COUNT(R299:AK299)=0,"",COUNT(R299:AK299))</f>
        <v>1</v>
      </c>
      <c r="P299" s="48">
        <f>SUM(R299:AK299)</f>
        <v>25</v>
      </c>
      <c r="Q299" s="50">
        <v>25</v>
      </c>
      <c r="R299" s="25" t="s">
        <v>14</v>
      </c>
      <c r="S299" s="25" t="s">
        <v>14</v>
      </c>
      <c r="T299" s="25" t="s">
        <v>14</v>
      </c>
      <c r="U299" s="25" t="s">
        <v>14</v>
      </c>
      <c r="V299" s="25" t="s">
        <v>14</v>
      </c>
      <c r="W299" s="25" t="s">
        <v>14</v>
      </c>
      <c r="X299" s="25" t="s">
        <v>14</v>
      </c>
      <c r="Y299" s="26"/>
      <c r="Z299" s="28"/>
      <c r="AA299" s="28" t="s">
        <v>14</v>
      </c>
      <c r="AB299" s="28" t="s">
        <v>14</v>
      </c>
      <c r="AC299" s="28" t="s">
        <v>14</v>
      </c>
      <c r="AD299" s="28" t="s">
        <v>14</v>
      </c>
      <c r="AE299" s="28" t="s">
        <v>14</v>
      </c>
      <c r="AF299" s="28" t="s">
        <v>14</v>
      </c>
      <c r="AG299" s="28" t="s">
        <v>14</v>
      </c>
      <c r="AH299" s="28">
        <v>25</v>
      </c>
      <c r="AI299" s="28" t="s">
        <v>14</v>
      </c>
      <c r="AJ299" s="28" t="s">
        <v>14</v>
      </c>
      <c r="AK299" s="51" t="s">
        <v>14</v>
      </c>
      <c r="AM299" s="1" t="s">
        <v>14</v>
      </c>
    </row>
    <row r="300" spans="1:39" x14ac:dyDescent="0.2">
      <c r="A300" s="21">
        <f>ROW(G300)-2</f>
        <v>298</v>
      </c>
      <c r="B300" s="76">
        <v>299</v>
      </c>
      <c r="C300" s="22">
        <f>IF(B300="","",IF(B300=A300,"=",B300-A300))</f>
        <v>1</v>
      </c>
      <c r="D300" s="76">
        <f>COUNTIF($M$3:$M300,$M300)</f>
        <v>36</v>
      </c>
      <c r="E300" s="76">
        <v>36</v>
      </c>
      <c r="F300" s="22" t="str">
        <f>IF(E300="","",IF(E300=D300,"=",E300-D300))</f>
        <v>=</v>
      </c>
      <c r="G300" s="12">
        <v>18068</v>
      </c>
      <c r="H300" s="13" t="str">
        <f>IFERROR(VLOOKUP($G300,Jugadores,12,0), "")</f>
        <v>JOSE R. GARCIA G.</v>
      </c>
      <c r="I300" s="13" t="str">
        <f>IFERROR(VLOOKUP($G300,Jugadores,14,0), "")</f>
        <v>Arteal TM</v>
      </c>
      <c r="J300" s="17" t="str">
        <f>IF(ISERROR(VLOOKUP(I300,Clubes,1,0)),"-","Galicia")</f>
        <v>Galicia</v>
      </c>
      <c r="K300" s="14">
        <f>IFERROR(VLOOKUP($G300,Jugadores,15,0), "")</f>
        <v>1967</v>
      </c>
      <c r="L300" s="17" t="str">
        <f>IFERROR(VLOOKUP($G300,Jugadores,16,0), "")</f>
        <v>M</v>
      </c>
      <c r="M300" s="15" t="str">
        <f>IFERROR(VLOOKUP($G300,Jugadores,17,0), "")</f>
        <v>V50M</v>
      </c>
      <c r="N300" s="16"/>
      <c r="O300" s="24">
        <f>IF(COUNT(R300:AK300)=0,"",COUNT(R300:AK300))</f>
        <v>1</v>
      </c>
      <c r="P300" s="48">
        <f>SUM(R300:AK300)</f>
        <v>25</v>
      </c>
      <c r="Q300" s="50">
        <v>25</v>
      </c>
      <c r="R300" s="25" t="s">
        <v>14</v>
      </c>
      <c r="S300" s="25" t="s">
        <v>14</v>
      </c>
      <c r="T300" s="25" t="s">
        <v>14</v>
      </c>
      <c r="U300" s="25" t="s">
        <v>14</v>
      </c>
      <c r="V300" s="25" t="s">
        <v>14</v>
      </c>
      <c r="W300" s="25" t="s">
        <v>14</v>
      </c>
      <c r="X300" s="25" t="s">
        <v>14</v>
      </c>
      <c r="Y300" s="26"/>
      <c r="Z300" s="28"/>
      <c r="AA300" s="28" t="s">
        <v>14</v>
      </c>
      <c r="AB300" s="28" t="s">
        <v>14</v>
      </c>
      <c r="AC300" s="28" t="s">
        <v>14</v>
      </c>
      <c r="AD300" s="28" t="s">
        <v>14</v>
      </c>
      <c r="AE300" s="28" t="s">
        <v>14</v>
      </c>
      <c r="AF300" s="28" t="s">
        <v>14</v>
      </c>
      <c r="AG300" s="28" t="s">
        <v>14</v>
      </c>
      <c r="AH300" s="28">
        <v>25</v>
      </c>
      <c r="AI300" s="28" t="s">
        <v>14</v>
      </c>
      <c r="AJ300" s="28" t="s">
        <v>14</v>
      </c>
      <c r="AK300" s="51" t="s">
        <v>14</v>
      </c>
      <c r="AM300" s="1" t="s">
        <v>14</v>
      </c>
    </row>
    <row r="301" spans="1:39" x14ac:dyDescent="0.2">
      <c r="A301" s="21">
        <f>ROW(G301)-2</f>
        <v>299</v>
      </c>
      <c r="B301" s="76">
        <v>300</v>
      </c>
      <c r="C301" s="22">
        <f>IF(B301="","",IF(B301=A301,"=",B301-A301))</f>
        <v>1</v>
      </c>
      <c r="D301" s="76">
        <f>COUNTIF($M$3:$M301,$M301)</f>
        <v>37</v>
      </c>
      <c r="E301" s="76">
        <v>37</v>
      </c>
      <c r="F301" s="22" t="str">
        <f>IF(E301="","",IF(E301=D301,"=",E301-D301))</f>
        <v>=</v>
      </c>
      <c r="G301" s="12">
        <v>34448</v>
      </c>
      <c r="H301" s="13" t="str">
        <f>IFERROR(VLOOKUP($G301,Jugadores,12,0), "")</f>
        <v>CARLOS RUBIDO D.</v>
      </c>
      <c r="I301" s="13" t="str">
        <f>IFERROR(VLOOKUP($G301,Jugadores,14,0), "")</f>
        <v>Vilagarcía TM</v>
      </c>
      <c r="J301" s="17" t="str">
        <f>IF(ISERROR(VLOOKUP(I301,Clubes,1,0)),"-","Galicia")</f>
        <v>Galicia</v>
      </c>
      <c r="K301" s="14">
        <f>IFERROR(VLOOKUP($G301,Jugadores,15,0), "")</f>
        <v>1969</v>
      </c>
      <c r="L301" s="17" t="str">
        <f>IFERROR(VLOOKUP($G301,Jugadores,16,0), "")</f>
        <v>M</v>
      </c>
      <c r="M301" s="15" t="str">
        <f>IFERROR(VLOOKUP($G301,Jugadores,17,0), "")</f>
        <v>V50M</v>
      </c>
      <c r="N301" s="16"/>
      <c r="O301" s="24">
        <f>IF(COUNT(R301:AK301)=0,"",COUNT(R301:AK301))</f>
        <v>1</v>
      </c>
      <c r="P301" s="48">
        <f>SUM(R301:AK301)</f>
        <v>25</v>
      </c>
      <c r="Q301" s="50">
        <v>25</v>
      </c>
      <c r="R301" s="25" t="s">
        <v>14</v>
      </c>
      <c r="S301" s="25" t="s">
        <v>14</v>
      </c>
      <c r="T301" s="25" t="s">
        <v>14</v>
      </c>
      <c r="U301" s="25" t="s">
        <v>14</v>
      </c>
      <c r="V301" s="25" t="s">
        <v>14</v>
      </c>
      <c r="W301" s="25" t="s">
        <v>14</v>
      </c>
      <c r="X301" s="25" t="s">
        <v>14</v>
      </c>
      <c r="Y301" s="26"/>
      <c r="Z301" s="28"/>
      <c r="AA301" s="28" t="s">
        <v>14</v>
      </c>
      <c r="AB301" s="28" t="s">
        <v>14</v>
      </c>
      <c r="AC301" s="28" t="s">
        <v>14</v>
      </c>
      <c r="AD301" s="28" t="s">
        <v>14</v>
      </c>
      <c r="AE301" s="28" t="s">
        <v>14</v>
      </c>
      <c r="AF301" s="28" t="s">
        <v>14</v>
      </c>
      <c r="AG301" s="28" t="s">
        <v>14</v>
      </c>
      <c r="AH301" s="28">
        <v>25</v>
      </c>
      <c r="AI301" s="28" t="s">
        <v>14</v>
      </c>
      <c r="AJ301" s="28" t="s">
        <v>14</v>
      </c>
      <c r="AK301" s="51" t="s">
        <v>14</v>
      </c>
      <c r="AM301" s="1" t="s">
        <v>14</v>
      </c>
    </row>
    <row r="302" spans="1:39" x14ac:dyDescent="0.2">
      <c r="A302" s="21">
        <f>ROW(G302)-2</f>
        <v>300</v>
      </c>
      <c r="B302" s="76">
        <v>307</v>
      </c>
      <c r="C302" s="22">
        <f>IF(B302="","",IF(B302=A302,"=",B302-A302))</f>
        <v>7</v>
      </c>
      <c r="D302" s="76">
        <f>COUNTIF($M$3:$M302,$M302)</f>
        <v>16</v>
      </c>
      <c r="E302" s="76">
        <v>16</v>
      </c>
      <c r="F302" s="22" t="str">
        <f>IF(E302="","",IF(E302=D302,"=",E302-D302))</f>
        <v>=</v>
      </c>
      <c r="G302" s="12">
        <v>36464</v>
      </c>
      <c r="H302" s="13" t="str">
        <f>IFERROR(VLOOKUP($G302,Jugadores,12,0), "")</f>
        <v>SOFIA FREIRIA U.</v>
      </c>
      <c r="I302" s="13" t="str">
        <f>IFERROR(VLOOKUP($G302,Jugadores,14,0), "")</f>
        <v>CTM Mos</v>
      </c>
      <c r="J302" s="17" t="str">
        <f>IF(ISERROR(VLOOKUP(I302,Clubes,1,0)),"-","Galicia")</f>
        <v>Galicia</v>
      </c>
      <c r="K302" s="14">
        <f>IFERROR(VLOOKUP($G302,Jugadores,15,0), "")</f>
        <v>2010</v>
      </c>
      <c r="L302" s="17" t="str">
        <f>IFERROR(VLOOKUP($G302,Jugadores,16,0), "")</f>
        <v>F</v>
      </c>
      <c r="M302" s="15" t="str">
        <f>IFERROR(VLOOKUP($G302,Jugadores,17,0), "")</f>
        <v>ALEF</v>
      </c>
      <c r="N302" s="16"/>
      <c r="O302" s="24">
        <f>IF(COUNT(R302:AK302)=0,"",COUNT(R302:AK302))</f>
        <v>4</v>
      </c>
      <c r="P302" s="48">
        <f>SUM(R302:AK302)</f>
        <v>24.7</v>
      </c>
      <c r="Q302" s="50">
        <v>26</v>
      </c>
      <c r="R302" s="25">
        <v>1.5</v>
      </c>
      <c r="S302" s="25" t="s">
        <v>14</v>
      </c>
      <c r="T302" s="25" t="s">
        <v>14</v>
      </c>
      <c r="U302" s="25" t="s">
        <v>14</v>
      </c>
      <c r="V302" s="25">
        <v>1.2</v>
      </c>
      <c r="W302" s="25" t="s">
        <v>14</v>
      </c>
      <c r="X302" s="25" t="s">
        <v>14</v>
      </c>
      <c r="Y302" s="26"/>
      <c r="Z302" s="28" t="s">
        <v>14</v>
      </c>
      <c r="AA302" s="28" t="s">
        <v>14</v>
      </c>
      <c r="AB302" s="28">
        <v>17</v>
      </c>
      <c r="AC302" s="28" t="s">
        <v>14</v>
      </c>
      <c r="AD302" s="28" t="s">
        <v>14</v>
      </c>
      <c r="AE302" s="28" t="s">
        <v>14</v>
      </c>
      <c r="AF302" s="28" t="s">
        <v>14</v>
      </c>
      <c r="AG302" s="28" t="s">
        <v>14</v>
      </c>
      <c r="AH302" s="28" t="s">
        <v>14</v>
      </c>
      <c r="AI302" s="28" t="s">
        <v>14</v>
      </c>
      <c r="AJ302" s="28" t="s">
        <v>14</v>
      </c>
      <c r="AK302" s="51">
        <v>5</v>
      </c>
      <c r="AM302" s="1" t="s">
        <v>14</v>
      </c>
    </row>
    <row r="303" spans="1:39" x14ac:dyDescent="0.2">
      <c r="A303" s="21">
        <f>ROW(G303)-2</f>
        <v>301</v>
      </c>
      <c r="B303" s="76">
        <v>301</v>
      </c>
      <c r="C303" s="22" t="str">
        <f>IF(B303="","",IF(B303=A303,"=",B303-A303))</f>
        <v>=</v>
      </c>
      <c r="D303" s="76">
        <f>COUNTIF($M$3:$M303,$M303)</f>
        <v>3</v>
      </c>
      <c r="E303" s="76">
        <v>3</v>
      </c>
      <c r="F303" s="22" t="str">
        <f>IF(E303="","",IF(E303=D303,"=",E303-D303))</f>
        <v>=</v>
      </c>
      <c r="G303" s="12">
        <v>15945</v>
      </c>
      <c r="H303" s="13" t="str">
        <f>IFERROR(VLOOKUP($G303,Jugadores,12,0), "")</f>
        <v>Mª D. COBELO N.</v>
      </c>
      <c r="I303" s="13" t="str">
        <f>IFERROR(VLOOKUP($G303,Jugadores,14,0), "")</f>
        <v>CTM Cidade de Narón</v>
      </c>
      <c r="J303" s="17" t="str">
        <f>IF(ISERROR(VLOOKUP(I303,Clubes,1,0)),"-","Galicia")</f>
        <v>Galicia</v>
      </c>
      <c r="K303" s="14">
        <f>IFERROR(VLOOKUP($G303,Jugadores,15,0), "")</f>
        <v>2000</v>
      </c>
      <c r="L303" s="17" t="str">
        <f>IFERROR(VLOOKUP($G303,Jugadores,16,0), "")</f>
        <v>F</v>
      </c>
      <c r="M303" s="15" t="str">
        <f>IFERROR(VLOOKUP($G303,Jugadores,17,0), "")</f>
        <v>SENF</v>
      </c>
      <c r="N303" s="16"/>
      <c r="O303" s="24">
        <f>IF(COUNT(R303:AK303)=0,"",COUNT(R303:AK303))</f>
        <v>2</v>
      </c>
      <c r="P303" s="48">
        <f>SUM(R303:AK303)</f>
        <v>24.5</v>
      </c>
      <c r="Q303" s="50">
        <v>24.5</v>
      </c>
      <c r="R303" s="25" t="s">
        <v>14</v>
      </c>
      <c r="S303" s="25" t="s">
        <v>14</v>
      </c>
      <c r="T303" s="25" t="s">
        <v>14</v>
      </c>
      <c r="U303" s="25">
        <v>5.5</v>
      </c>
      <c r="V303" s="25" t="s">
        <v>14</v>
      </c>
      <c r="W303" s="25" t="s">
        <v>14</v>
      </c>
      <c r="X303" s="25" t="s">
        <v>14</v>
      </c>
      <c r="Y303" s="26"/>
      <c r="Z303" s="28" t="s">
        <v>14</v>
      </c>
      <c r="AA303" s="28" t="s">
        <v>14</v>
      </c>
      <c r="AB303" s="28" t="s">
        <v>14</v>
      </c>
      <c r="AC303" s="28" t="s">
        <v>14</v>
      </c>
      <c r="AD303" s="28" t="s">
        <v>14</v>
      </c>
      <c r="AE303" s="28">
        <v>19</v>
      </c>
      <c r="AF303" s="28" t="s">
        <v>14</v>
      </c>
      <c r="AG303" s="28" t="s">
        <v>14</v>
      </c>
      <c r="AH303" s="28" t="s">
        <v>14</v>
      </c>
      <c r="AI303" s="28" t="s">
        <v>14</v>
      </c>
      <c r="AJ303" s="28" t="s">
        <v>14</v>
      </c>
      <c r="AK303" s="51" t="s">
        <v>14</v>
      </c>
      <c r="AM303" s="1" t="s">
        <v>14</v>
      </c>
    </row>
    <row r="304" spans="1:39" x14ac:dyDescent="0.2">
      <c r="A304" s="21">
        <f>ROW(G304)-2</f>
        <v>302</v>
      </c>
      <c r="B304" s="76">
        <v>302</v>
      </c>
      <c r="C304" s="22" t="str">
        <f>IF(B304="","",IF(B304=A304,"=",B304-A304))</f>
        <v>=</v>
      </c>
      <c r="D304" s="76">
        <f>COUNTIF($M$3:$M304,$M304)</f>
        <v>18</v>
      </c>
      <c r="E304" s="76">
        <v>18</v>
      </c>
      <c r="F304" s="22" t="str">
        <f>IF(E304="","",IF(E304=D304,"=",E304-D304))</f>
        <v>=</v>
      </c>
      <c r="G304" s="12">
        <v>9189</v>
      </c>
      <c r="H304" s="13" t="str">
        <f>IFERROR(VLOOKUP($G304,Jugadores,12,0), "")</f>
        <v>JAVIER CANZOBRE P.</v>
      </c>
      <c r="I304" s="13" t="str">
        <f>IFERROR(VLOOKUP($G304,Jugadores,14,0), "")</f>
        <v>CTM Breogán - Oleiros</v>
      </c>
      <c r="J304" s="17" t="str">
        <f>IF(ISERROR(VLOOKUP(I304,Clubes,1,0)),"-","Galicia")</f>
        <v>Galicia</v>
      </c>
      <c r="K304" s="14">
        <f>IFERROR(VLOOKUP($G304,Jugadores,15,0), "")</f>
        <v>1992</v>
      </c>
      <c r="L304" s="17" t="str">
        <f>IFERROR(VLOOKUP($G304,Jugadores,16,0), "")</f>
        <v>M</v>
      </c>
      <c r="M304" s="15" t="str">
        <f>IFERROR(VLOOKUP($G304,Jugadores,17,0), "")</f>
        <v>SENM</v>
      </c>
      <c r="N304" s="16"/>
      <c r="O304" s="24">
        <f>IF(COUNT(R304:AK304)=0,"",COUNT(R304:AK304))</f>
        <v>1</v>
      </c>
      <c r="P304" s="48">
        <f>SUM(R304:AK304)</f>
        <v>24.1</v>
      </c>
      <c r="Q304" s="50">
        <v>128</v>
      </c>
      <c r="R304" s="25">
        <v>24.1</v>
      </c>
      <c r="S304" s="25" t="s">
        <v>14</v>
      </c>
      <c r="T304" s="25" t="s">
        <v>14</v>
      </c>
      <c r="U304" s="25" t="s">
        <v>14</v>
      </c>
      <c r="V304" s="25" t="s">
        <v>14</v>
      </c>
      <c r="W304" s="25" t="s">
        <v>14</v>
      </c>
      <c r="X304" s="25" t="s">
        <v>14</v>
      </c>
      <c r="Y304" s="26"/>
      <c r="Z304" s="28"/>
      <c r="AA304" s="28" t="s">
        <v>14</v>
      </c>
      <c r="AB304" s="28" t="s">
        <v>14</v>
      </c>
      <c r="AC304" s="28" t="s">
        <v>14</v>
      </c>
      <c r="AD304" s="28" t="s">
        <v>14</v>
      </c>
      <c r="AE304" s="28" t="s">
        <v>14</v>
      </c>
      <c r="AF304" s="28" t="s">
        <v>14</v>
      </c>
      <c r="AG304" s="28" t="s">
        <v>14</v>
      </c>
      <c r="AH304" s="28" t="s">
        <v>14</v>
      </c>
      <c r="AI304" s="28" t="s">
        <v>14</v>
      </c>
      <c r="AJ304" s="28" t="s">
        <v>14</v>
      </c>
      <c r="AK304" s="51" t="s">
        <v>14</v>
      </c>
      <c r="AM304" s="1" t="s">
        <v>14</v>
      </c>
    </row>
    <row r="305" spans="1:39" x14ac:dyDescent="0.2">
      <c r="A305" s="21">
        <f>ROW(G305)-2</f>
        <v>303</v>
      </c>
      <c r="B305" s="76">
        <v>303</v>
      </c>
      <c r="C305" s="22" t="str">
        <f>IF(B305="","",IF(B305=A305,"=",B305-A305))</f>
        <v>=</v>
      </c>
      <c r="D305" s="76">
        <f>COUNTIF($M$3:$M305,$M305)</f>
        <v>19</v>
      </c>
      <c r="E305" s="76">
        <v>19</v>
      </c>
      <c r="F305" s="22" t="str">
        <f>IF(E305="","",IF(E305=D305,"=",E305-D305))</f>
        <v>=</v>
      </c>
      <c r="G305" s="12">
        <v>63144</v>
      </c>
      <c r="H305" s="13" t="str">
        <f>IFERROR(VLOOKUP($G305,Jugadores,12,0), "")</f>
        <v>MIGUEL BRANCO</v>
      </c>
      <c r="I305" s="13" t="str">
        <f>IFERROR(VLOOKUP($G305,Jugadores,14,0), "")</f>
        <v>AR Canidelo</v>
      </c>
      <c r="J305" s="17" t="str">
        <f>IF(ISERROR(VLOOKUP(I305,Clubes,1,0)),"-","Galicia")</f>
        <v>-</v>
      </c>
      <c r="K305" s="14">
        <f>IFERROR(VLOOKUP($G305,Jugadores,15,0), "")</f>
        <v>1998</v>
      </c>
      <c r="L305" s="17" t="str">
        <f>IFERROR(VLOOKUP($G305,Jugadores,16,0), "")</f>
        <v>M</v>
      </c>
      <c r="M305" s="15" t="str">
        <f>IFERROR(VLOOKUP($G305,Jugadores,17,0), "")</f>
        <v>SENM</v>
      </c>
      <c r="N305" s="16"/>
      <c r="O305" s="24">
        <f>IF(COUNT(R305:AK305)=0,"",COUNT(R305:AK305))</f>
        <v>1</v>
      </c>
      <c r="P305" s="48">
        <f>SUM(R305:AK305)</f>
        <v>24.1</v>
      </c>
      <c r="Q305" s="50">
        <v>136</v>
      </c>
      <c r="R305" s="25">
        <v>24.1</v>
      </c>
      <c r="S305" s="25" t="s">
        <v>14</v>
      </c>
      <c r="T305" s="25" t="s">
        <v>14</v>
      </c>
      <c r="U305" s="25" t="s">
        <v>14</v>
      </c>
      <c r="V305" s="25" t="s">
        <v>14</v>
      </c>
      <c r="W305" s="25" t="s">
        <v>14</v>
      </c>
      <c r="X305" s="25" t="s">
        <v>14</v>
      </c>
      <c r="Y305" s="26"/>
      <c r="Z305" s="28"/>
      <c r="AA305" s="28" t="s">
        <v>14</v>
      </c>
      <c r="AB305" s="28" t="s">
        <v>14</v>
      </c>
      <c r="AC305" s="28" t="s">
        <v>14</v>
      </c>
      <c r="AD305" s="28" t="s">
        <v>14</v>
      </c>
      <c r="AE305" s="28" t="s">
        <v>14</v>
      </c>
      <c r="AF305" s="28" t="s">
        <v>14</v>
      </c>
      <c r="AG305" s="28" t="s">
        <v>14</v>
      </c>
      <c r="AH305" s="28" t="s">
        <v>14</v>
      </c>
      <c r="AI305" s="28" t="s">
        <v>14</v>
      </c>
      <c r="AJ305" s="28" t="s">
        <v>14</v>
      </c>
      <c r="AK305" s="51" t="s">
        <v>14</v>
      </c>
      <c r="AM305" s="1" t="s">
        <v>14</v>
      </c>
    </row>
    <row r="306" spans="1:39" x14ac:dyDescent="0.2">
      <c r="A306" s="21">
        <f>ROW(G306)-2</f>
        <v>304</v>
      </c>
      <c r="B306" s="76">
        <v>304</v>
      </c>
      <c r="C306" s="22" t="str">
        <f>IF(B306="","",IF(B306=A306,"=",B306-A306))</f>
        <v>=</v>
      </c>
      <c r="D306" s="76">
        <f>COUNTIF($M$3:$M306,$M306)</f>
        <v>21</v>
      </c>
      <c r="E306" s="76">
        <v>21</v>
      </c>
      <c r="F306" s="22" t="str">
        <f>IF(E306="","",IF(E306=D306,"=",E306-D306))</f>
        <v>=</v>
      </c>
      <c r="G306" s="12">
        <v>100424</v>
      </c>
      <c r="H306" s="13" t="str">
        <f>IFERROR(VLOOKUP($G306,Jugadores,12,0), "")</f>
        <v>AROA TAJES V.</v>
      </c>
      <c r="I306" s="13" t="str">
        <f>IFERROR(VLOOKUP($G306,Jugadores,14,0), "")</f>
        <v>AD CP Zas</v>
      </c>
      <c r="J306" s="17" t="str">
        <f>IF(ISERROR(VLOOKUP(I306,Clubes,1,0)),"-","Galicia")</f>
        <v>Galicia</v>
      </c>
      <c r="K306" s="14">
        <f>IFERROR(VLOOKUP($G306,Jugadores,15,0), "")</f>
        <v>2013</v>
      </c>
      <c r="L306" s="17" t="str">
        <f>IFERROR(VLOOKUP($G306,Jugadores,16,0), "")</f>
        <v>F</v>
      </c>
      <c r="M306" s="15" t="str">
        <f>IFERROR(VLOOKUP($G306,Jugadores,17,0), "")</f>
        <v>BENF</v>
      </c>
      <c r="N306" s="16"/>
      <c r="O306" s="24">
        <f>IF(COUNT(R306:AK306)=0,"",COUNT(R306:AK306))</f>
        <v>1</v>
      </c>
      <c r="P306" s="48">
        <f>SUM(R306:AK306)</f>
        <v>24</v>
      </c>
      <c r="Q306" s="50">
        <v>24</v>
      </c>
      <c r="R306" s="25" t="s">
        <v>14</v>
      </c>
      <c r="S306" s="25" t="s">
        <v>14</v>
      </c>
      <c r="T306" s="25" t="s">
        <v>14</v>
      </c>
      <c r="U306" s="25" t="s">
        <v>14</v>
      </c>
      <c r="V306" s="25" t="s">
        <v>14</v>
      </c>
      <c r="W306" s="25" t="s">
        <v>14</v>
      </c>
      <c r="X306" s="25" t="s">
        <v>14</v>
      </c>
      <c r="Y306" s="26"/>
      <c r="Z306" s="28">
        <v>24</v>
      </c>
      <c r="AA306" s="28" t="s">
        <v>14</v>
      </c>
      <c r="AB306" s="28" t="s">
        <v>14</v>
      </c>
      <c r="AC306" s="28" t="s">
        <v>14</v>
      </c>
      <c r="AD306" s="28" t="s">
        <v>14</v>
      </c>
      <c r="AE306" s="28" t="s">
        <v>14</v>
      </c>
      <c r="AF306" s="28" t="s">
        <v>14</v>
      </c>
      <c r="AG306" s="28" t="s">
        <v>14</v>
      </c>
      <c r="AH306" s="28" t="s">
        <v>14</v>
      </c>
      <c r="AI306" s="28" t="s">
        <v>14</v>
      </c>
      <c r="AJ306" s="28" t="s">
        <v>14</v>
      </c>
      <c r="AK306" s="51" t="s">
        <v>14</v>
      </c>
      <c r="AM306" s="1" t="s">
        <v>14</v>
      </c>
    </row>
    <row r="307" spans="1:39" x14ac:dyDescent="0.2">
      <c r="A307" s="21">
        <f>ROW(G307)-2</f>
        <v>305</v>
      </c>
      <c r="B307" s="76">
        <v>306</v>
      </c>
      <c r="C307" s="22">
        <f>IF(B307="","",IF(B307=A307,"=",B307-A307))</f>
        <v>1</v>
      </c>
      <c r="D307" s="76">
        <f>COUNTIF($M$3:$M307,$M307)</f>
        <v>13</v>
      </c>
      <c r="E307" s="76">
        <v>14</v>
      </c>
      <c r="F307" s="22">
        <f>IF(E307="","",IF(E307=D307,"=",E307-D307))</f>
        <v>1</v>
      </c>
      <c r="G307" s="12">
        <v>731</v>
      </c>
      <c r="H307" s="13" t="str">
        <f>IFERROR(VLOOKUP($G307,Jugadores,12,0), "")</f>
        <v>JORGE J. VIDAL D.</v>
      </c>
      <c r="I307" s="13" t="str">
        <f>IFERROR(VLOOKUP($G307,Jugadores,14,0), "")</f>
        <v>Cambados TM</v>
      </c>
      <c r="J307" s="17" t="str">
        <f>IF(ISERROR(VLOOKUP(I307,Clubes,1,0)),"-","Galicia")</f>
        <v>Galicia</v>
      </c>
      <c r="K307" s="14">
        <f>IFERROR(VLOOKUP($G307,Jugadores,15,0), "")</f>
        <v>1961</v>
      </c>
      <c r="L307" s="17" t="str">
        <f>IFERROR(VLOOKUP($G307,Jugadores,16,0), "")</f>
        <v>M</v>
      </c>
      <c r="M307" s="15" t="str">
        <f>IFERROR(VLOOKUP($G307,Jugadores,17,0), "")</f>
        <v>V60M</v>
      </c>
      <c r="N307" s="16"/>
      <c r="O307" s="24">
        <f>IF(COUNT(R307:AK307)=0,"",COUNT(R307:AK307))</f>
        <v>3</v>
      </c>
      <c r="P307" s="48">
        <f>SUM(R307:AK307)</f>
        <v>23.5</v>
      </c>
      <c r="Q307" s="50">
        <v>23.5</v>
      </c>
      <c r="R307" s="25" t="s">
        <v>14</v>
      </c>
      <c r="S307" s="25">
        <v>6</v>
      </c>
      <c r="T307" s="25" t="s">
        <v>14</v>
      </c>
      <c r="U307" s="25">
        <v>13.5</v>
      </c>
      <c r="V307" s="25" t="s">
        <v>14</v>
      </c>
      <c r="W307" s="25" t="s">
        <v>14</v>
      </c>
      <c r="X307" s="25" t="s">
        <v>14</v>
      </c>
      <c r="Y307" s="26"/>
      <c r="Z307" s="28" t="s">
        <v>14</v>
      </c>
      <c r="AA307" s="28" t="s">
        <v>14</v>
      </c>
      <c r="AB307" s="28" t="s">
        <v>14</v>
      </c>
      <c r="AC307" s="28" t="s">
        <v>14</v>
      </c>
      <c r="AD307" s="28" t="s">
        <v>14</v>
      </c>
      <c r="AE307" s="28" t="s">
        <v>14</v>
      </c>
      <c r="AF307" s="28" t="s">
        <v>14</v>
      </c>
      <c r="AG307" s="28" t="s">
        <v>14</v>
      </c>
      <c r="AH307" s="28" t="s">
        <v>14</v>
      </c>
      <c r="AI307" s="28">
        <v>4</v>
      </c>
      <c r="AJ307" s="28" t="s">
        <v>14</v>
      </c>
      <c r="AK307" s="51" t="s">
        <v>14</v>
      </c>
      <c r="AM307" s="1" t="s">
        <v>14</v>
      </c>
    </row>
    <row r="308" spans="1:39" x14ac:dyDescent="0.2">
      <c r="A308" s="21">
        <f>ROW(G308)-2</f>
        <v>306</v>
      </c>
      <c r="B308" s="76">
        <v>309</v>
      </c>
      <c r="C308" s="22">
        <f>IF(B308="","",IF(B308=A308,"=",B308-A308))</f>
        <v>3</v>
      </c>
      <c r="D308" s="76">
        <f>COUNTIF($M$3:$M308,$M308)</f>
        <v>28</v>
      </c>
      <c r="E308" s="76">
        <v>28</v>
      </c>
      <c r="F308" s="22" t="str">
        <f>IF(E308="","",IF(E308=D308,"=",E308-D308))</f>
        <v>=</v>
      </c>
      <c r="G308" s="12">
        <v>100374</v>
      </c>
      <c r="H308" s="13" t="str">
        <f>IFERROR(VLOOKUP($G308,Jugadores,12,0), "")</f>
        <v>ALVARO BERRECO V.</v>
      </c>
      <c r="I308" s="13" t="str">
        <f>IFERROR(VLOOKUP($G308,Jugadores,14,0), "")</f>
        <v>CTM GAM</v>
      </c>
      <c r="J308" s="17" t="str">
        <f>IF(ISERROR(VLOOKUP(I308,Clubes,1,0)),"-","Galicia")</f>
        <v>Galicia</v>
      </c>
      <c r="K308" s="14">
        <f>IFERROR(VLOOKUP($G308,Jugadores,15,0), "")</f>
        <v>2013</v>
      </c>
      <c r="L308" s="17" t="str">
        <f>IFERROR(VLOOKUP($G308,Jugadores,16,0), "")</f>
        <v>M</v>
      </c>
      <c r="M308" s="15" t="str">
        <f>IFERROR(VLOOKUP($G308,Jugadores,17,0), "")</f>
        <v>BENM</v>
      </c>
      <c r="N308" s="16"/>
      <c r="O308" s="24">
        <f>IF(COUNT(R308:AK308)=0,"",COUNT(R308:AK308))</f>
        <v>2</v>
      </c>
      <c r="P308" s="48">
        <f>SUM(R308:AK308)</f>
        <v>23</v>
      </c>
      <c r="Q308" s="50">
        <v>23</v>
      </c>
      <c r="R308" s="25" t="s">
        <v>14</v>
      </c>
      <c r="S308" s="25" t="s">
        <v>14</v>
      </c>
      <c r="T308" s="25" t="s">
        <v>14</v>
      </c>
      <c r="U308" s="25" t="s">
        <v>14</v>
      </c>
      <c r="V308" s="25" t="s">
        <v>14</v>
      </c>
      <c r="W308" s="25" t="s">
        <v>14</v>
      </c>
      <c r="X308" s="25" t="s">
        <v>14</v>
      </c>
      <c r="Y308" s="26"/>
      <c r="Z308" s="28">
        <v>9</v>
      </c>
      <c r="AA308" s="28">
        <v>14</v>
      </c>
      <c r="AB308" s="28" t="s">
        <v>14</v>
      </c>
      <c r="AC308" s="28" t="s">
        <v>14</v>
      </c>
      <c r="AD308" s="28" t="s">
        <v>14</v>
      </c>
      <c r="AE308" s="28" t="s">
        <v>14</v>
      </c>
      <c r="AF308" s="28" t="s">
        <v>14</v>
      </c>
      <c r="AG308" s="28" t="s">
        <v>14</v>
      </c>
      <c r="AH308" s="28" t="s">
        <v>14</v>
      </c>
      <c r="AI308" s="28" t="s">
        <v>14</v>
      </c>
      <c r="AJ308" s="28" t="s">
        <v>14</v>
      </c>
      <c r="AK308" s="51" t="s">
        <v>14</v>
      </c>
      <c r="AM308" s="1" t="s">
        <v>14</v>
      </c>
    </row>
    <row r="309" spans="1:39" x14ac:dyDescent="0.2">
      <c r="A309" s="21">
        <f>ROW(G309)-2</f>
        <v>307</v>
      </c>
      <c r="B309" s="76">
        <v>310</v>
      </c>
      <c r="C309" s="22">
        <f>IF(B309="","",IF(B309=A309,"=",B309-A309))</f>
        <v>3</v>
      </c>
      <c r="D309" s="76">
        <f>COUNTIF($M$3:$M309,$M309)</f>
        <v>38</v>
      </c>
      <c r="E309" s="76">
        <v>39</v>
      </c>
      <c r="F309" s="22">
        <f>IF(E309="","",IF(E309=D309,"=",E309-D309))</f>
        <v>1</v>
      </c>
      <c r="G309" s="12">
        <v>11154</v>
      </c>
      <c r="H309" s="13" t="str">
        <f>IFERROR(VLOOKUP($G309,Jugadores,12,0), "")</f>
        <v>TOMAS GARCIA F.</v>
      </c>
      <c r="I309" s="13" t="str">
        <f>IFERROR(VLOOKUP($G309,Jugadores,14,0), "")</f>
        <v>Conxo TM</v>
      </c>
      <c r="J309" s="17" t="str">
        <f>IF(ISERROR(VLOOKUP(I309,Clubes,1,0)),"-","Galicia")</f>
        <v>Galicia</v>
      </c>
      <c r="K309" s="14">
        <f>IFERROR(VLOOKUP($G309,Jugadores,15,0), "")</f>
        <v>1968</v>
      </c>
      <c r="L309" s="17" t="str">
        <f>IFERROR(VLOOKUP($G309,Jugadores,16,0), "")</f>
        <v>M</v>
      </c>
      <c r="M309" s="15" t="str">
        <f>IFERROR(VLOOKUP($G309,Jugadores,17,0), "")</f>
        <v>V50M</v>
      </c>
      <c r="N309" s="16"/>
      <c r="O309" s="24">
        <f>IF(COUNT(R309:AK309)=0,"",COUNT(R309:AK309))</f>
        <v>1</v>
      </c>
      <c r="P309" s="48">
        <f>SUM(R309:AK309)</f>
        <v>23</v>
      </c>
      <c r="Q309" s="50">
        <v>23</v>
      </c>
      <c r="R309" s="25" t="s">
        <v>14</v>
      </c>
      <c r="S309" s="25" t="s">
        <v>14</v>
      </c>
      <c r="T309" s="25" t="s">
        <v>14</v>
      </c>
      <c r="U309" s="25">
        <v>23</v>
      </c>
      <c r="V309" s="25" t="s">
        <v>14</v>
      </c>
      <c r="W309" s="25" t="s">
        <v>14</v>
      </c>
      <c r="X309" s="25" t="s">
        <v>14</v>
      </c>
      <c r="Y309" s="26"/>
      <c r="Z309" s="28" t="s">
        <v>14</v>
      </c>
      <c r="AA309" s="28" t="s">
        <v>14</v>
      </c>
      <c r="AB309" s="28" t="s">
        <v>14</v>
      </c>
      <c r="AC309" s="28" t="s">
        <v>14</v>
      </c>
      <c r="AD309" s="28" t="s">
        <v>14</v>
      </c>
      <c r="AE309" s="28" t="s">
        <v>14</v>
      </c>
      <c r="AF309" s="28" t="s">
        <v>14</v>
      </c>
      <c r="AG309" s="28" t="s">
        <v>14</v>
      </c>
      <c r="AH309" s="28" t="s">
        <v>14</v>
      </c>
      <c r="AI309" s="28" t="s">
        <v>14</v>
      </c>
      <c r="AJ309" s="28" t="s">
        <v>14</v>
      </c>
      <c r="AK309" s="51" t="s">
        <v>14</v>
      </c>
      <c r="AM309" s="1" t="s">
        <v>14</v>
      </c>
    </row>
    <row r="310" spans="1:39" x14ac:dyDescent="0.2">
      <c r="A310" s="21">
        <f>ROW(G310)-2</f>
        <v>308</v>
      </c>
      <c r="B310" s="76">
        <v>311</v>
      </c>
      <c r="C310" s="22">
        <f>IF(B310="","",IF(B310=A310,"=",B310-A310))</f>
        <v>3</v>
      </c>
      <c r="D310" s="76">
        <f>COUNTIF($M$3:$M310,$M310)</f>
        <v>6</v>
      </c>
      <c r="E310" s="76">
        <v>6</v>
      </c>
      <c r="F310" s="22" t="str">
        <f>IF(E310="","",IF(E310=D310,"=",E310-D310))</f>
        <v>=</v>
      </c>
      <c r="G310" s="12">
        <v>22535</v>
      </c>
      <c r="H310" s="13" t="str">
        <f>IFERROR(VLOOKUP($G310,Jugadores,12,0), "")</f>
        <v>LUISA BARREIRO A.</v>
      </c>
      <c r="I310" s="13" t="str">
        <f>IFERROR(VLOOKUP($G310,Jugadores,14,0), "")</f>
        <v>Illas Cíes TM</v>
      </c>
      <c r="J310" s="17" t="str">
        <f>IF(ISERROR(VLOOKUP(I310,Clubes,1,0)),"-","Galicia")</f>
        <v>Galicia</v>
      </c>
      <c r="K310" s="14">
        <f>IFERROR(VLOOKUP($G310,Jugadores,15,0), "")</f>
        <v>1963</v>
      </c>
      <c r="L310" s="17" t="str">
        <f>IFERROR(VLOOKUP($G310,Jugadores,16,0), "")</f>
        <v>F</v>
      </c>
      <c r="M310" s="15" t="str">
        <f>IFERROR(VLOOKUP($G310,Jugadores,17,0), "")</f>
        <v>V60F</v>
      </c>
      <c r="N310" s="16"/>
      <c r="O310" s="24">
        <f>IF(COUNT(R310:AK310)=0,"",COUNT(R310:AK310))</f>
        <v>1</v>
      </c>
      <c r="P310" s="48">
        <f>SUM(R310:AK310)</f>
        <v>23</v>
      </c>
      <c r="Q310" s="50">
        <v>23</v>
      </c>
      <c r="R310" s="25" t="s">
        <v>14</v>
      </c>
      <c r="S310" s="25" t="s">
        <v>14</v>
      </c>
      <c r="T310" s="25" t="s">
        <v>14</v>
      </c>
      <c r="U310" s="25" t="s">
        <v>14</v>
      </c>
      <c r="V310" s="25" t="s">
        <v>14</v>
      </c>
      <c r="W310" s="25" t="s">
        <v>14</v>
      </c>
      <c r="X310" s="25" t="s">
        <v>14</v>
      </c>
      <c r="Y310" s="26"/>
      <c r="Z310" s="28"/>
      <c r="AA310" s="28" t="s">
        <v>14</v>
      </c>
      <c r="AB310" s="28" t="s">
        <v>14</v>
      </c>
      <c r="AC310" s="28" t="s">
        <v>14</v>
      </c>
      <c r="AD310" s="28" t="s">
        <v>14</v>
      </c>
      <c r="AE310" s="28" t="s">
        <v>14</v>
      </c>
      <c r="AF310" s="28" t="s">
        <v>14</v>
      </c>
      <c r="AG310" s="28">
        <v>23</v>
      </c>
      <c r="AH310" s="28" t="s">
        <v>14</v>
      </c>
      <c r="AI310" s="28" t="s">
        <v>14</v>
      </c>
      <c r="AJ310" s="28" t="s">
        <v>14</v>
      </c>
      <c r="AK310" s="51" t="s">
        <v>14</v>
      </c>
      <c r="AM310" s="1" t="s">
        <v>14</v>
      </c>
    </row>
    <row r="311" spans="1:39" x14ac:dyDescent="0.2">
      <c r="A311" s="21">
        <f>ROW(G311)-2</f>
        <v>309</v>
      </c>
      <c r="B311" s="76">
        <v>312</v>
      </c>
      <c r="C311" s="22">
        <f>IF(B311="","",IF(B311=A311,"=",B311-A311))</f>
        <v>3</v>
      </c>
      <c r="D311" s="76">
        <f>COUNTIF($M$3:$M311,$M311)</f>
        <v>20</v>
      </c>
      <c r="E311" s="76">
        <v>21</v>
      </c>
      <c r="F311" s="22">
        <f>IF(E311="","",IF(E311=D311,"=",E311-D311))</f>
        <v>1</v>
      </c>
      <c r="G311" s="12">
        <v>31714</v>
      </c>
      <c r="H311" s="13" t="str">
        <f>IFERROR(VLOOKUP($G311,Jugadores,12,0), "")</f>
        <v>DIEGO PORTO C.</v>
      </c>
      <c r="I311" s="13" t="str">
        <f>IFERROR(VLOOKUP($G311,Jugadores,14,0), "")</f>
        <v>CD TM Top Spin</v>
      </c>
      <c r="J311" s="17" t="str">
        <f>IF(ISERROR(VLOOKUP(I311,Clubes,1,0)),"-","Galicia")</f>
        <v>Galicia</v>
      </c>
      <c r="K311" s="14">
        <f>IFERROR(VLOOKUP($G311,Jugadores,15,0), "")</f>
        <v>1975</v>
      </c>
      <c r="L311" s="17" t="str">
        <f>IFERROR(VLOOKUP($G311,Jugadores,16,0), "")</f>
        <v>M</v>
      </c>
      <c r="M311" s="15" t="str">
        <f>IFERROR(VLOOKUP($G311,Jugadores,17,0), "")</f>
        <v>V40M</v>
      </c>
      <c r="N311" s="16"/>
      <c r="O311" s="24">
        <f>IF(COUNT(R311:AK311)=0,"",COUNT(R311:AK311))</f>
        <v>1</v>
      </c>
      <c r="P311" s="48">
        <f>SUM(R311:AK311)</f>
        <v>23</v>
      </c>
      <c r="Q311" s="50">
        <v>23</v>
      </c>
      <c r="R311" s="25" t="s">
        <v>14</v>
      </c>
      <c r="S311" s="25" t="s">
        <v>14</v>
      </c>
      <c r="T311" s="25" t="s">
        <v>14</v>
      </c>
      <c r="U311" s="25" t="s">
        <v>14</v>
      </c>
      <c r="V311" s="25" t="s">
        <v>14</v>
      </c>
      <c r="W311" s="25" t="s">
        <v>14</v>
      </c>
      <c r="X311" s="25" t="s">
        <v>14</v>
      </c>
      <c r="Y311" s="26"/>
      <c r="Z311" s="28"/>
      <c r="AA311" s="28" t="s">
        <v>14</v>
      </c>
      <c r="AB311" s="28" t="s">
        <v>14</v>
      </c>
      <c r="AC311" s="28" t="s">
        <v>14</v>
      </c>
      <c r="AD311" s="28" t="s">
        <v>14</v>
      </c>
      <c r="AE311" s="28" t="s">
        <v>14</v>
      </c>
      <c r="AF311" s="28" t="s">
        <v>14</v>
      </c>
      <c r="AG311" s="28">
        <v>23</v>
      </c>
      <c r="AH311" s="28" t="s">
        <v>14</v>
      </c>
      <c r="AI311" s="28" t="s">
        <v>14</v>
      </c>
      <c r="AJ311" s="28" t="s">
        <v>14</v>
      </c>
      <c r="AK311" s="51" t="s">
        <v>14</v>
      </c>
      <c r="AM311" s="1" t="s">
        <v>14</v>
      </c>
    </row>
    <row r="312" spans="1:39" x14ac:dyDescent="0.2">
      <c r="A312" s="21">
        <f>ROW(G312)-2</f>
        <v>310</v>
      </c>
      <c r="B312" s="76">
        <v>313</v>
      </c>
      <c r="C312" s="22">
        <f>IF(B312="","",IF(B312=A312,"=",B312-A312))</f>
        <v>3</v>
      </c>
      <c r="D312" s="76">
        <f>COUNTIF($M$3:$M312,$M312)</f>
        <v>42</v>
      </c>
      <c r="E312" s="76">
        <v>42</v>
      </c>
      <c r="F312" s="22" t="str">
        <f>IF(E312="","",IF(E312=D312,"=",E312-D312))</f>
        <v>=</v>
      </c>
      <c r="G312" s="12">
        <v>70916</v>
      </c>
      <c r="H312" s="13" t="str">
        <f>IFERROR(VLOOKUP($G312,Jugadores,12,0), "")</f>
        <v>RAFAEL SILVA</v>
      </c>
      <c r="I312" s="13" t="str">
        <f>IFERROR(VLOOKUP($G312,Jugadores,14,0), "")</f>
        <v>CCR Arrabaes</v>
      </c>
      <c r="J312" s="17" t="str">
        <f>IF(ISERROR(VLOOKUP(I312,Clubes,1,0)),"-","Galicia")</f>
        <v>-</v>
      </c>
      <c r="K312" s="14">
        <f>IFERROR(VLOOKUP($G312,Jugadores,15,0), "")</f>
        <v>2009</v>
      </c>
      <c r="L312" s="17" t="str">
        <f>IFERROR(VLOOKUP($G312,Jugadores,16,0), "")</f>
        <v>M</v>
      </c>
      <c r="M312" s="15" t="str">
        <f>IFERROR(VLOOKUP($G312,Jugadores,17,0), "")</f>
        <v>INFM</v>
      </c>
      <c r="N312" s="16"/>
      <c r="O312" s="24">
        <f>IF(COUNT(R312:AK312)=0,"",COUNT(R312:AK312))</f>
        <v>1</v>
      </c>
      <c r="P312" s="48">
        <f>SUM(R312:AK312)</f>
        <v>23</v>
      </c>
      <c r="Q312" s="50">
        <v>23</v>
      </c>
      <c r="R312" s="25" t="s">
        <v>14</v>
      </c>
      <c r="S312" s="25"/>
      <c r="T312" s="25">
        <v>23</v>
      </c>
      <c r="U312" s="25"/>
      <c r="V312" s="25" t="s">
        <v>14</v>
      </c>
      <c r="W312" s="25" t="s">
        <v>14</v>
      </c>
      <c r="X312" s="25" t="s">
        <v>14</v>
      </c>
      <c r="Y312" s="26"/>
      <c r="Z312" s="28" t="s">
        <v>14</v>
      </c>
      <c r="AA312" s="28" t="s">
        <v>14</v>
      </c>
      <c r="AB312" s="28" t="s">
        <v>14</v>
      </c>
      <c r="AC312" s="28" t="s">
        <v>14</v>
      </c>
      <c r="AD312" s="28" t="s">
        <v>14</v>
      </c>
      <c r="AE312" s="28" t="s">
        <v>14</v>
      </c>
      <c r="AF312" s="28"/>
      <c r="AG312" s="28" t="s">
        <v>14</v>
      </c>
      <c r="AH312" s="28" t="s">
        <v>14</v>
      </c>
      <c r="AI312" s="28" t="s">
        <v>14</v>
      </c>
      <c r="AJ312" s="28" t="s">
        <v>14</v>
      </c>
      <c r="AK312" s="51" t="s">
        <v>14</v>
      </c>
      <c r="AM312" s="1" t="s">
        <v>14</v>
      </c>
    </row>
    <row r="313" spans="1:39" x14ac:dyDescent="0.2">
      <c r="A313" s="21">
        <f>ROW(G313)-2</f>
        <v>311</v>
      </c>
      <c r="B313" s="76">
        <v>314</v>
      </c>
      <c r="C313" s="22">
        <f>IF(B313="","",IF(B313=A313,"=",B313-A313))</f>
        <v>3</v>
      </c>
      <c r="D313" s="76">
        <f>COUNTIF($M$3:$M313,$M313)</f>
        <v>39</v>
      </c>
      <c r="E313" s="76">
        <v>40</v>
      </c>
      <c r="F313" s="22">
        <f>IF(E313="","",IF(E313=D313,"=",E313-D313))</f>
        <v>1</v>
      </c>
      <c r="G313" s="12">
        <v>900522</v>
      </c>
      <c r="H313" s="13" t="str">
        <f>IFERROR(VLOOKUP($G313,Jugadores,12,0), "")</f>
        <v>CARLOS RON R.</v>
      </c>
      <c r="I313" s="13" t="str">
        <f>IFERROR(VLOOKUP($G313,Jugadores,14,0), "")</f>
        <v>Athletic Club Genova</v>
      </c>
      <c r="J313" s="17" t="str">
        <f>IF(ISERROR(VLOOKUP(I313,Clubes,1,0)),"-","Galicia")</f>
        <v>-</v>
      </c>
      <c r="K313" s="14">
        <f>IFERROR(VLOOKUP($G313,Jugadores,15,0), "")</f>
        <v>1966</v>
      </c>
      <c r="L313" s="17" t="str">
        <f>IFERROR(VLOOKUP($G313,Jugadores,16,0), "")</f>
        <v>M</v>
      </c>
      <c r="M313" s="15" t="str">
        <f>IFERROR(VLOOKUP($G313,Jugadores,17,0), "")</f>
        <v>V50M</v>
      </c>
      <c r="N313" s="16"/>
      <c r="O313" s="24">
        <f>IF(COUNT(R313:AK313)=0,"",COUNT(R313:AK313))</f>
        <v>1</v>
      </c>
      <c r="P313" s="48">
        <f>SUM(R313:AK313)</f>
        <v>23</v>
      </c>
      <c r="Q313" s="50">
        <v>35.5</v>
      </c>
      <c r="R313" s="25" t="s">
        <v>14</v>
      </c>
      <c r="S313" s="25">
        <v>23</v>
      </c>
      <c r="T313" s="25" t="s">
        <v>14</v>
      </c>
      <c r="U313" s="25" t="s">
        <v>14</v>
      </c>
      <c r="V313" s="25" t="s">
        <v>14</v>
      </c>
      <c r="W313" s="25" t="s">
        <v>14</v>
      </c>
      <c r="X313" s="25" t="s">
        <v>14</v>
      </c>
      <c r="Y313" s="26"/>
      <c r="Z313" s="28" t="s">
        <v>14</v>
      </c>
      <c r="AA313" s="28" t="s">
        <v>14</v>
      </c>
      <c r="AB313" s="28" t="s">
        <v>14</v>
      </c>
      <c r="AC313" s="28" t="s">
        <v>14</v>
      </c>
      <c r="AD313" s="28" t="s">
        <v>14</v>
      </c>
      <c r="AE313" s="28" t="s">
        <v>14</v>
      </c>
      <c r="AF313" s="28" t="s">
        <v>14</v>
      </c>
      <c r="AG313" s="28" t="s">
        <v>14</v>
      </c>
      <c r="AH313" s="28" t="s">
        <v>14</v>
      </c>
      <c r="AI313" s="28" t="s">
        <v>14</v>
      </c>
      <c r="AJ313" s="28" t="s">
        <v>14</v>
      </c>
      <c r="AK313" s="51" t="s">
        <v>14</v>
      </c>
      <c r="AM313" s="1" t="s">
        <v>14</v>
      </c>
    </row>
    <row r="314" spans="1:39" x14ac:dyDescent="0.2">
      <c r="A314" s="21">
        <f>ROW(G314)-2</f>
        <v>312</v>
      </c>
      <c r="B314" s="76">
        <v>316</v>
      </c>
      <c r="C314" s="22">
        <f>IF(B314="","",IF(B314=A314,"=",B314-A314))</f>
        <v>4</v>
      </c>
      <c r="D314" s="76">
        <f>COUNTIF($M$3:$M314,$M314)</f>
        <v>21</v>
      </c>
      <c r="E314" s="76">
        <v>22</v>
      </c>
      <c r="F314" s="22">
        <f>IF(E314="","",IF(E314=D314,"=",E314-D314))</f>
        <v>1</v>
      </c>
      <c r="G314" s="12">
        <v>16719</v>
      </c>
      <c r="H314" s="13" t="str">
        <f>IFERROR(VLOOKUP($G314,Jugadores,12,0), "")</f>
        <v>ALVARO SANCHEZ G.</v>
      </c>
      <c r="I314" s="13" t="str">
        <f>IFERROR(VLOOKUP($G314,Jugadores,14,0), "")</f>
        <v>CD Dezportas Lugo TM</v>
      </c>
      <c r="J314" s="17" t="str">
        <f>IF(ISERROR(VLOOKUP(I314,Clubes,1,0)),"-","Galicia")</f>
        <v>Galicia</v>
      </c>
      <c r="K314" s="14">
        <f>IFERROR(VLOOKUP($G314,Jugadores,15,0), "")</f>
        <v>1976</v>
      </c>
      <c r="L314" s="17" t="str">
        <f>IFERROR(VLOOKUP($G314,Jugadores,16,0), "")</f>
        <v>M</v>
      </c>
      <c r="M314" s="15" t="str">
        <f>IFERROR(VLOOKUP($G314,Jugadores,17,0), "")</f>
        <v>V40M</v>
      </c>
      <c r="N314" s="16"/>
      <c r="O314" s="24">
        <f>IF(COUNT(R314:AK314)=0,"",COUNT(R314:AK314))</f>
        <v>1</v>
      </c>
      <c r="P314" s="48">
        <f>SUM(R314:AK314)</f>
        <v>22.4</v>
      </c>
      <c r="Q314" s="50">
        <v>22.4</v>
      </c>
      <c r="R314" s="25" t="s">
        <v>14</v>
      </c>
      <c r="S314" s="25" t="s">
        <v>14</v>
      </c>
      <c r="T314" s="25" t="s">
        <v>14</v>
      </c>
      <c r="U314" s="25">
        <v>22.4</v>
      </c>
      <c r="V314" s="25" t="s">
        <v>14</v>
      </c>
      <c r="W314" s="25" t="s">
        <v>14</v>
      </c>
      <c r="X314" s="25" t="s">
        <v>14</v>
      </c>
      <c r="Y314" s="26"/>
      <c r="Z314" s="28" t="s">
        <v>14</v>
      </c>
      <c r="AA314" s="28" t="s">
        <v>14</v>
      </c>
      <c r="AB314" s="28" t="s">
        <v>14</v>
      </c>
      <c r="AC314" s="28" t="s">
        <v>14</v>
      </c>
      <c r="AD314" s="28" t="s">
        <v>14</v>
      </c>
      <c r="AE314" s="28" t="s">
        <v>14</v>
      </c>
      <c r="AF314" s="28" t="s">
        <v>14</v>
      </c>
      <c r="AG314" s="28" t="s">
        <v>14</v>
      </c>
      <c r="AH314" s="28" t="s">
        <v>14</v>
      </c>
      <c r="AI314" s="28" t="s">
        <v>14</v>
      </c>
      <c r="AJ314" s="28" t="s">
        <v>14</v>
      </c>
      <c r="AK314" s="51" t="s">
        <v>14</v>
      </c>
      <c r="AM314" s="1" t="s">
        <v>14</v>
      </c>
    </row>
    <row r="315" spans="1:39" x14ac:dyDescent="0.2">
      <c r="A315" s="21">
        <f>ROW(G315)-2</f>
        <v>313</v>
      </c>
      <c r="B315" s="76">
        <v>332</v>
      </c>
      <c r="C315" s="22">
        <f>IF(B315="","",IF(B315=A315,"=",B315-A315))</f>
        <v>19</v>
      </c>
      <c r="D315" s="76">
        <f>COUNTIF($M$3:$M315,$M315)</f>
        <v>8</v>
      </c>
      <c r="E315" s="76">
        <v>8</v>
      </c>
      <c r="F315" s="22" t="str">
        <f>IF(E315="","",IF(E315=D315,"=",E315-D315))</f>
        <v>=</v>
      </c>
      <c r="G315" s="12">
        <v>38102</v>
      </c>
      <c r="H315" s="13" t="str">
        <f>IFERROR(VLOOKUP($G315,Jugadores,12,0), "")</f>
        <v>NICOLAS PIAY V.</v>
      </c>
      <c r="I315" s="13" t="str">
        <f>IFERROR(VLOOKUP($G315,Jugadores,14,0), "")</f>
        <v>Club Monte Porreiro</v>
      </c>
      <c r="J315" s="17" t="str">
        <f>IF(ISERROR(VLOOKUP(I315,Clubes,1,0)),"-","Galicia")</f>
        <v>Galicia</v>
      </c>
      <c r="K315" s="14">
        <f>IFERROR(VLOOKUP($G315,Jugadores,15,0), "")</f>
        <v>2015</v>
      </c>
      <c r="L315" s="17" t="str">
        <f>IFERROR(VLOOKUP($G315,Jugadores,16,0), "")</f>
        <v>M</v>
      </c>
      <c r="M315" s="15" t="str">
        <f>IFERROR(VLOOKUP($G315,Jugadores,17,0), "")</f>
        <v>PREM</v>
      </c>
      <c r="N315" s="16"/>
      <c r="O315" s="24">
        <f>IF(COUNT(R315:AK315)=0,"",COUNT(R315:AK315))</f>
        <v>2</v>
      </c>
      <c r="P315" s="48">
        <f>SUM(R315:AK315)</f>
        <v>22</v>
      </c>
      <c r="Q315" s="50">
        <v>21</v>
      </c>
      <c r="R315" s="25" t="s">
        <v>14</v>
      </c>
      <c r="S315" s="25" t="s">
        <v>14</v>
      </c>
      <c r="T315" s="25" t="s">
        <v>14</v>
      </c>
      <c r="U315" s="25" t="s">
        <v>14</v>
      </c>
      <c r="V315" s="25">
        <v>1</v>
      </c>
      <c r="W315" s="25" t="s">
        <v>14</v>
      </c>
      <c r="X315" s="25" t="s">
        <v>14</v>
      </c>
      <c r="Y315" s="26"/>
      <c r="Z315" s="28">
        <v>21</v>
      </c>
      <c r="AA315" s="28" t="s">
        <v>14</v>
      </c>
      <c r="AB315" s="28" t="s">
        <v>14</v>
      </c>
      <c r="AC315" s="28" t="s">
        <v>14</v>
      </c>
      <c r="AD315" s="28" t="s">
        <v>14</v>
      </c>
      <c r="AE315" s="28" t="s">
        <v>14</v>
      </c>
      <c r="AF315" s="28" t="s">
        <v>14</v>
      </c>
      <c r="AG315" s="28" t="s">
        <v>14</v>
      </c>
      <c r="AH315" s="28" t="s">
        <v>14</v>
      </c>
      <c r="AI315" s="28" t="s">
        <v>14</v>
      </c>
      <c r="AJ315" s="28" t="s">
        <v>14</v>
      </c>
      <c r="AK315" s="51" t="s">
        <v>14</v>
      </c>
      <c r="AM315" s="1" t="s">
        <v>14</v>
      </c>
    </row>
    <row r="316" spans="1:39" x14ac:dyDescent="0.2">
      <c r="A316" s="21">
        <f>ROW(G316)-2</f>
        <v>314</v>
      </c>
      <c r="B316" s="76">
        <v>319</v>
      </c>
      <c r="C316" s="22">
        <f>IF(B316="","",IF(B316=A316,"=",B316-A316))</f>
        <v>5</v>
      </c>
      <c r="D316" s="76">
        <f>COUNTIF($M$3:$M316,$M316)</f>
        <v>22</v>
      </c>
      <c r="E316" s="76">
        <v>22</v>
      </c>
      <c r="F316" s="22" t="str">
        <f>IF(E316="","",IF(E316=D316,"=",E316-D316))</f>
        <v>=</v>
      </c>
      <c r="G316" s="12">
        <v>39001</v>
      </c>
      <c r="H316" s="13" t="str">
        <f>IFERROR(VLOOKUP($G316,Jugadores,12,0), "")</f>
        <v>ANGEL PIñON L.</v>
      </c>
      <c r="I316" s="13" t="str">
        <f>IFERROR(VLOOKUP($G316,Jugadores,14,0), "")</f>
        <v>CTM Cidade de Narón</v>
      </c>
      <c r="J316" s="17" t="str">
        <f>IF(ISERROR(VLOOKUP(I316,Clubes,1,0)),"-","Galicia")</f>
        <v>Galicia</v>
      </c>
      <c r="K316" s="14">
        <f>IFERROR(VLOOKUP($G316,Jugadores,15,0), "")</f>
        <v>2011</v>
      </c>
      <c r="L316" s="17" t="str">
        <f>IFERROR(VLOOKUP($G316,Jugadores,16,0), "")</f>
        <v>M</v>
      </c>
      <c r="M316" s="15" t="str">
        <f>IFERROR(VLOOKUP($G316,Jugadores,17,0), "")</f>
        <v>ALEM</v>
      </c>
      <c r="N316" s="16"/>
      <c r="O316" s="24">
        <f>IF(COUNT(R316:AK316)=0,"",COUNT(R316:AK316))</f>
        <v>2</v>
      </c>
      <c r="P316" s="48">
        <f>SUM(R316:AK316)</f>
        <v>22</v>
      </c>
      <c r="Q316" s="50">
        <v>21</v>
      </c>
      <c r="R316" s="25" t="s">
        <v>14</v>
      </c>
      <c r="S316" s="25" t="s">
        <v>14</v>
      </c>
      <c r="T316" s="25" t="s">
        <v>14</v>
      </c>
      <c r="U316" s="25" t="s">
        <v>14</v>
      </c>
      <c r="V316" s="25" t="s">
        <v>14</v>
      </c>
      <c r="W316" s="25" t="s">
        <v>14</v>
      </c>
      <c r="X316" s="25">
        <v>1</v>
      </c>
      <c r="Y316" s="26"/>
      <c r="Z316" s="28" t="s">
        <v>14</v>
      </c>
      <c r="AA316" s="28" t="s">
        <v>14</v>
      </c>
      <c r="AB316" s="28" t="s">
        <v>14</v>
      </c>
      <c r="AC316" s="28" t="s">
        <v>14</v>
      </c>
      <c r="AD316" s="28" t="s">
        <v>14</v>
      </c>
      <c r="AE316" s="28">
        <v>21</v>
      </c>
      <c r="AF316" s="28" t="s">
        <v>14</v>
      </c>
      <c r="AG316" s="28" t="s">
        <v>14</v>
      </c>
      <c r="AH316" s="28" t="s">
        <v>14</v>
      </c>
      <c r="AI316" s="28" t="s">
        <v>14</v>
      </c>
      <c r="AJ316" s="28" t="s">
        <v>14</v>
      </c>
      <c r="AK316" s="51" t="s">
        <v>14</v>
      </c>
      <c r="AM316" s="1" t="s">
        <v>14</v>
      </c>
    </row>
    <row r="317" spans="1:39" x14ac:dyDescent="0.2">
      <c r="A317" s="21">
        <f>ROW(G317)-2</f>
        <v>315</v>
      </c>
      <c r="B317" s="76">
        <v>320</v>
      </c>
      <c r="C317" s="22">
        <f>IF(B317="","",IF(B317=A317,"=",B317-A317))</f>
        <v>5</v>
      </c>
      <c r="D317" s="76">
        <f>COUNTIF($M$3:$M317,$M317)</f>
        <v>43</v>
      </c>
      <c r="E317" s="76">
        <v>43</v>
      </c>
      <c r="F317" s="22" t="str">
        <f>IF(E317="","",IF(E317=D317,"=",E317-D317))</f>
        <v>=</v>
      </c>
      <c r="G317" s="12">
        <v>2223052</v>
      </c>
      <c r="H317" s="13" t="str">
        <f>IFERROR(VLOOKUP($G317,Jugadores,12,0), "")</f>
        <v>LUCAS RODRIGUEZ E.</v>
      </c>
      <c r="I317" s="13" t="str">
        <f>IFERROR(VLOOKUP($G317,Jugadores,14,0), "")</f>
        <v>AD Vincios</v>
      </c>
      <c r="J317" s="17" t="str">
        <f>IF(ISERROR(VLOOKUP(I317,Clubes,1,0)),"-","Galicia")</f>
        <v>Galicia</v>
      </c>
      <c r="K317" s="14">
        <f>IFERROR(VLOOKUP($G317,Jugadores,15,0), "")</f>
        <v>2008</v>
      </c>
      <c r="L317" s="17" t="str">
        <f>IFERROR(VLOOKUP($G317,Jugadores,16,0), "")</f>
        <v>M</v>
      </c>
      <c r="M317" s="15" t="str">
        <f>IFERROR(VLOOKUP($G317,Jugadores,17,0), "")</f>
        <v>INFM</v>
      </c>
      <c r="N317" s="16"/>
      <c r="O317" s="24">
        <f>IF(COUNT(R317:AK317)=0,"",COUNT(R317:AK317))</f>
        <v>2</v>
      </c>
      <c r="P317" s="48">
        <f>SUM(R317:AK317)</f>
        <v>22</v>
      </c>
      <c r="Q317" s="50">
        <v>84</v>
      </c>
      <c r="R317" s="25">
        <v>13</v>
      </c>
      <c r="S317" s="25" t="s">
        <v>14</v>
      </c>
      <c r="T317" s="25" t="s">
        <v>14</v>
      </c>
      <c r="U317" s="25" t="s">
        <v>14</v>
      </c>
      <c r="V317" s="25" t="s">
        <v>14</v>
      </c>
      <c r="W317" s="25" t="s">
        <v>14</v>
      </c>
      <c r="X317" s="25">
        <v>9</v>
      </c>
      <c r="Y317" s="26"/>
      <c r="Z317" s="28"/>
      <c r="AA317" s="28" t="s">
        <v>14</v>
      </c>
      <c r="AB317" s="28" t="s">
        <v>14</v>
      </c>
      <c r="AC317" s="28" t="s">
        <v>14</v>
      </c>
      <c r="AD317" s="28" t="s">
        <v>14</v>
      </c>
      <c r="AE317" s="28" t="s">
        <v>14</v>
      </c>
      <c r="AF317" s="28" t="s">
        <v>14</v>
      </c>
      <c r="AG317" s="28" t="s">
        <v>14</v>
      </c>
      <c r="AH317" s="28" t="s">
        <v>14</v>
      </c>
      <c r="AI317" s="28" t="s">
        <v>14</v>
      </c>
      <c r="AJ317" s="28" t="s">
        <v>14</v>
      </c>
      <c r="AK317" s="51" t="s">
        <v>14</v>
      </c>
      <c r="AM317" s="1" t="s">
        <v>14</v>
      </c>
    </row>
    <row r="318" spans="1:39" x14ac:dyDescent="0.2">
      <c r="A318" s="21">
        <f>ROW(G318)-2</f>
        <v>316</v>
      </c>
      <c r="B318" s="76">
        <v>321</v>
      </c>
      <c r="C318" s="22">
        <f>IF(B318="","",IF(B318=A318,"=",B318-A318))</f>
        <v>5</v>
      </c>
      <c r="D318" s="76">
        <f>COUNTIF($M$3:$M318,$M318)</f>
        <v>24</v>
      </c>
      <c r="E318" s="76">
        <v>25</v>
      </c>
      <c r="F318" s="22">
        <f>IF(E318="","",IF(E318=D318,"=",E318-D318))</f>
        <v>1</v>
      </c>
      <c r="G318" s="12">
        <v>69022</v>
      </c>
      <c r="H318" s="13" t="str">
        <f>IFERROR(VLOOKUP($G318,Jugadores,12,0), "")</f>
        <v>AFONSO QUEIROS</v>
      </c>
      <c r="I318" s="13" t="str">
        <f>IFERROR(VLOOKUP($G318,Jugadores,14,0), "")</f>
        <v>CCR Arrabaes</v>
      </c>
      <c r="J318" s="17" t="str">
        <f>IF(ISERROR(VLOOKUP(I318,Clubes,1,0)),"-","Galicia")</f>
        <v>-</v>
      </c>
      <c r="K318" s="14">
        <f>IFERROR(VLOOKUP($G318,Jugadores,15,0), "")</f>
        <v>2006</v>
      </c>
      <c r="L318" s="17" t="str">
        <f>IFERROR(VLOOKUP($G318,Jugadores,16,0), "")</f>
        <v>M</v>
      </c>
      <c r="M318" s="15" t="str">
        <f>IFERROR(VLOOKUP($G318,Jugadores,17,0), "")</f>
        <v>JUVM</v>
      </c>
      <c r="N318" s="16"/>
      <c r="O318" s="24">
        <f>IF(COUNT(R318:AK318)=0,"",COUNT(R318:AK318))</f>
        <v>1</v>
      </c>
      <c r="P318" s="48">
        <f>SUM(R318:AK318)</f>
        <v>21.8</v>
      </c>
      <c r="Q318" s="50">
        <v>21.8</v>
      </c>
      <c r="R318" s="25" t="s">
        <v>14</v>
      </c>
      <c r="S318" s="25"/>
      <c r="T318" s="25">
        <v>21.8</v>
      </c>
      <c r="U318" s="25"/>
      <c r="V318" s="25" t="s">
        <v>14</v>
      </c>
      <c r="W318" s="25" t="s">
        <v>14</v>
      </c>
      <c r="X318" s="25" t="s">
        <v>14</v>
      </c>
      <c r="Y318" s="26"/>
      <c r="Z318" s="28" t="s">
        <v>14</v>
      </c>
      <c r="AA318" s="28" t="s">
        <v>14</v>
      </c>
      <c r="AB318" s="28" t="s">
        <v>14</v>
      </c>
      <c r="AC318" s="28" t="s">
        <v>14</v>
      </c>
      <c r="AD318" s="28" t="s">
        <v>14</v>
      </c>
      <c r="AE318" s="28" t="s">
        <v>14</v>
      </c>
      <c r="AF318" s="28"/>
      <c r="AG318" s="28" t="s">
        <v>14</v>
      </c>
      <c r="AH318" s="28" t="s">
        <v>14</v>
      </c>
      <c r="AI318" s="28" t="s">
        <v>14</v>
      </c>
      <c r="AJ318" s="28" t="s">
        <v>14</v>
      </c>
      <c r="AK318" s="51" t="s">
        <v>14</v>
      </c>
      <c r="AM318" s="1" t="s">
        <v>14</v>
      </c>
    </row>
    <row r="319" spans="1:39" x14ac:dyDescent="0.2">
      <c r="A319" s="21">
        <f>ROW(G319)-2</f>
        <v>317</v>
      </c>
      <c r="B319" s="76">
        <v>345</v>
      </c>
      <c r="C319" s="22">
        <f>IF(B319="","",IF(B319=A319,"=",B319-A319))</f>
        <v>28</v>
      </c>
      <c r="D319" s="76">
        <f>COUNTIF($M$3:$M319,$M319)</f>
        <v>20</v>
      </c>
      <c r="E319" s="76">
        <v>21</v>
      </c>
      <c r="F319" s="22">
        <f>IF(E319="","",IF(E319=D319,"=",E319-D319))</f>
        <v>1</v>
      </c>
      <c r="G319" s="12">
        <v>35036</v>
      </c>
      <c r="H319" s="13" t="str">
        <f>IFERROR(VLOOKUP($G319,Jugadores,12,0), "")</f>
        <v>ESTRELA CARBALLO R.</v>
      </c>
      <c r="I319" s="13" t="str">
        <f>IFERROR(VLOOKUP($G319,Jugadores,14,0), "")</f>
        <v>CTM GAM</v>
      </c>
      <c r="J319" s="17" t="str">
        <f>IF(ISERROR(VLOOKUP(I319,Clubes,1,0)),"-","Galicia")</f>
        <v>Galicia</v>
      </c>
      <c r="K319" s="14">
        <f>IFERROR(VLOOKUP($G319,Jugadores,15,0), "")</f>
        <v>2007</v>
      </c>
      <c r="L319" s="17" t="str">
        <f>IFERROR(VLOOKUP($G319,Jugadores,16,0), "")</f>
        <v>F</v>
      </c>
      <c r="M319" s="15" t="str">
        <f>IFERROR(VLOOKUP($G319,Jugadores,17,0), "")</f>
        <v>INFF</v>
      </c>
      <c r="N319" s="16"/>
      <c r="O319" s="24">
        <f>IF(COUNT(R319:AK319)=0,"",COUNT(R319:AK319))</f>
        <v>2</v>
      </c>
      <c r="P319" s="48">
        <f>SUM(R319:AK319)</f>
        <v>21.5</v>
      </c>
      <c r="Q319" s="50">
        <v>21.5</v>
      </c>
      <c r="R319" s="25" t="s">
        <v>14</v>
      </c>
      <c r="S319" s="25" t="s">
        <v>14</v>
      </c>
      <c r="T319" s="25" t="s">
        <v>14</v>
      </c>
      <c r="U319" s="25" t="s">
        <v>14</v>
      </c>
      <c r="V319" s="25">
        <v>2.5</v>
      </c>
      <c r="W319" s="25" t="s">
        <v>14</v>
      </c>
      <c r="X319" s="25" t="s">
        <v>14</v>
      </c>
      <c r="Y319" s="26"/>
      <c r="Z319" s="28" t="s">
        <v>14</v>
      </c>
      <c r="AA319" s="28" t="s">
        <v>14</v>
      </c>
      <c r="AB319" s="28" t="s">
        <v>14</v>
      </c>
      <c r="AC319" s="28">
        <v>19</v>
      </c>
      <c r="AD319" s="28" t="s">
        <v>14</v>
      </c>
      <c r="AE319" s="28" t="s">
        <v>14</v>
      </c>
      <c r="AF319" s="28" t="s">
        <v>14</v>
      </c>
      <c r="AG319" s="28" t="s">
        <v>14</v>
      </c>
      <c r="AH319" s="28" t="s">
        <v>14</v>
      </c>
      <c r="AI319" s="28" t="s">
        <v>14</v>
      </c>
      <c r="AJ319" s="28" t="s">
        <v>14</v>
      </c>
      <c r="AK319" s="51" t="s">
        <v>14</v>
      </c>
      <c r="AM319" s="1" t="s">
        <v>14</v>
      </c>
    </row>
    <row r="320" spans="1:39" x14ac:dyDescent="0.2">
      <c r="A320" s="21">
        <f>ROW(G320)-2</f>
        <v>318</v>
      </c>
      <c r="B320" s="76">
        <v>323</v>
      </c>
      <c r="C320" s="22">
        <f>IF(B320="","",IF(B320=A320,"=",B320-A320))</f>
        <v>5</v>
      </c>
      <c r="D320" s="76">
        <f>COUNTIF($M$3:$M320,$M320)</f>
        <v>14</v>
      </c>
      <c r="E320" s="76">
        <v>15</v>
      </c>
      <c r="F320" s="22">
        <f>IF(E320="","",IF(E320=D320,"=",E320-D320))</f>
        <v>1</v>
      </c>
      <c r="G320" s="12">
        <v>726</v>
      </c>
      <c r="H320" s="13" t="str">
        <f>IFERROR(VLOOKUP($G320,Jugadores,12,0), "")</f>
        <v>ROSALINO GARCIA N.</v>
      </c>
      <c r="I320" s="13" t="str">
        <f>IFERROR(VLOOKUP($G320,Jugadores,14,0), "")</f>
        <v>Arteal TM</v>
      </c>
      <c r="J320" s="17" t="str">
        <f>IF(ISERROR(VLOOKUP(I320,Clubes,1,0)),"-","Galicia")</f>
        <v>Galicia</v>
      </c>
      <c r="K320" s="14">
        <f>IFERROR(VLOOKUP($G320,Jugadores,15,0), "")</f>
        <v>1961</v>
      </c>
      <c r="L320" s="17" t="str">
        <f>IFERROR(VLOOKUP($G320,Jugadores,16,0), "")</f>
        <v>M</v>
      </c>
      <c r="M320" s="15" t="str">
        <f>IFERROR(VLOOKUP($G320,Jugadores,17,0), "")</f>
        <v>V60M</v>
      </c>
      <c r="N320" s="16"/>
      <c r="O320" s="24">
        <f>IF(COUNT(R320:AK320)=0,"",COUNT(R320:AK320))</f>
        <v>1</v>
      </c>
      <c r="P320" s="48">
        <f>SUM(R320:AK320)</f>
        <v>21.3</v>
      </c>
      <c r="Q320" s="50">
        <v>21.3</v>
      </c>
      <c r="R320" s="25" t="s">
        <v>14</v>
      </c>
      <c r="S320" s="25" t="s">
        <v>14</v>
      </c>
      <c r="T320" s="25" t="s">
        <v>14</v>
      </c>
      <c r="U320" s="25" t="s">
        <v>14</v>
      </c>
      <c r="V320" s="25" t="s">
        <v>14</v>
      </c>
      <c r="W320" s="25" t="s">
        <v>14</v>
      </c>
      <c r="X320" s="25" t="s">
        <v>14</v>
      </c>
      <c r="Y320" s="26"/>
      <c r="Z320" s="28"/>
      <c r="AA320" s="28" t="s">
        <v>14</v>
      </c>
      <c r="AB320" s="28" t="s">
        <v>14</v>
      </c>
      <c r="AC320" s="28" t="s">
        <v>14</v>
      </c>
      <c r="AD320" s="28" t="s">
        <v>14</v>
      </c>
      <c r="AE320" s="28" t="s">
        <v>14</v>
      </c>
      <c r="AF320" s="28" t="s">
        <v>14</v>
      </c>
      <c r="AG320" s="28" t="s">
        <v>14</v>
      </c>
      <c r="AH320" s="28" t="s">
        <v>14</v>
      </c>
      <c r="AI320" s="28">
        <v>21.3</v>
      </c>
      <c r="AJ320" s="28" t="s">
        <v>14</v>
      </c>
      <c r="AK320" s="51" t="s">
        <v>14</v>
      </c>
      <c r="AM320" s="1" t="s">
        <v>14</v>
      </c>
    </row>
    <row r="321" spans="1:39" x14ac:dyDescent="0.2">
      <c r="A321" s="21">
        <f>ROW(G321)-2</f>
        <v>319</v>
      </c>
      <c r="B321" s="76">
        <v>324</v>
      </c>
      <c r="C321" s="22">
        <f>IF(B321="","",IF(B321=A321,"=",B321-A321))</f>
        <v>5</v>
      </c>
      <c r="D321" s="76">
        <f>COUNTIF($M$3:$M321,$M321)</f>
        <v>15</v>
      </c>
      <c r="E321" s="76">
        <v>16</v>
      </c>
      <c r="F321" s="22">
        <f>IF(E321="","",IF(E321=D321,"=",E321-D321))</f>
        <v>1</v>
      </c>
      <c r="G321" s="12">
        <v>50268</v>
      </c>
      <c r="H321" s="13" t="str">
        <f>IFERROR(VLOOKUP($G321,Jugadores,12,0), "")</f>
        <v>EUCLIDES SANTOS</v>
      </c>
      <c r="I321" s="13" t="str">
        <f>IFERROR(VLOOKUP($G321,Jugadores,14,0), "")</f>
        <v>Centro Social Cultural de Orgens</v>
      </c>
      <c r="J321" s="17" t="str">
        <f>IF(ISERROR(VLOOKUP(I321,Clubes,1,0)),"-","Galicia")</f>
        <v>-</v>
      </c>
      <c r="K321" s="14">
        <f>IFERROR(VLOOKUP($G321,Jugadores,15,0), "")</f>
        <v>1962</v>
      </c>
      <c r="L321" s="17" t="str">
        <f>IFERROR(VLOOKUP($G321,Jugadores,16,0), "")</f>
        <v>M</v>
      </c>
      <c r="M321" s="15" t="str">
        <f>IFERROR(VLOOKUP($G321,Jugadores,17,0), "")</f>
        <v>V60M</v>
      </c>
      <c r="N321" s="16"/>
      <c r="O321" s="24">
        <f>IF(COUNT(R321:AK321)=0,"",COUNT(R321:AK321))</f>
        <v>1</v>
      </c>
      <c r="P321" s="48">
        <f>SUM(R321:AK321)</f>
        <v>21.3</v>
      </c>
      <c r="Q321" s="50">
        <v>21.3</v>
      </c>
      <c r="R321" s="25" t="s">
        <v>14</v>
      </c>
      <c r="S321" s="25"/>
      <c r="T321" s="25">
        <v>21.3</v>
      </c>
      <c r="U321" s="25"/>
      <c r="V321" s="25" t="s">
        <v>14</v>
      </c>
      <c r="W321" s="25" t="s">
        <v>14</v>
      </c>
      <c r="X321" s="25" t="s">
        <v>14</v>
      </c>
      <c r="Y321" s="26"/>
      <c r="Z321" s="28" t="s">
        <v>14</v>
      </c>
      <c r="AA321" s="28" t="s">
        <v>14</v>
      </c>
      <c r="AB321" s="28" t="s">
        <v>14</v>
      </c>
      <c r="AC321" s="28" t="s">
        <v>14</v>
      </c>
      <c r="AD321" s="28" t="s">
        <v>14</v>
      </c>
      <c r="AE321" s="28" t="s">
        <v>14</v>
      </c>
      <c r="AF321" s="28"/>
      <c r="AG321" s="28" t="s">
        <v>14</v>
      </c>
      <c r="AH321" s="28" t="s">
        <v>14</v>
      </c>
      <c r="AI321" s="28" t="s">
        <v>14</v>
      </c>
      <c r="AJ321" s="28" t="s">
        <v>14</v>
      </c>
      <c r="AK321" s="51" t="s">
        <v>14</v>
      </c>
      <c r="AM321" s="1" t="s">
        <v>14</v>
      </c>
    </row>
    <row r="322" spans="1:39" x14ac:dyDescent="0.2">
      <c r="A322" s="21">
        <f>ROW(G322)-2</f>
        <v>320</v>
      </c>
      <c r="B322" s="76">
        <v>325</v>
      </c>
      <c r="C322" s="22">
        <f>IF(B322="","",IF(B322=A322,"=",B322-A322))</f>
        <v>5</v>
      </c>
      <c r="D322" s="76">
        <f>COUNTIF($M$3:$M322,$M322)</f>
        <v>21</v>
      </c>
      <c r="E322" s="76">
        <v>20</v>
      </c>
      <c r="F322" s="22">
        <f>IF(E322="","",IF(E322=D322,"=",E322-D322))</f>
        <v>-1</v>
      </c>
      <c r="G322" s="12">
        <v>74882</v>
      </c>
      <c r="H322" s="13" t="str">
        <f>IFERROR(VLOOKUP($G322,Jugadores,12,0), "")</f>
        <v>SORAIA FERNANDES</v>
      </c>
      <c r="I322" s="13" t="str">
        <f>IFERROR(VLOOKUP($G322,Jugadores,14,0), "")</f>
        <v>CCR Arrabaes</v>
      </c>
      <c r="J322" s="17" t="str">
        <f>IF(ISERROR(VLOOKUP(I322,Clubes,1,0)),"-","Galicia")</f>
        <v>-</v>
      </c>
      <c r="K322" s="14">
        <f>IFERROR(VLOOKUP($G322,Jugadores,15,0), "")</f>
        <v>2009</v>
      </c>
      <c r="L322" s="17" t="str">
        <f>IFERROR(VLOOKUP($G322,Jugadores,16,0), "")</f>
        <v>F</v>
      </c>
      <c r="M322" s="15" t="str">
        <f>IFERROR(VLOOKUP($G322,Jugadores,17,0), "")</f>
        <v>INFF</v>
      </c>
      <c r="N322" s="16"/>
      <c r="O322" s="24">
        <f>IF(COUNT(R322:AK322)=0,"",COUNT(R322:AK322))</f>
        <v>1</v>
      </c>
      <c r="P322" s="48">
        <f>SUM(R322:AK322)</f>
        <v>21.3</v>
      </c>
      <c r="Q322" s="50">
        <v>21.3</v>
      </c>
      <c r="R322" s="25" t="s">
        <v>14</v>
      </c>
      <c r="S322" s="25"/>
      <c r="T322" s="25">
        <v>21.3</v>
      </c>
      <c r="U322" s="25"/>
      <c r="V322" s="25" t="s">
        <v>14</v>
      </c>
      <c r="W322" s="25" t="s">
        <v>14</v>
      </c>
      <c r="X322" s="25" t="s">
        <v>14</v>
      </c>
      <c r="Y322" s="26"/>
      <c r="Z322" s="28" t="s">
        <v>14</v>
      </c>
      <c r="AA322" s="28" t="s">
        <v>14</v>
      </c>
      <c r="AB322" s="28" t="s">
        <v>14</v>
      </c>
      <c r="AC322" s="28" t="s">
        <v>14</v>
      </c>
      <c r="AD322" s="28" t="s">
        <v>14</v>
      </c>
      <c r="AE322" s="28" t="s">
        <v>14</v>
      </c>
      <c r="AF322" s="28"/>
      <c r="AG322" s="28" t="s">
        <v>14</v>
      </c>
      <c r="AH322" s="28" t="s">
        <v>14</v>
      </c>
      <c r="AI322" s="28" t="s">
        <v>14</v>
      </c>
      <c r="AJ322" s="28" t="s">
        <v>14</v>
      </c>
      <c r="AK322" s="51" t="s">
        <v>14</v>
      </c>
      <c r="AM322" s="1" t="s">
        <v>14</v>
      </c>
    </row>
    <row r="323" spans="1:39" x14ac:dyDescent="0.2">
      <c r="A323" s="21">
        <f>ROW(G323)-2</f>
        <v>321</v>
      </c>
      <c r="B323" s="76">
        <v>326</v>
      </c>
      <c r="C323" s="22">
        <f>IF(B323="","",IF(B323=A323,"=",B323-A323))</f>
        <v>5</v>
      </c>
      <c r="D323" s="76">
        <f>COUNTIF($M$3:$M323,$M323)</f>
        <v>22</v>
      </c>
      <c r="E323" s="76">
        <v>24</v>
      </c>
      <c r="F323" s="22">
        <f>IF(E323="","",IF(E323=D323,"=",E323-D323))</f>
        <v>2</v>
      </c>
      <c r="G323" s="12">
        <v>29363</v>
      </c>
      <c r="H323" s="13" t="str">
        <f>IFERROR(VLOOKUP($G323,Jugadores,12,0), "")</f>
        <v>ALFREDO VARELA G.</v>
      </c>
      <c r="I323" s="13" t="str">
        <f>IFERROR(VLOOKUP($G323,Jugadores,14,0), "")</f>
        <v>Arteal TM</v>
      </c>
      <c r="J323" s="17" t="str">
        <f>IF(ISERROR(VLOOKUP(I323,Clubes,1,0)),"-","Galicia")</f>
        <v>Galicia</v>
      </c>
      <c r="K323" s="14">
        <f>IFERROR(VLOOKUP($G323,Jugadores,15,0), "")</f>
        <v>1980</v>
      </c>
      <c r="L323" s="17" t="str">
        <f>IFERROR(VLOOKUP($G323,Jugadores,16,0), "")</f>
        <v>M</v>
      </c>
      <c r="M323" s="15" t="str">
        <f>IFERROR(VLOOKUP($G323,Jugadores,17,0), "")</f>
        <v>V40M</v>
      </c>
      <c r="N323" s="16"/>
      <c r="O323" s="24">
        <f>IF(COUNT(R323:AK323)=0,"",COUNT(R323:AK323))</f>
        <v>2</v>
      </c>
      <c r="P323" s="48">
        <f>SUM(R323:AK323)</f>
        <v>21.1</v>
      </c>
      <c r="Q323" s="50">
        <v>30.299999999999997</v>
      </c>
      <c r="R323" s="25" t="s">
        <v>14</v>
      </c>
      <c r="S323" s="25" t="s">
        <v>14</v>
      </c>
      <c r="T323" s="25">
        <v>13.1</v>
      </c>
      <c r="U323" s="25">
        <v>8</v>
      </c>
      <c r="V323" s="25" t="s">
        <v>14</v>
      </c>
      <c r="W323" s="25" t="s">
        <v>14</v>
      </c>
      <c r="X323" s="25" t="s">
        <v>14</v>
      </c>
      <c r="Y323" s="26"/>
      <c r="Z323" s="28" t="s">
        <v>14</v>
      </c>
      <c r="AA323" s="28" t="s">
        <v>14</v>
      </c>
      <c r="AB323" s="28" t="s">
        <v>14</v>
      </c>
      <c r="AC323" s="28" t="s">
        <v>14</v>
      </c>
      <c r="AD323" s="28" t="s">
        <v>14</v>
      </c>
      <c r="AE323" s="28" t="s">
        <v>14</v>
      </c>
      <c r="AF323" s="28" t="s">
        <v>14</v>
      </c>
      <c r="AG323" s="28" t="s">
        <v>14</v>
      </c>
      <c r="AH323" s="28" t="s">
        <v>14</v>
      </c>
      <c r="AI323" s="28" t="s">
        <v>14</v>
      </c>
      <c r="AJ323" s="28" t="s">
        <v>14</v>
      </c>
      <c r="AK323" s="51" t="s">
        <v>14</v>
      </c>
      <c r="AM323" s="1" t="s">
        <v>14</v>
      </c>
    </row>
    <row r="324" spans="1:39" x14ac:dyDescent="0.2">
      <c r="A324" s="21">
        <f>ROW(G324)-2</f>
        <v>322</v>
      </c>
      <c r="B324" s="76">
        <v>327</v>
      </c>
      <c r="C324" s="22">
        <f>IF(B324="","",IF(B324=A324,"=",B324-A324))</f>
        <v>5</v>
      </c>
      <c r="D324" s="76">
        <f>COUNTIF($M$3:$M324,$M324)</f>
        <v>20</v>
      </c>
      <c r="E324" s="76">
        <v>20</v>
      </c>
      <c r="F324" s="22" t="str">
        <f>IF(E324="","",IF(E324=D324,"=",E324-D324))</f>
        <v>=</v>
      </c>
      <c r="G324" s="12">
        <v>4411</v>
      </c>
      <c r="H324" s="13" t="str">
        <f>IFERROR(VLOOKUP($G324,Jugadores,12,0), "")</f>
        <v>DANIEL CASALDERREY D.</v>
      </c>
      <c r="I324" s="13" t="str">
        <f>IFERROR(VLOOKUP($G324,Jugadores,14,0), "")</f>
        <v>Cambados TM</v>
      </c>
      <c r="J324" s="17" t="str">
        <f>IF(ISERROR(VLOOKUP(I324,Clubes,1,0)),"-","Galicia")</f>
        <v>Galicia</v>
      </c>
      <c r="K324" s="14">
        <f>IFERROR(VLOOKUP($G324,Jugadores,15,0), "")</f>
        <v>1993</v>
      </c>
      <c r="L324" s="17" t="str">
        <f>IFERROR(VLOOKUP($G324,Jugadores,16,0), "")</f>
        <v>M</v>
      </c>
      <c r="M324" s="15" t="str">
        <f>IFERROR(VLOOKUP($G324,Jugadores,17,0), "")</f>
        <v>SENM</v>
      </c>
      <c r="N324" s="16"/>
      <c r="O324" s="24">
        <f>IF(COUNT(R324:AK324)=0,"",COUNT(R324:AK324))</f>
        <v>1</v>
      </c>
      <c r="P324" s="48">
        <f>SUM(R324:AK324)</f>
        <v>21.1</v>
      </c>
      <c r="Q324" s="50">
        <v>21.1</v>
      </c>
      <c r="R324" s="25" t="s">
        <v>14</v>
      </c>
      <c r="S324" s="25" t="s">
        <v>14</v>
      </c>
      <c r="T324" s="25" t="s">
        <v>14</v>
      </c>
      <c r="U324" s="25">
        <v>21.1</v>
      </c>
      <c r="V324" s="25" t="s">
        <v>14</v>
      </c>
      <c r="W324" s="25" t="s">
        <v>14</v>
      </c>
      <c r="X324" s="25" t="s">
        <v>14</v>
      </c>
      <c r="Y324" s="26"/>
      <c r="Z324" s="28" t="s">
        <v>14</v>
      </c>
      <c r="AA324" s="28" t="s">
        <v>14</v>
      </c>
      <c r="AB324" s="28" t="s">
        <v>14</v>
      </c>
      <c r="AC324" s="28" t="s">
        <v>14</v>
      </c>
      <c r="AD324" s="28" t="s">
        <v>14</v>
      </c>
      <c r="AE324" s="28" t="s">
        <v>14</v>
      </c>
      <c r="AF324" s="28" t="s">
        <v>14</v>
      </c>
      <c r="AG324" s="28" t="s">
        <v>14</v>
      </c>
      <c r="AH324" s="28" t="s">
        <v>14</v>
      </c>
      <c r="AI324" s="28" t="s">
        <v>14</v>
      </c>
      <c r="AJ324" s="28" t="s">
        <v>14</v>
      </c>
      <c r="AK324" s="51" t="s">
        <v>14</v>
      </c>
      <c r="AM324" s="1" t="s">
        <v>14</v>
      </c>
    </row>
    <row r="325" spans="1:39" x14ac:dyDescent="0.2">
      <c r="A325" s="21">
        <f>ROW(G325)-2</f>
        <v>323</v>
      </c>
      <c r="B325" s="76">
        <v>328</v>
      </c>
      <c r="C325" s="22">
        <f>IF(B325="","",IF(B325=A325,"=",B325-A325))</f>
        <v>5</v>
      </c>
      <c r="D325" s="76">
        <f>COUNTIF($M$3:$M325,$M325)</f>
        <v>21</v>
      </c>
      <c r="E325" s="76">
        <v>21</v>
      </c>
      <c r="F325" s="22" t="str">
        <f>IF(E325="","",IF(E325=D325,"=",E325-D325))</f>
        <v>=</v>
      </c>
      <c r="G325" s="12">
        <v>17015</v>
      </c>
      <c r="H325" s="13" t="str">
        <f>IFERROR(VLOOKUP($G325,Jugadores,12,0), "")</f>
        <v>DAVID GOMEZ V.</v>
      </c>
      <c r="I325" s="13" t="str">
        <f>IFERROR(VLOOKUP($G325,Jugadores,14,0), "")</f>
        <v>Finisterre TM</v>
      </c>
      <c r="J325" s="17" t="str">
        <f>IF(ISERROR(VLOOKUP(I325,Clubes,1,0)),"-","Galicia")</f>
        <v>Galicia</v>
      </c>
      <c r="K325" s="14">
        <f>IFERROR(VLOOKUP($G325,Jugadores,15,0), "")</f>
        <v>1984</v>
      </c>
      <c r="L325" s="17" t="str">
        <f>IFERROR(VLOOKUP($G325,Jugadores,16,0), "")</f>
        <v>M</v>
      </c>
      <c r="M325" s="15" t="str">
        <f>IFERROR(VLOOKUP($G325,Jugadores,17,0), "")</f>
        <v>SENM</v>
      </c>
      <c r="N325" s="16"/>
      <c r="O325" s="24">
        <f>IF(COUNT(R325:AK325)=0,"",COUNT(R325:AK325))</f>
        <v>2</v>
      </c>
      <c r="P325" s="48">
        <f>SUM(R325:AK325)</f>
        <v>21</v>
      </c>
      <c r="Q325" s="50">
        <v>6.5</v>
      </c>
      <c r="R325" s="25">
        <v>14.5</v>
      </c>
      <c r="S325" s="25"/>
      <c r="T325" s="25">
        <v>6.5</v>
      </c>
      <c r="U325" s="25"/>
      <c r="V325" s="25" t="s">
        <v>14</v>
      </c>
      <c r="W325" s="25" t="s">
        <v>14</v>
      </c>
      <c r="X325" s="25" t="s">
        <v>14</v>
      </c>
      <c r="Y325" s="26"/>
      <c r="Z325" s="28" t="s">
        <v>14</v>
      </c>
      <c r="AA325" s="28" t="s">
        <v>14</v>
      </c>
      <c r="AB325" s="28" t="s">
        <v>14</v>
      </c>
      <c r="AC325" s="28" t="s">
        <v>14</v>
      </c>
      <c r="AD325" s="28" t="s">
        <v>14</v>
      </c>
      <c r="AE325" s="28" t="s">
        <v>14</v>
      </c>
      <c r="AF325" s="28"/>
      <c r="AG325" s="28" t="s">
        <v>14</v>
      </c>
      <c r="AH325" s="28" t="s">
        <v>14</v>
      </c>
      <c r="AI325" s="28" t="s">
        <v>14</v>
      </c>
      <c r="AJ325" s="28" t="s">
        <v>14</v>
      </c>
      <c r="AK325" s="51" t="s">
        <v>14</v>
      </c>
      <c r="AM325" s="1" t="s">
        <v>14</v>
      </c>
    </row>
    <row r="326" spans="1:39" x14ac:dyDescent="0.2">
      <c r="A326" s="21">
        <f>ROW(G326)-2</f>
        <v>324</v>
      </c>
      <c r="B326" s="76">
        <v>329</v>
      </c>
      <c r="C326" s="22">
        <f>IF(B326="","",IF(B326=A326,"=",B326-A326))</f>
        <v>5</v>
      </c>
      <c r="D326" s="76">
        <f>COUNTIF($M$3:$M326,$M326)</f>
        <v>25</v>
      </c>
      <c r="E326" s="76">
        <v>27</v>
      </c>
      <c r="F326" s="22">
        <f>IF(E326="","",IF(E326=D326,"=",E326-D326))</f>
        <v>2</v>
      </c>
      <c r="G326" s="12">
        <v>27937</v>
      </c>
      <c r="H326" s="13" t="str">
        <f>IFERROR(VLOOKUP($G326,Jugadores,12,0), "")</f>
        <v>HUGO CASTRO D.</v>
      </c>
      <c r="I326" s="13" t="str">
        <f>IFERROR(VLOOKUP($G326,Jugadores,14,0), "")</f>
        <v>Club Oroso TM</v>
      </c>
      <c r="J326" s="17" t="str">
        <f>IF(ISERROR(VLOOKUP(I326,Clubes,1,0)),"-","Galicia")</f>
        <v>Galicia</v>
      </c>
      <c r="K326" s="14">
        <f>IFERROR(VLOOKUP($G326,Jugadores,15,0), "")</f>
        <v>2006</v>
      </c>
      <c r="L326" s="17" t="str">
        <f>IFERROR(VLOOKUP($G326,Jugadores,16,0), "")</f>
        <v>M</v>
      </c>
      <c r="M326" s="15" t="str">
        <f>IFERROR(VLOOKUP($G326,Jugadores,17,0), "")</f>
        <v>JUVM</v>
      </c>
      <c r="N326" s="16">
        <v>1</v>
      </c>
      <c r="O326" s="24">
        <f>IF(COUNT(R326:AK326)=0,"",COUNT(R326:AK326))</f>
        <v>2</v>
      </c>
      <c r="P326" s="48">
        <f>SUM(R326:AK326)</f>
        <v>21</v>
      </c>
      <c r="Q326" s="50">
        <v>21</v>
      </c>
      <c r="R326" s="25" t="s">
        <v>14</v>
      </c>
      <c r="S326" s="25" t="s">
        <v>14</v>
      </c>
      <c r="T326" s="25" t="s">
        <v>14</v>
      </c>
      <c r="U326" s="25" t="s">
        <v>14</v>
      </c>
      <c r="V326" s="25" t="s">
        <v>14</v>
      </c>
      <c r="W326" s="25" t="s">
        <v>14</v>
      </c>
      <c r="X326" s="25" t="s">
        <v>14</v>
      </c>
      <c r="Y326" s="26"/>
      <c r="Z326" s="28" t="s">
        <v>14</v>
      </c>
      <c r="AA326" s="28" t="s">
        <v>14</v>
      </c>
      <c r="AB326" s="28" t="s">
        <v>14</v>
      </c>
      <c r="AC326" s="28" t="s">
        <v>14</v>
      </c>
      <c r="AD326" s="28">
        <v>0</v>
      </c>
      <c r="AE326" s="28">
        <v>21</v>
      </c>
      <c r="AF326" s="28" t="s">
        <v>14</v>
      </c>
      <c r="AG326" s="28" t="s">
        <v>14</v>
      </c>
      <c r="AH326" s="28" t="s">
        <v>14</v>
      </c>
      <c r="AI326" s="28" t="s">
        <v>14</v>
      </c>
      <c r="AJ326" s="28" t="s">
        <v>14</v>
      </c>
      <c r="AK326" s="51" t="s">
        <v>14</v>
      </c>
      <c r="AM326" s="1" t="s">
        <v>14</v>
      </c>
    </row>
    <row r="327" spans="1:39" x14ac:dyDescent="0.2">
      <c r="A327" s="21">
        <f>ROW(G327)-2</f>
        <v>325</v>
      </c>
      <c r="B327" s="76">
        <v>330</v>
      </c>
      <c r="C327" s="22">
        <f>IF(B327="","",IF(B327=A327,"=",B327-A327))</f>
        <v>5</v>
      </c>
      <c r="D327" s="76">
        <f>COUNTIF($M$3:$M327,$M327)</f>
        <v>7</v>
      </c>
      <c r="E327" s="76">
        <v>7</v>
      </c>
      <c r="F327" s="22" t="str">
        <f>IF(E327="","",IF(E327=D327,"=",E327-D327))</f>
        <v>=</v>
      </c>
      <c r="G327" s="12">
        <v>242</v>
      </c>
      <c r="H327" s="13" t="str">
        <f>IFERROR(VLOOKUP($G327,Jugadores,12,0), "")</f>
        <v>FRANCISCO MONROY R.</v>
      </c>
      <c r="I327" s="13" t="str">
        <f>IFERROR(VLOOKUP($G327,Jugadores,14,0), "")</f>
        <v>SD Hípica</v>
      </c>
      <c r="J327" s="17" t="str">
        <f>IF(ISERROR(VLOOKUP(I327,Clubes,1,0)),"-","Galicia")</f>
        <v>Galicia</v>
      </c>
      <c r="K327" s="14">
        <f>IFERROR(VLOOKUP($G327,Jugadores,15,0), "")</f>
        <v>1951</v>
      </c>
      <c r="L327" s="17" t="str">
        <f>IFERROR(VLOOKUP($G327,Jugadores,16,0), "")</f>
        <v>M</v>
      </c>
      <c r="M327" s="15" t="str">
        <f>IFERROR(VLOOKUP($G327,Jugadores,17,0), "")</f>
        <v>V70M</v>
      </c>
      <c r="N327" s="16"/>
      <c r="O327" s="24">
        <f>IF(COUNT(R327:AK327)=0,"",COUNT(R327:AK327))</f>
        <v>1</v>
      </c>
      <c r="P327" s="48">
        <f>SUM(R327:AK327)</f>
        <v>21</v>
      </c>
      <c r="Q327" s="50">
        <v>21</v>
      </c>
      <c r="R327" s="25" t="s">
        <v>14</v>
      </c>
      <c r="S327" s="25" t="s">
        <v>14</v>
      </c>
      <c r="T327" s="25" t="s">
        <v>14</v>
      </c>
      <c r="U327" s="25" t="s">
        <v>14</v>
      </c>
      <c r="V327" s="25" t="s">
        <v>14</v>
      </c>
      <c r="W327" s="25" t="s">
        <v>14</v>
      </c>
      <c r="X327" s="25" t="s">
        <v>14</v>
      </c>
      <c r="Y327" s="26"/>
      <c r="Z327" s="28"/>
      <c r="AA327" s="28" t="s">
        <v>14</v>
      </c>
      <c r="AB327" s="28" t="s">
        <v>14</v>
      </c>
      <c r="AC327" s="28" t="s">
        <v>14</v>
      </c>
      <c r="AD327" s="28" t="s">
        <v>14</v>
      </c>
      <c r="AE327" s="28" t="s">
        <v>14</v>
      </c>
      <c r="AF327" s="28" t="s">
        <v>14</v>
      </c>
      <c r="AG327" s="28" t="s">
        <v>14</v>
      </c>
      <c r="AH327" s="28" t="s">
        <v>14</v>
      </c>
      <c r="AI327" s="28" t="s">
        <v>14</v>
      </c>
      <c r="AJ327" s="28">
        <v>21</v>
      </c>
      <c r="AK327" s="51" t="s">
        <v>14</v>
      </c>
      <c r="AM327" s="1" t="s">
        <v>14</v>
      </c>
    </row>
    <row r="328" spans="1:39" x14ac:dyDescent="0.2">
      <c r="A328" s="21">
        <f>ROW(G328)-2</f>
        <v>326</v>
      </c>
      <c r="B328" s="76">
        <v>315</v>
      </c>
      <c r="C328" s="22">
        <f>IF(B328="","",IF(B328=A328,"=",B328-A328))</f>
        <v>-11</v>
      </c>
      <c r="D328" s="76">
        <f>COUNTIF($M$3:$M328,$M328)</f>
        <v>26</v>
      </c>
      <c r="E328" s="76">
        <v>24</v>
      </c>
      <c r="F328" s="22">
        <f>IF(E328="","",IF(E328=D328,"=",E328-D328))</f>
        <v>-2</v>
      </c>
      <c r="G328" s="12">
        <v>35432</v>
      </c>
      <c r="H328" s="13" t="str">
        <f>IFERROR(VLOOKUP($G328,Jugadores,12,0), "")</f>
        <v>MATIAS J. BIDEGAIN V.</v>
      </c>
      <c r="I328" s="13" t="str">
        <f>IFERROR(VLOOKUP($G328,Jugadores,14,0), "")</f>
        <v>Cinania TM</v>
      </c>
      <c r="J328" s="17" t="str">
        <f>IF(ISERROR(VLOOKUP(I328,Clubes,1,0)),"-","Galicia")</f>
        <v>Galicia</v>
      </c>
      <c r="K328" s="14">
        <f>IFERROR(VLOOKUP($G328,Jugadores,15,0), "")</f>
        <v>2004</v>
      </c>
      <c r="L328" s="17" t="str">
        <f>IFERROR(VLOOKUP($G328,Jugadores,16,0), "")</f>
        <v>M</v>
      </c>
      <c r="M328" s="15" t="str">
        <f>IFERROR(VLOOKUP($G328,Jugadores,17,0), "")</f>
        <v>JUVM</v>
      </c>
      <c r="N328" s="16"/>
      <c r="O328" s="24">
        <f>IF(COUNT(R328:AK328)=0,"",COUNT(R328:AK328))</f>
        <v>1</v>
      </c>
      <c r="P328" s="48">
        <f>SUM(R328:AK328)</f>
        <v>21</v>
      </c>
      <c r="Q328" s="50">
        <v>26.5</v>
      </c>
      <c r="R328" s="25" t="s">
        <v>14</v>
      </c>
      <c r="S328" s="25" t="s">
        <v>14</v>
      </c>
      <c r="T328" s="25" t="s">
        <v>14</v>
      </c>
      <c r="U328" s="25" t="s">
        <v>14</v>
      </c>
      <c r="V328" s="25" t="s">
        <v>14</v>
      </c>
      <c r="W328" s="25" t="s">
        <v>14</v>
      </c>
      <c r="X328" s="25" t="s">
        <v>14</v>
      </c>
      <c r="Y328" s="26"/>
      <c r="Z328" s="28" t="s">
        <v>14</v>
      </c>
      <c r="AA328" s="28" t="s">
        <v>14</v>
      </c>
      <c r="AB328" s="28" t="s">
        <v>14</v>
      </c>
      <c r="AC328" s="28" t="s">
        <v>14</v>
      </c>
      <c r="AD328" s="28" t="s">
        <v>14</v>
      </c>
      <c r="AE328" s="28">
        <v>21</v>
      </c>
      <c r="AF328" s="28" t="s">
        <v>14</v>
      </c>
      <c r="AG328" s="28" t="s">
        <v>14</v>
      </c>
      <c r="AH328" s="28" t="s">
        <v>14</v>
      </c>
      <c r="AI328" s="28" t="s">
        <v>14</v>
      </c>
      <c r="AJ328" s="28" t="s">
        <v>14</v>
      </c>
      <c r="AK328" s="51" t="s">
        <v>14</v>
      </c>
      <c r="AM328" s="1" t="s">
        <v>14</v>
      </c>
    </row>
    <row r="329" spans="1:39" x14ac:dyDescent="0.2">
      <c r="A329" s="21">
        <f>ROW(G329)-2</f>
        <v>327</v>
      </c>
      <c r="B329" s="76">
        <v>331</v>
      </c>
      <c r="C329" s="22">
        <f>IF(B329="","",IF(B329=A329,"=",B329-A329))</f>
        <v>4</v>
      </c>
      <c r="D329" s="76">
        <f>COUNTIF($M$3:$M329,$M329)</f>
        <v>16</v>
      </c>
      <c r="E329" s="76">
        <v>17</v>
      </c>
      <c r="F329" s="22">
        <f>IF(E329="","",IF(E329=D329,"=",E329-D329))</f>
        <v>1</v>
      </c>
      <c r="G329" s="12">
        <v>37596</v>
      </c>
      <c r="H329" s="13" t="str">
        <f>IFERROR(VLOOKUP($G329,Jugadores,12,0), "")</f>
        <v>ANTONIO GARCIA P.</v>
      </c>
      <c r="I329" s="13" t="str">
        <f>IFERROR(VLOOKUP($G329,Jugadores,14,0), "")</f>
        <v>CTM Breogán - Oleiros</v>
      </c>
      <c r="J329" s="17" t="str">
        <f>IF(ISERROR(VLOOKUP(I329,Clubes,1,0)),"-","Galicia")</f>
        <v>Galicia</v>
      </c>
      <c r="K329" s="14">
        <f>IFERROR(VLOOKUP($G329,Jugadores,15,0), "")</f>
        <v>1963</v>
      </c>
      <c r="L329" s="17" t="str">
        <f>IFERROR(VLOOKUP($G329,Jugadores,16,0), "")</f>
        <v>M</v>
      </c>
      <c r="M329" s="15" t="str">
        <f>IFERROR(VLOOKUP($G329,Jugadores,17,0), "")</f>
        <v>V60M</v>
      </c>
      <c r="N329" s="16"/>
      <c r="O329" s="24">
        <f>IF(COUNT(R329:AK329)=0,"",COUNT(R329:AK329))</f>
        <v>1</v>
      </c>
      <c r="P329" s="48">
        <f>SUM(R329:AK329)</f>
        <v>21</v>
      </c>
      <c r="Q329" s="50">
        <v>21</v>
      </c>
      <c r="R329" s="25" t="s">
        <v>14</v>
      </c>
      <c r="S329" s="25" t="s">
        <v>14</v>
      </c>
      <c r="T329" s="25" t="s">
        <v>14</v>
      </c>
      <c r="U329" s="25" t="s">
        <v>14</v>
      </c>
      <c r="V329" s="25" t="s">
        <v>14</v>
      </c>
      <c r="W329" s="25" t="s">
        <v>14</v>
      </c>
      <c r="X329" s="25" t="s">
        <v>14</v>
      </c>
      <c r="Y329" s="26"/>
      <c r="Z329" s="28" t="s">
        <v>14</v>
      </c>
      <c r="AA329" s="28" t="s">
        <v>14</v>
      </c>
      <c r="AB329" s="28" t="s">
        <v>14</v>
      </c>
      <c r="AC329" s="28" t="s">
        <v>14</v>
      </c>
      <c r="AD329" s="28" t="s">
        <v>14</v>
      </c>
      <c r="AE329" s="28" t="s">
        <v>14</v>
      </c>
      <c r="AF329" s="28" t="s">
        <v>14</v>
      </c>
      <c r="AG329" s="28" t="s">
        <v>14</v>
      </c>
      <c r="AH329" s="28" t="s">
        <v>14</v>
      </c>
      <c r="AI329" s="28" t="s">
        <v>14</v>
      </c>
      <c r="AJ329" s="28" t="s">
        <v>14</v>
      </c>
      <c r="AK329" s="51">
        <v>21</v>
      </c>
      <c r="AM329" s="1" t="s">
        <v>14</v>
      </c>
    </row>
    <row r="330" spans="1:39" x14ac:dyDescent="0.2">
      <c r="A330" s="21">
        <f>ROW(G330)-2</f>
        <v>328</v>
      </c>
      <c r="B330" s="76">
        <v>333</v>
      </c>
      <c r="C330" s="22">
        <f>IF(B330="","",IF(B330=A330,"=",B330-A330))</f>
        <v>5</v>
      </c>
      <c r="D330" s="76">
        <f>COUNTIF($M$3:$M330,$M330)</f>
        <v>9</v>
      </c>
      <c r="E330" s="76">
        <v>9</v>
      </c>
      <c r="F330" s="22" t="str">
        <f>IF(E330="","",IF(E330=D330,"=",E330-D330))</f>
        <v>=</v>
      </c>
      <c r="G330" s="12">
        <v>100252</v>
      </c>
      <c r="H330" s="13" t="str">
        <f>IFERROR(VLOOKUP($G330,Jugadores,12,0), "")</f>
        <v>RAUL CORES R.</v>
      </c>
      <c r="I330" s="13" t="str">
        <f>IFERROR(VLOOKUP($G330,Jugadores,14,0), "")</f>
        <v>CTM GAM</v>
      </c>
      <c r="J330" s="17" t="str">
        <f>IF(ISERROR(VLOOKUP(I330,Clubes,1,0)),"-","Galicia")</f>
        <v>Galicia</v>
      </c>
      <c r="K330" s="14">
        <f>IFERROR(VLOOKUP($G330,Jugadores,15,0), "")</f>
        <v>2015</v>
      </c>
      <c r="L330" s="17" t="str">
        <f>IFERROR(VLOOKUP($G330,Jugadores,16,0), "")</f>
        <v>M</v>
      </c>
      <c r="M330" s="15" t="str">
        <f>IFERROR(VLOOKUP($G330,Jugadores,17,0), "")</f>
        <v>PREM</v>
      </c>
      <c r="N330" s="16"/>
      <c r="O330" s="24">
        <f>IF(COUNT(R330:AK330)=0,"",COUNT(R330:AK330))</f>
        <v>1</v>
      </c>
      <c r="P330" s="48">
        <f>SUM(R330:AK330)</f>
        <v>21</v>
      </c>
      <c r="Q330" s="50">
        <v>21</v>
      </c>
      <c r="R330" s="25" t="s">
        <v>14</v>
      </c>
      <c r="S330" s="25" t="s">
        <v>14</v>
      </c>
      <c r="T330" s="25" t="s">
        <v>14</v>
      </c>
      <c r="U330" s="25" t="s">
        <v>14</v>
      </c>
      <c r="V330" s="25" t="s">
        <v>14</v>
      </c>
      <c r="W330" s="25" t="s">
        <v>14</v>
      </c>
      <c r="X330" s="25" t="s">
        <v>14</v>
      </c>
      <c r="Y330" s="26"/>
      <c r="Z330" s="28">
        <v>21</v>
      </c>
      <c r="AA330" s="28" t="s">
        <v>14</v>
      </c>
      <c r="AB330" s="28" t="s">
        <v>14</v>
      </c>
      <c r="AC330" s="28" t="s">
        <v>14</v>
      </c>
      <c r="AD330" s="28" t="s">
        <v>14</v>
      </c>
      <c r="AE330" s="28" t="s">
        <v>14</v>
      </c>
      <c r="AF330" s="28" t="s">
        <v>14</v>
      </c>
      <c r="AG330" s="28" t="s">
        <v>14</v>
      </c>
      <c r="AH330" s="28" t="s">
        <v>14</v>
      </c>
      <c r="AI330" s="28" t="s">
        <v>14</v>
      </c>
      <c r="AJ330" s="28" t="s">
        <v>14</v>
      </c>
      <c r="AK330" s="51" t="s">
        <v>14</v>
      </c>
      <c r="AM330" s="1" t="s">
        <v>14</v>
      </c>
    </row>
    <row r="331" spans="1:39" x14ac:dyDescent="0.2">
      <c r="A331" s="21">
        <f>ROW(G331)-2</f>
        <v>329</v>
      </c>
      <c r="B331" s="76">
        <v>334</v>
      </c>
      <c r="C331" s="22">
        <f>IF(B331="","",IF(B331=A331,"=",B331-A331))</f>
        <v>5</v>
      </c>
      <c r="D331" s="76">
        <f>COUNTIF($M$3:$M331,$M331)</f>
        <v>10</v>
      </c>
      <c r="E331" s="76">
        <v>10</v>
      </c>
      <c r="F331" s="22" t="str">
        <f>IF(E331="","",IF(E331=D331,"=",E331-D331))</f>
        <v>=</v>
      </c>
      <c r="G331" s="12">
        <v>100332</v>
      </c>
      <c r="H331" s="13" t="str">
        <f>IFERROR(VLOOKUP($G331,Jugadores,12,0), "")</f>
        <v>ANTON TRILLO T.</v>
      </c>
      <c r="I331" s="13" t="str">
        <f>IFERROR(VLOOKUP($G331,Jugadores,14,0), "")</f>
        <v>AD CP Zas</v>
      </c>
      <c r="J331" s="17" t="str">
        <f>IF(ISERROR(VLOOKUP(I331,Clubes,1,0)),"-","Galicia")</f>
        <v>Galicia</v>
      </c>
      <c r="K331" s="14">
        <f>IFERROR(VLOOKUP($G331,Jugadores,15,0), "")</f>
        <v>2014</v>
      </c>
      <c r="L331" s="17" t="str">
        <f>IFERROR(VLOOKUP($G331,Jugadores,16,0), "")</f>
        <v>M</v>
      </c>
      <c r="M331" s="15" t="str">
        <f>IFERROR(VLOOKUP($G331,Jugadores,17,0), "")</f>
        <v>PREM</v>
      </c>
      <c r="N331" s="16"/>
      <c r="O331" s="24">
        <f>IF(COUNT(R331:AK331)=0,"",COUNT(R331:AK331))</f>
        <v>1</v>
      </c>
      <c r="P331" s="48">
        <f>SUM(R331:AK331)</f>
        <v>21</v>
      </c>
      <c r="Q331" s="50">
        <v>21</v>
      </c>
      <c r="R331" s="25" t="s">
        <v>14</v>
      </c>
      <c r="S331" s="25" t="s">
        <v>14</v>
      </c>
      <c r="T331" s="25" t="s">
        <v>14</v>
      </c>
      <c r="U331" s="25" t="s">
        <v>14</v>
      </c>
      <c r="V331" s="25" t="s">
        <v>14</v>
      </c>
      <c r="W331" s="25" t="s">
        <v>14</v>
      </c>
      <c r="X331" s="25" t="s">
        <v>14</v>
      </c>
      <c r="Y331" s="26"/>
      <c r="Z331" s="28">
        <v>21</v>
      </c>
      <c r="AA331" s="28" t="s">
        <v>14</v>
      </c>
      <c r="AB331" s="28" t="s">
        <v>14</v>
      </c>
      <c r="AC331" s="28" t="s">
        <v>14</v>
      </c>
      <c r="AD331" s="28" t="s">
        <v>14</v>
      </c>
      <c r="AE331" s="28" t="s">
        <v>14</v>
      </c>
      <c r="AF331" s="28" t="s">
        <v>14</v>
      </c>
      <c r="AG331" s="28" t="s">
        <v>14</v>
      </c>
      <c r="AH331" s="28" t="s">
        <v>14</v>
      </c>
      <c r="AI331" s="28" t="s">
        <v>14</v>
      </c>
      <c r="AJ331" s="28" t="s">
        <v>14</v>
      </c>
      <c r="AK331" s="51" t="s">
        <v>14</v>
      </c>
      <c r="AM331" s="1" t="s">
        <v>14</v>
      </c>
    </row>
    <row r="332" spans="1:39" x14ac:dyDescent="0.2">
      <c r="A332" s="21">
        <f>ROW(G332)-2</f>
        <v>330</v>
      </c>
      <c r="B332" s="76">
        <v>335</v>
      </c>
      <c r="C332" s="22">
        <f>IF(B332="","",IF(B332=A332,"=",B332-A332))</f>
        <v>5</v>
      </c>
      <c r="D332" s="76">
        <f>COUNTIF($M$3:$M332,$M332)</f>
        <v>44</v>
      </c>
      <c r="E332" s="76">
        <v>44</v>
      </c>
      <c r="F332" s="22" t="str">
        <f>IF(E332="","",IF(E332=D332,"=",E332-D332))</f>
        <v>=</v>
      </c>
      <c r="G332" s="12">
        <v>100392</v>
      </c>
      <c r="H332" s="13" t="str">
        <f>IFERROR(VLOOKUP($G332,Jugadores,12,0), "")</f>
        <v>HUGO CORREDOIRA V.</v>
      </c>
      <c r="I332" s="13" t="str">
        <f>IFERROR(VLOOKUP($G332,Jugadores,14,0), "")</f>
        <v>ADX Milagrosa</v>
      </c>
      <c r="J332" s="17" t="str">
        <f>IF(ISERROR(VLOOKUP(I332,Clubes,1,0)),"-","Galicia")</f>
        <v>Galicia</v>
      </c>
      <c r="K332" s="14">
        <f>IFERROR(VLOOKUP($G332,Jugadores,15,0), "")</f>
        <v>2009</v>
      </c>
      <c r="L332" s="17" t="str">
        <f>IFERROR(VLOOKUP($G332,Jugadores,16,0), "")</f>
        <v>M</v>
      </c>
      <c r="M332" s="15" t="str">
        <f>IFERROR(VLOOKUP($G332,Jugadores,17,0), "")</f>
        <v>INFM</v>
      </c>
      <c r="N332" s="16"/>
      <c r="O332" s="24">
        <f>IF(COUNT(R332:AK332)=0,"",COUNT(R332:AK332))</f>
        <v>1</v>
      </c>
      <c r="P332" s="48">
        <f>SUM(R332:AK332)</f>
        <v>21</v>
      </c>
      <c r="Q332" s="50">
        <v>21</v>
      </c>
      <c r="R332" s="25" t="s">
        <v>14</v>
      </c>
      <c r="S332" s="25" t="s">
        <v>14</v>
      </c>
      <c r="T332" s="25" t="s">
        <v>14</v>
      </c>
      <c r="U332" s="25" t="s">
        <v>14</v>
      </c>
      <c r="V332" s="25" t="s">
        <v>14</v>
      </c>
      <c r="W332" s="25" t="s">
        <v>14</v>
      </c>
      <c r="X332" s="25" t="s">
        <v>14</v>
      </c>
      <c r="Y332" s="26"/>
      <c r="Z332" s="28" t="s">
        <v>14</v>
      </c>
      <c r="AA332" s="28" t="s">
        <v>14</v>
      </c>
      <c r="AB332" s="28" t="s">
        <v>14</v>
      </c>
      <c r="AC332" s="28" t="s">
        <v>14</v>
      </c>
      <c r="AD332" s="28" t="s">
        <v>14</v>
      </c>
      <c r="AE332" s="28">
        <v>21</v>
      </c>
      <c r="AF332" s="28" t="s">
        <v>14</v>
      </c>
      <c r="AG332" s="28" t="s">
        <v>14</v>
      </c>
      <c r="AH332" s="28" t="s">
        <v>14</v>
      </c>
      <c r="AI332" s="28" t="s">
        <v>14</v>
      </c>
      <c r="AJ332" s="28" t="s">
        <v>14</v>
      </c>
      <c r="AK332" s="51" t="s">
        <v>14</v>
      </c>
      <c r="AM332" s="1" t="s">
        <v>14</v>
      </c>
    </row>
    <row r="333" spans="1:39" x14ac:dyDescent="0.2">
      <c r="A333" s="21">
        <f>ROW(G333)-2</f>
        <v>331</v>
      </c>
      <c r="B333" s="76">
        <v>336</v>
      </c>
      <c r="C333" s="22">
        <f>IF(B333="","",IF(B333=A333,"=",B333-A333))</f>
        <v>5</v>
      </c>
      <c r="D333" s="76">
        <f>COUNTIF($M$3:$M333,$M333)</f>
        <v>29</v>
      </c>
      <c r="E333" s="76">
        <v>29</v>
      </c>
      <c r="F333" s="22" t="str">
        <f>IF(E333="","",IF(E333=D333,"=",E333-D333))</f>
        <v>=</v>
      </c>
      <c r="G333" s="12">
        <v>100527</v>
      </c>
      <c r="H333" s="13" t="str">
        <f>IFERROR(VLOOKUP($G333,Jugadores,12,0), "")</f>
        <v>DIEGO PERNAS B.</v>
      </c>
      <c r="I333" s="13" t="str">
        <f>IFERROR(VLOOKUP($G333,Jugadores,14,0), "")</f>
        <v>CTM Cidade de Narón</v>
      </c>
      <c r="J333" s="17" t="str">
        <f>IF(ISERROR(VLOOKUP(I333,Clubes,1,0)),"-","Galicia")</f>
        <v>Galicia</v>
      </c>
      <c r="K333" s="14">
        <f>IFERROR(VLOOKUP($G333,Jugadores,15,0), "")</f>
        <v>2013</v>
      </c>
      <c r="L333" s="17" t="str">
        <f>IFERROR(VLOOKUP($G333,Jugadores,16,0), "")</f>
        <v>M</v>
      </c>
      <c r="M333" s="15" t="str">
        <f>IFERROR(VLOOKUP($G333,Jugadores,17,0), "")</f>
        <v>BENM</v>
      </c>
      <c r="N333" s="16"/>
      <c r="O333" s="24">
        <f>IF(COUNT(R333:AK333)=0,"",COUNT(R333:AK333))</f>
        <v>1</v>
      </c>
      <c r="P333" s="48">
        <f>SUM(R333:AK333)</f>
        <v>21</v>
      </c>
      <c r="Q333" s="50">
        <v>21</v>
      </c>
      <c r="R333" s="25" t="s">
        <v>14</v>
      </c>
      <c r="S333" s="25" t="s">
        <v>14</v>
      </c>
      <c r="T333" s="25" t="s">
        <v>14</v>
      </c>
      <c r="U333" s="25" t="s">
        <v>14</v>
      </c>
      <c r="V333" s="25" t="s">
        <v>14</v>
      </c>
      <c r="W333" s="25" t="s">
        <v>14</v>
      </c>
      <c r="X333" s="25" t="s">
        <v>14</v>
      </c>
      <c r="Y333" s="26"/>
      <c r="Z333" s="28">
        <v>21</v>
      </c>
      <c r="AA333" s="28" t="s">
        <v>14</v>
      </c>
      <c r="AB333" s="28" t="s">
        <v>14</v>
      </c>
      <c r="AC333" s="28" t="s">
        <v>14</v>
      </c>
      <c r="AD333" s="28" t="s">
        <v>14</v>
      </c>
      <c r="AE333" s="28" t="s">
        <v>14</v>
      </c>
      <c r="AF333" s="28" t="s">
        <v>14</v>
      </c>
      <c r="AG333" s="28" t="s">
        <v>14</v>
      </c>
      <c r="AH333" s="28" t="s">
        <v>14</v>
      </c>
      <c r="AI333" s="28" t="s">
        <v>14</v>
      </c>
      <c r="AJ333" s="28" t="s">
        <v>14</v>
      </c>
      <c r="AK333" s="51" t="s">
        <v>14</v>
      </c>
      <c r="AM333" s="1" t="s">
        <v>14</v>
      </c>
    </row>
    <row r="334" spans="1:39" x14ac:dyDescent="0.2">
      <c r="A334" s="21">
        <f>ROW(G334)-2</f>
        <v>332</v>
      </c>
      <c r="B334" s="76">
        <v>337</v>
      </c>
      <c r="C334" s="22">
        <f>IF(B334="","",IF(B334=A334,"=",B334-A334))</f>
        <v>5</v>
      </c>
      <c r="D334" s="76">
        <f>COUNTIF($M$3:$M334,$M334)</f>
        <v>8</v>
      </c>
      <c r="E334" s="76">
        <v>8</v>
      </c>
      <c r="F334" s="22" t="str">
        <f>IF(E334="","",IF(E334=D334,"=",E334-D334))</f>
        <v>=</v>
      </c>
      <c r="G334" s="12">
        <v>31630</v>
      </c>
      <c r="H334" s="13" t="str">
        <f>IFERROR(VLOOKUP($G334,Jugadores,12,0), "")</f>
        <v>EUGENE SCHEUER</v>
      </c>
      <c r="I334" s="13" t="str">
        <f>IFERROR(VLOOKUP($G334,Jugadores,14,0), "")</f>
        <v>Cambados TM</v>
      </c>
      <c r="J334" s="17" t="str">
        <f>IF(ISERROR(VLOOKUP(I334,Clubes,1,0)),"-","Galicia")</f>
        <v>Galicia</v>
      </c>
      <c r="K334" s="14">
        <f>IFERROR(VLOOKUP($G334,Jugadores,15,0), "")</f>
        <v>1953</v>
      </c>
      <c r="L334" s="17" t="str">
        <f>IFERROR(VLOOKUP($G334,Jugadores,16,0), "")</f>
        <v>M</v>
      </c>
      <c r="M334" s="15" t="str">
        <f>IFERROR(VLOOKUP($G334,Jugadores,17,0), "")</f>
        <v>V70M</v>
      </c>
      <c r="N334" s="16"/>
      <c r="O334" s="24">
        <f>IF(COUNT(R334:AK334)=0,"",COUNT(R334:AK334))</f>
        <v>3</v>
      </c>
      <c r="P334" s="48">
        <f>SUM(R334:AK334)</f>
        <v>20.5</v>
      </c>
      <c r="Q334" s="50">
        <v>20.5</v>
      </c>
      <c r="R334" s="25" t="s">
        <v>14</v>
      </c>
      <c r="S334" s="25">
        <v>1.5</v>
      </c>
      <c r="T334" s="25" t="s">
        <v>14</v>
      </c>
      <c r="U334" s="25">
        <v>7</v>
      </c>
      <c r="V334" s="25" t="s">
        <v>14</v>
      </c>
      <c r="W334" s="25" t="s">
        <v>14</v>
      </c>
      <c r="X334" s="25" t="s">
        <v>14</v>
      </c>
      <c r="Y334" s="26"/>
      <c r="Z334" s="28" t="s">
        <v>14</v>
      </c>
      <c r="AA334" s="28" t="s">
        <v>14</v>
      </c>
      <c r="AB334" s="28" t="s">
        <v>14</v>
      </c>
      <c r="AC334" s="28" t="s">
        <v>14</v>
      </c>
      <c r="AD334" s="28" t="s">
        <v>14</v>
      </c>
      <c r="AE334" s="28" t="s">
        <v>14</v>
      </c>
      <c r="AF334" s="28" t="s">
        <v>14</v>
      </c>
      <c r="AG334" s="28" t="s">
        <v>14</v>
      </c>
      <c r="AH334" s="28" t="s">
        <v>14</v>
      </c>
      <c r="AI334" s="28" t="s">
        <v>14</v>
      </c>
      <c r="AJ334" s="28">
        <v>12</v>
      </c>
      <c r="AK334" s="51" t="s">
        <v>14</v>
      </c>
      <c r="AM334" s="1" t="s">
        <v>14</v>
      </c>
    </row>
    <row r="335" spans="1:39" x14ac:dyDescent="0.2">
      <c r="A335" s="21">
        <f>ROW(G335)-2</f>
        <v>333</v>
      </c>
      <c r="B335" s="76">
        <v>338</v>
      </c>
      <c r="C335" s="22">
        <f>IF(B335="","",IF(B335=A335,"=",B335-A335))</f>
        <v>5</v>
      </c>
      <c r="D335" s="76">
        <f>COUNTIF($M$3:$M335,$M335)</f>
        <v>22</v>
      </c>
      <c r="E335" s="76">
        <v>22</v>
      </c>
      <c r="F335" s="22" t="str">
        <f>IF(E335="","",IF(E335=D335,"=",E335-D335))</f>
        <v>=</v>
      </c>
      <c r="G335" s="12">
        <v>16636</v>
      </c>
      <c r="H335" s="13" t="str">
        <f>IFERROR(VLOOKUP($G335,Jugadores,12,0), "")</f>
        <v>SERGIO PEREZ  F.</v>
      </c>
      <c r="I335" s="13" t="str">
        <f>IFERROR(VLOOKUP($G335,Jugadores,14,0), "")</f>
        <v>Club del Mar de San Amaro</v>
      </c>
      <c r="J335" s="17" t="str">
        <f>IF(ISERROR(VLOOKUP(I335,Clubes,1,0)),"-","Galicia")</f>
        <v>Galicia</v>
      </c>
      <c r="K335" s="14">
        <f>IFERROR(VLOOKUP($G335,Jugadores,15,0), "")</f>
        <v>1998</v>
      </c>
      <c r="L335" s="17" t="str">
        <f>IFERROR(VLOOKUP($G335,Jugadores,16,0), "")</f>
        <v>M</v>
      </c>
      <c r="M335" s="15" t="str">
        <f>IFERROR(VLOOKUP($G335,Jugadores,17,0), "")</f>
        <v>SENM</v>
      </c>
      <c r="N335" s="16"/>
      <c r="O335" s="24">
        <f>IF(COUNT(R335:AK335)=0,"",COUNT(R335:AK335))</f>
        <v>2</v>
      </c>
      <c r="P335" s="48">
        <f>SUM(R335:AK335)</f>
        <v>20.2</v>
      </c>
      <c r="Q335" s="50">
        <v>20.2</v>
      </c>
      <c r="R335" s="25" t="s">
        <v>14</v>
      </c>
      <c r="S335" s="25" t="s">
        <v>14</v>
      </c>
      <c r="T335" s="25">
        <v>13.2</v>
      </c>
      <c r="U335" s="25">
        <v>7</v>
      </c>
      <c r="V335" s="25" t="s">
        <v>14</v>
      </c>
      <c r="W335" s="25" t="s">
        <v>14</v>
      </c>
      <c r="X335" s="25" t="s">
        <v>14</v>
      </c>
      <c r="Y335" s="26"/>
      <c r="Z335" s="28" t="s">
        <v>14</v>
      </c>
      <c r="AA335" s="28" t="s">
        <v>14</v>
      </c>
      <c r="AB335" s="28" t="s">
        <v>14</v>
      </c>
      <c r="AC335" s="28" t="s">
        <v>14</v>
      </c>
      <c r="AD335" s="28" t="s">
        <v>14</v>
      </c>
      <c r="AE335" s="28" t="s">
        <v>14</v>
      </c>
      <c r="AF335" s="28" t="s">
        <v>14</v>
      </c>
      <c r="AG335" s="28" t="s">
        <v>14</v>
      </c>
      <c r="AH335" s="28" t="s">
        <v>14</v>
      </c>
      <c r="AI335" s="28" t="s">
        <v>14</v>
      </c>
      <c r="AJ335" s="28" t="s">
        <v>14</v>
      </c>
      <c r="AK335" s="51" t="s">
        <v>14</v>
      </c>
      <c r="AM335" s="1" t="s">
        <v>14</v>
      </c>
    </row>
    <row r="336" spans="1:39" x14ac:dyDescent="0.2">
      <c r="A336" s="21">
        <f>ROW(G336)-2</f>
        <v>334</v>
      </c>
      <c r="B336" s="76">
        <v>341</v>
      </c>
      <c r="C336" s="22">
        <f>IF(B336="","",IF(B336=A336,"=",B336-A336))</f>
        <v>7</v>
      </c>
      <c r="D336" s="76">
        <f>COUNTIF($M$3:$M336,$M336)</f>
        <v>7</v>
      </c>
      <c r="E336" s="76">
        <v>8</v>
      </c>
      <c r="F336" s="22">
        <f>IF(E336="","",IF(E336=D336,"=",E336-D336))</f>
        <v>1</v>
      </c>
      <c r="G336" s="12">
        <v>354</v>
      </c>
      <c r="H336" s="13" t="str">
        <f>IFERROR(VLOOKUP($G336,Jugadores,12,0), "")</f>
        <v>JOSE M. FERNANDEZ P.</v>
      </c>
      <c r="I336" s="13" t="str">
        <f>IFERROR(VLOOKUP($G336,Jugadores,14,0), "")</f>
        <v>Cambre TM</v>
      </c>
      <c r="J336" s="17" t="str">
        <f>IF(ISERROR(VLOOKUP(I336,Clubes,1,0)),"-","Galicia")</f>
        <v>Galicia</v>
      </c>
      <c r="K336" s="14">
        <f>IFERROR(VLOOKUP($G336,Jugadores,15,0), "")</f>
        <v>1954</v>
      </c>
      <c r="L336" s="17" t="str">
        <f>IFERROR(VLOOKUP($G336,Jugadores,16,0), "")</f>
        <v>M</v>
      </c>
      <c r="M336" s="15" t="str">
        <f>IFERROR(VLOOKUP($G336,Jugadores,17,0), "")</f>
        <v>V65M</v>
      </c>
      <c r="N336" s="16"/>
      <c r="O336" s="24">
        <f>IF(COUNT(R336:AK336)=0,"",COUNT(R336:AK336))</f>
        <v>5</v>
      </c>
      <c r="P336" s="48">
        <f>SUM(R336:AK336)</f>
        <v>19.5</v>
      </c>
      <c r="Q336" s="50">
        <v>17.3</v>
      </c>
      <c r="R336" s="25">
        <v>3.5</v>
      </c>
      <c r="S336" s="25" t="s">
        <v>14</v>
      </c>
      <c r="T336" s="25">
        <v>2.5</v>
      </c>
      <c r="U336" s="25">
        <v>3</v>
      </c>
      <c r="V336" s="25" t="s">
        <v>14</v>
      </c>
      <c r="W336" s="25">
        <v>4.5</v>
      </c>
      <c r="X336" s="25">
        <v>6</v>
      </c>
      <c r="Y336" s="26"/>
      <c r="Z336" s="28" t="s">
        <v>14</v>
      </c>
      <c r="AA336" s="28" t="s">
        <v>14</v>
      </c>
      <c r="AB336" s="28" t="s">
        <v>14</v>
      </c>
      <c r="AC336" s="28" t="s">
        <v>14</v>
      </c>
      <c r="AD336" s="28" t="s">
        <v>14</v>
      </c>
      <c r="AE336" s="28" t="s">
        <v>14</v>
      </c>
      <c r="AF336" s="28" t="s">
        <v>14</v>
      </c>
      <c r="AG336" s="28" t="s">
        <v>14</v>
      </c>
      <c r="AH336" s="28" t="s">
        <v>14</v>
      </c>
      <c r="AI336" s="28" t="s">
        <v>14</v>
      </c>
      <c r="AJ336" s="28" t="s">
        <v>14</v>
      </c>
      <c r="AK336" s="51" t="s">
        <v>14</v>
      </c>
      <c r="AM336" s="1" t="s">
        <v>14</v>
      </c>
    </row>
    <row r="337" spans="1:39" x14ac:dyDescent="0.2">
      <c r="A337" s="21">
        <f>ROW(G337)-2</f>
        <v>335</v>
      </c>
      <c r="B337" s="76">
        <v>317</v>
      </c>
      <c r="C337" s="22">
        <f>IF(B337="","",IF(B337=A337,"=",B337-A337))</f>
        <v>-18</v>
      </c>
      <c r="D337" s="76">
        <f>COUNTIF($M$3:$M337,$M337)</f>
        <v>8</v>
      </c>
      <c r="E337" s="76">
        <v>7</v>
      </c>
      <c r="F337" s="22">
        <f>IF(E337="","",IF(E337=D337,"=",E337-D337))</f>
        <v>-1</v>
      </c>
      <c r="G337" s="12">
        <v>6815</v>
      </c>
      <c r="H337" s="13" t="str">
        <f>IFERROR(VLOOKUP($G337,Jugadores,12,0), "")</f>
        <v>ANTONIO COSTAS H.</v>
      </c>
      <c r="I337" s="13" t="str">
        <f>IFERROR(VLOOKUP($G337,Jugadores,14,0), "")</f>
        <v>Cinania TM</v>
      </c>
      <c r="J337" s="17" t="str">
        <f>IF(ISERROR(VLOOKUP(I337,Clubes,1,0)),"-","Galicia")</f>
        <v>Galicia</v>
      </c>
      <c r="K337" s="14">
        <f>IFERROR(VLOOKUP($G337,Jugadores,15,0), "")</f>
        <v>1954</v>
      </c>
      <c r="L337" s="17" t="str">
        <f>IFERROR(VLOOKUP($G337,Jugadores,16,0), "")</f>
        <v>M</v>
      </c>
      <c r="M337" s="15" t="str">
        <f>IFERROR(VLOOKUP($G337,Jugadores,17,0), "")</f>
        <v>V65M</v>
      </c>
      <c r="N337" s="16"/>
      <c r="O337" s="24">
        <f>IF(COUNT(R337:AK337)=0,"",COUNT(R337:AK337))</f>
        <v>4</v>
      </c>
      <c r="P337" s="48">
        <f>SUM(R337:AK337)</f>
        <v>19.5</v>
      </c>
      <c r="Q337" s="50">
        <v>21.8</v>
      </c>
      <c r="R337" s="25">
        <v>7.5</v>
      </c>
      <c r="S337" s="25" t="s">
        <v>14</v>
      </c>
      <c r="T337" s="25" t="s">
        <v>14</v>
      </c>
      <c r="U337" s="25">
        <v>4</v>
      </c>
      <c r="V337" s="25">
        <v>2</v>
      </c>
      <c r="W337" s="25" t="s">
        <v>14</v>
      </c>
      <c r="X337" s="25" t="s">
        <v>14</v>
      </c>
      <c r="Y337" s="26"/>
      <c r="Z337" s="28" t="s">
        <v>14</v>
      </c>
      <c r="AA337" s="28" t="s">
        <v>14</v>
      </c>
      <c r="AB337" s="28" t="s">
        <v>14</v>
      </c>
      <c r="AC337" s="28" t="s">
        <v>14</v>
      </c>
      <c r="AD337" s="28" t="s">
        <v>14</v>
      </c>
      <c r="AE337" s="28" t="s">
        <v>14</v>
      </c>
      <c r="AF337" s="28" t="s">
        <v>14</v>
      </c>
      <c r="AG337" s="28" t="s">
        <v>14</v>
      </c>
      <c r="AH337" s="28" t="s">
        <v>14</v>
      </c>
      <c r="AI337" s="28" t="s">
        <v>14</v>
      </c>
      <c r="AJ337" s="28">
        <v>6</v>
      </c>
      <c r="AK337" s="51" t="s">
        <v>14</v>
      </c>
      <c r="AM337" s="1" t="s">
        <v>14</v>
      </c>
    </row>
    <row r="338" spans="1:39" x14ac:dyDescent="0.2">
      <c r="A338" s="21">
        <f>ROW(G338)-2</f>
        <v>336</v>
      </c>
      <c r="B338" s="76">
        <v>342</v>
      </c>
      <c r="C338" s="22">
        <f>IF(B338="","",IF(B338=A338,"=",B338-A338))</f>
        <v>6</v>
      </c>
      <c r="D338" s="76">
        <f>COUNTIF($M$3:$M338,$M338)</f>
        <v>45</v>
      </c>
      <c r="E338" s="76">
        <v>45</v>
      </c>
      <c r="F338" s="22" t="str">
        <f>IF(E338="","",IF(E338=D338,"=",E338-D338))</f>
        <v>=</v>
      </c>
      <c r="G338" s="12">
        <v>33399</v>
      </c>
      <c r="H338" s="13" t="str">
        <f>IFERROR(VLOOKUP($G338,Jugadores,12,0), "")</f>
        <v>PELAYO ESCRIBANO P.</v>
      </c>
      <c r="I338" s="13" t="str">
        <f>IFERROR(VLOOKUP($G338,Jugadores,14,0), "")</f>
        <v>Club Corverastur</v>
      </c>
      <c r="J338" s="17" t="str">
        <f>IF(ISERROR(VLOOKUP(I338,Clubes,1,0)),"-","Galicia")</f>
        <v>-</v>
      </c>
      <c r="K338" s="14">
        <f>IFERROR(VLOOKUP($G338,Jugadores,15,0), "")</f>
        <v>2008</v>
      </c>
      <c r="L338" s="17" t="str">
        <f>IFERROR(VLOOKUP($G338,Jugadores,16,0), "")</f>
        <v>M</v>
      </c>
      <c r="M338" s="15" t="str">
        <f>IFERROR(VLOOKUP($G338,Jugadores,17,0), "")</f>
        <v>INFM</v>
      </c>
      <c r="N338" s="16"/>
      <c r="O338" s="24">
        <f>IF(COUNT(R338:AK338)=0,"",COUNT(R338:AK338))</f>
        <v>1</v>
      </c>
      <c r="P338" s="48">
        <f>SUM(R338:AK338)</f>
        <v>19.5</v>
      </c>
      <c r="Q338" s="50">
        <v>13.5</v>
      </c>
      <c r="R338" s="25">
        <v>19.5</v>
      </c>
      <c r="S338" s="25" t="s">
        <v>14</v>
      </c>
      <c r="T338" s="25" t="s">
        <v>14</v>
      </c>
      <c r="U338" s="25" t="s">
        <v>14</v>
      </c>
      <c r="V338" s="25" t="s">
        <v>14</v>
      </c>
      <c r="W338" s="25" t="s">
        <v>14</v>
      </c>
      <c r="X338" s="25" t="s">
        <v>14</v>
      </c>
      <c r="Y338" s="26"/>
      <c r="Z338" s="28" t="s">
        <v>14</v>
      </c>
      <c r="AA338" s="28" t="s">
        <v>14</v>
      </c>
      <c r="AB338" s="28" t="s">
        <v>14</v>
      </c>
      <c r="AC338" s="28" t="s">
        <v>14</v>
      </c>
      <c r="AD338" s="28" t="s">
        <v>14</v>
      </c>
      <c r="AE338" s="28" t="s">
        <v>14</v>
      </c>
      <c r="AF338" s="28" t="s">
        <v>14</v>
      </c>
      <c r="AG338" s="28" t="s">
        <v>14</v>
      </c>
      <c r="AH338" s="28" t="s">
        <v>14</v>
      </c>
      <c r="AI338" s="28" t="s">
        <v>14</v>
      </c>
      <c r="AJ338" s="28" t="s">
        <v>14</v>
      </c>
      <c r="AK338" s="51" t="s">
        <v>14</v>
      </c>
      <c r="AM338" s="1" t="s">
        <v>14</v>
      </c>
    </row>
    <row r="339" spans="1:39" x14ac:dyDescent="0.2">
      <c r="A339" s="21">
        <f>ROW(G339)-2</f>
        <v>337</v>
      </c>
      <c r="B339" s="76">
        <v>343</v>
      </c>
      <c r="C339" s="22">
        <f>IF(B339="","",IF(B339=A339,"=",B339-A339))</f>
        <v>6</v>
      </c>
      <c r="D339" s="76">
        <f>COUNTIF($M$3:$M339,$M339)</f>
        <v>46</v>
      </c>
      <c r="E339" s="76">
        <v>46</v>
      </c>
      <c r="F339" s="22" t="str">
        <f>IF(E339="","",IF(E339=D339,"=",E339-D339))</f>
        <v>=</v>
      </c>
      <c r="G339" s="12">
        <v>73605</v>
      </c>
      <c r="H339" s="13" t="str">
        <f>IFERROR(VLOOKUP($G339,Jugadores,12,0), "")</f>
        <v>JOAO FERREIRA</v>
      </c>
      <c r="I339" s="13" t="str">
        <f>IFERROR(VLOOKUP($G339,Jugadores,14,0), "")</f>
        <v>Montamora SC</v>
      </c>
      <c r="J339" s="17" t="str">
        <f>IF(ISERROR(VLOOKUP(I339,Clubes,1,0)),"-","Galicia")</f>
        <v>-</v>
      </c>
      <c r="K339" s="14">
        <f>IFERROR(VLOOKUP($G339,Jugadores,15,0), "")</f>
        <v>2007</v>
      </c>
      <c r="L339" s="17" t="str">
        <f>IFERROR(VLOOKUP($G339,Jugadores,16,0), "")</f>
        <v>M</v>
      </c>
      <c r="M339" s="15" t="str">
        <f>IFERROR(VLOOKUP($G339,Jugadores,17,0), "")</f>
        <v>INFM</v>
      </c>
      <c r="N339" s="16"/>
      <c r="O339" s="24">
        <f>IF(COUNT(R339:AK339)=0,"",COUNT(R339:AK339))</f>
        <v>1</v>
      </c>
      <c r="P339" s="48">
        <f>SUM(R339:AK339)</f>
        <v>19.5</v>
      </c>
      <c r="Q339" s="50">
        <v>82</v>
      </c>
      <c r="R339" s="25">
        <v>19.5</v>
      </c>
      <c r="S339" s="25" t="s">
        <v>14</v>
      </c>
      <c r="T339" s="25" t="s">
        <v>14</v>
      </c>
      <c r="U339" s="25" t="s">
        <v>14</v>
      </c>
      <c r="V339" s="25" t="s">
        <v>14</v>
      </c>
      <c r="W339" s="25" t="s">
        <v>14</v>
      </c>
      <c r="X339" s="25" t="s">
        <v>14</v>
      </c>
      <c r="Y339" s="26"/>
      <c r="Z339" s="28"/>
      <c r="AA339" s="28" t="s">
        <v>14</v>
      </c>
      <c r="AB339" s="28" t="s">
        <v>14</v>
      </c>
      <c r="AC339" s="28" t="s">
        <v>14</v>
      </c>
      <c r="AD339" s="28" t="s">
        <v>14</v>
      </c>
      <c r="AE339" s="28" t="s">
        <v>14</v>
      </c>
      <c r="AF339" s="28" t="s">
        <v>14</v>
      </c>
      <c r="AG339" s="28" t="s">
        <v>14</v>
      </c>
      <c r="AH339" s="28" t="s">
        <v>14</v>
      </c>
      <c r="AI339" s="28" t="s">
        <v>14</v>
      </c>
      <c r="AJ339" s="28" t="s">
        <v>14</v>
      </c>
      <c r="AK339" s="51" t="s">
        <v>14</v>
      </c>
      <c r="AM339" s="1" t="s">
        <v>14</v>
      </c>
    </row>
    <row r="340" spans="1:39" x14ac:dyDescent="0.2">
      <c r="A340" s="21">
        <f>ROW(G340)-2</f>
        <v>338</v>
      </c>
      <c r="B340" s="76">
        <v>318</v>
      </c>
      <c r="C340" s="22">
        <f>IF(B340="","",IF(B340=A340,"=",B340-A340))</f>
        <v>-20</v>
      </c>
      <c r="D340" s="76">
        <f>COUNTIF($M$3:$M340,$M340)</f>
        <v>23</v>
      </c>
      <c r="E340" s="76">
        <v>23</v>
      </c>
      <c r="F340" s="22" t="str">
        <f>IF(E340="","",IF(E340=D340,"=",E340-D340))</f>
        <v>=</v>
      </c>
      <c r="G340" s="12">
        <v>31779</v>
      </c>
      <c r="H340" s="13" t="str">
        <f>IFERROR(VLOOKUP($G340,Jugadores,12,0), "")</f>
        <v>JESUS ALVAREZ F.</v>
      </c>
      <c r="I340" s="13" t="str">
        <f>IFERROR(VLOOKUP($G340,Jugadores,14,0), "")</f>
        <v>CRC Porriño</v>
      </c>
      <c r="J340" s="17" t="str">
        <f>IF(ISERROR(VLOOKUP(I340,Clubes,1,0)),"-","Galicia")</f>
        <v>Galicia</v>
      </c>
      <c r="K340" s="14">
        <f>IFERROR(VLOOKUP($G340,Jugadores,15,0), "")</f>
        <v>1974</v>
      </c>
      <c r="L340" s="17" t="str">
        <f>IFERROR(VLOOKUP($G340,Jugadores,16,0), "")</f>
        <v>M</v>
      </c>
      <c r="M340" s="15" t="str">
        <f>IFERROR(VLOOKUP($G340,Jugadores,17,0), "")</f>
        <v>V40M</v>
      </c>
      <c r="N340" s="16"/>
      <c r="O340" s="24">
        <f>IF(COUNT(R340:AK340)=0,"",COUNT(R340:AK340))</f>
        <v>3</v>
      </c>
      <c r="P340" s="48">
        <f>SUM(R340:AK340)</f>
        <v>19</v>
      </c>
      <c r="Q340" s="50">
        <v>15</v>
      </c>
      <c r="R340" s="25">
        <v>7</v>
      </c>
      <c r="S340" s="25" t="s">
        <v>14</v>
      </c>
      <c r="T340" s="25">
        <v>1</v>
      </c>
      <c r="U340" s="25" t="s">
        <v>14</v>
      </c>
      <c r="V340" s="25" t="s">
        <v>14</v>
      </c>
      <c r="W340" s="25" t="s">
        <v>14</v>
      </c>
      <c r="X340" s="25" t="s">
        <v>14</v>
      </c>
      <c r="Y340" s="26"/>
      <c r="Z340" s="28" t="s">
        <v>14</v>
      </c>
      <c r="AA340" s="28" t="s">
        <v>14</v>
      </c>
      <c r="AB340" s="28" t="s">
        <v>14</v>
      </c>
      <c r="AC340" s="28" t="s">
        <v>14</v>
      </c>
      <c r="AD340" s="28" t="s">
        <v>14</v>
      </c>
      <c r="AE340" s="28" t="s">
        <v>14</v>
      </c>
      <c r="AF340" s="28" t="s">
        <v>14</v>
      </c>
      <c r="AG340" s="28">
        <v>11</v>
      </c>
      <c r="AH340" s="28" t="s">
        <v>14</v>
      </c>
      <c r="AI340" s="28" t="s">
        <v>14</v>
      </c>
      <c r="AJ340" s="28" t="s">
        <v>14</v>
      </c>
      <c r="AK340" s="51" t="s">
        <v>14</v>
      </c>
      <c r="AM340" s="1" t="s">
        <v>14</v>
      </c>
    </row>
    <row r="341" spans="1:39" x14ac:dyDescent="0.2">
      <c r="A341" s="21">
        <f>ROW(G341)-2</f>
        <v>339</v>
      </c>
      <c r="B341" s="76">
        <v>344</v>
      </c>
      <c r="C341" s="22">
        <f>IF(B341="","",IF(B341=A341,"=",B341-A341))</f>
        <v>5</v>
      </c>
      <c r="D341" s="76">
        <f>COUNTIF($M$3:$M341,$M341)</f>
        <v>30</v>
      </c>
      <c r="E341" s="76">
        <v>30</v>
      </c>
      <c r="F341" s="22" t="str">
        <f>IF(E341="","",IF(E341=D341,"=",E341-D341))</f>
        <v>=</v>
      </c>
      <c r="G341" s="12">
        <v>38610</v>
      </c>
      <c r="H341" s="13" t="str">
        <f>IFERROR(VLOOKUP($G341,Jugadores,12,0), "")</f>
        <v>DIEGO GOMEZ M.</v>
      </c>
      <c r="I341" s="13" t="str">
        <f>IFERROR(VLOOKUP($G341,Jugadores,14,0), "")</f>
        <v>CTM Cidade de Narón</v>
      </c>
      <c r="J341" s="17" t="str">
        <f>IF(ISERROR(VLOOKUP(I341,Clubes,1,0)),"-","Galicia")</f>
        <v>Galicia</v>
      </c>
      <c r="K341" s="14">
        <f>IFERROR(VLOOKUP($G341,Jugadores,15,0), "")</f>
        <v>2012</v>
      </c>
      <c r="L341" s="17" t="str">
        <f>IFERROR(VLOOKUP($G341,Jugadores,16,0), "")</f>
        <v>M</v>
      </c>
      <c r="M341" s="15" t="str">
        <f>IFERROR(VLOOKUP($G341,Jugadores,17,0), "")</f>
        <v>BENM</v>
      </c>
      <c r="N341" s="16"/>
      <c r="O341" s="24">
        <f>IF(COUNT(R341:AK341)=0,"",COUNT(R341:AK341))</f>
        <v>2</v>
      </c>
      <c r="P341" s="48">
        <f>SUM(R341:AK341)</f>
        <v>19</v>
      </c>
      <c r="Q341" s="50">
        <v>19</v>
      </c>
      <c r="R341" s="25" t="s">
        <v>14</v>
      </c>
      <c r="S341" s="25" t="s">
        <v>14</v>
      </c>
      <c r="T341" s="25" t="s">
        <v>14</v>
      </c>
      <c r="U341" s="25" t="s">
        <v>14</v>
      </c>
      <c r="V341" s="25" t="s">
        <v>14</v>
      </c>
      <c r="W341" s="25">
        <v>5</v>
      </c>
      <c r="X341" s="25" t="s">
        <v>14</v>
      </c>
      <c r="Y341" s="26"/>
      <c r="Z341" s="28" t="s">
        <v>14</v>
      </c>
      <c r="AA341" s="28">
        <v>14</v>
      </c>
      <c r="AB341" s="28" t="s">
        <v>14</v>
      </c>
      <c r="AC341" s="28" t="s">
        <v>14</v>
      </c>
      <c r="AD341" s="28" t="s">
        <v>14</v>
      </c>
      <c r="AE341" s="28" t="s">
        <v>14</v>
      </c>
      <c r="AF341" s="28" t="s">
        <v>14</v>
      </c>
      <c r="AG341" s="28" t="s">
        <v>14</v>
      </c>
      <c r="AH341" s="28" t="s">
        <v>14</v>
      </c>
      <c r="AI341" s="28" t="s">
        <v>14</v>
      </c>
      <c r="AJ341" s="28" t="s">
        <v>14</v>
      </c>
      <c r="AK341" s="51" t="s">
        <v>14</v>
      </c>
      <c r="AM341" s="1" t="s">
        <v>14</v>
      </c>
    </row>
    <row r="342" spans="1:39" x14ac:dyDescent="0.2">
      <c r="A342" s="21">
        <f>ROW(G342)-2</f>
        <v>340</v>
      </c>
      <c r="B342" s="76">
        <v>419</v>
      </c>
      <c r="C342" s="22">
        <f>IF(B342="","",IF(B342=A342,"=",B342-A342))</f>
        <v>79</v>
      </c>
      <c r="D342" s="76">
        <f>COUNTIF($M$3:$M342,$M342)</f>
        <v>11</v>
      </c>
      <c r="E342" s="76">
        <v>11</v>
      </c>
      <c r="F342" s="22" t="str">
        <f>IF(E342="","",IF(E342=D342,"=",E342-D342))</f>
        <v>=</v>
      </c>
      <c r="G342" s="12">
        <v>77602</v>
      </c>
      <c r="H342" s="13" t="str">
        <f>IFERROR(VLOOKUP($G342,Jugadores,12,0), "")</f>
        <v>JOAO CARNEIRO</v>
      </c>
      <c r="I342" s="13" t="str">
        <f>IFERROR(VLOOKUP($G342,Jugadores,14,0), "")</f>
        <v>NCR Valongo</v>
      </c>
      <c r="J342" s="17" t="str">
        <f>IF(ISERROR(VLOOKUP(I342,Clubes,1,0)),"-","Galicia")</f>
        <v>-</v>
      </c>
      <c r="K342" s="14">
        <f>IFERROR(VLOOKUP($G342,Jugadores,15,0), "")</f>
        <v>2015</v>
      </c>
      <c r="L342" s="17" t="str">
        <f>IFERROR(VLOOKUP($G342,Jugadores,16,0), "")</f>
        <v>M</v>
      </c>
      <c r="M342" s="15" t="str">
        <f>IFERROR(VLOOKUP($G342,Jugadores,17,0), "")</f>
        <v>PREM</v>
      </c>
      <c r="N342" s="16"/>
      <c r="O342" s="24">
        <f>IF(COUNT(R342:AK342)=0,"",COUNT(R342:AK342))</f>
        <v>2</v>
      </c>
      <c r="P342" s="48">
        <f>SUM(R342:AK342)</f>
        <v>18.7</v>
      </c>
      <c r="Q342" s="50">
        <v>30</v>
      </c>
      <c r="R342" s="25">
        <v>10.5</v>
      </c>
      <c r="S342" s="25" t="s">
        <v>14</v>
      </c>
      <c r="T342" s="25" t="s">
        <v>14</v>
      </c>
      <c r="U342" s="25" t="s">
        <v>14</v>
      </c>
      <c r="V342" s="25">
        <v>8.1999999999999993</v>
      </c>
      <c r="W342" s="25" t="s">
        <v>14</v>
      </c>
      <c r="X342" s="25" t="s">
        <v>14</v>
      </c>
      <c r="Y342" s="26"/>
      <c r="Z342" s="28"/>
      <c r="AA342" s="28" t="s">
        <v>14</v>
      </c>
      <c r="AB342" s="28" t="s">
        <v>14</v>
      </c>
      <c r="AC342" s="28" t="s">
        <v>14</v>
      </c>
      <c r="AD342" s="28" t="s">
        <v>14</v>
      </c>
      <c r="AE342" s="28" t="s">
        <v>14</v>
      </c>
      <c r="AF342" s="28" t="s">
        <v>14</v>
      </c>
      <c r="AG342" s="28" t="s">
        <v>14</v>
      </c>
      <c r="AH342" s="28" t="s">
        <v>14</v>
      </c>
      <c r="AI342" s="28" t="s">
        <v>14</v>
      </c>
      <c r="AJ342" s="28" t="s">
        <v>14</v>
      </c>
      <c r="AK342" s="51" t="s">
        <v>14</v>
      </c>
      <c r="AM342" s="1" t="s">
        <v>14</v>
      </c>
    </row>
    <row r="343" spans="1:39" x14ac:dyDescent="0.2">
      <c r="A343" s="21">
        <f>ROW(G343)-2</f>
        <v>341</v>
      </c>
      <c r="B343" s="76">
        <v>346</v>
      </c>
      <c r="C343" s="22">
        <f>IF(B343="","",IF(B343=A343,"=",B343-A343))</f>
        <v>5</v>
      </c>
      <c r="D343" s="76">
        <f>COUNTIF($M$3:$M343,$M343)</f>
        <v>40</v>
      </c>
      <c r="E343" s="76">
        <v>41</v>
      </c>
      <c r="F343" s="22">
        <f>IF(E343="","",IF(E343=D343,"=",E343-D343))</f>
        <v>1</v>
      </c>
      <c r="G343" s="12">
        <v>23030</v>
      </c>
      <c r="H343" s="13" t="str">
        <f>IFERROR(VLOOKUP($G343,Jugadores,12,0), "")</f>
        <v>JOSE L. MENDEZ M.</v>
      </c>
      <c r="I343" s="13" t="str">
        <f>IFERROR(VLOOKUP($G343,Jugadores,14,0), "")</f>
        <v>CD Dezportas Lugo TM</v>
      </c>
      <c r="J343" s="17" t="str">
        <f>IF(ISERROR(VLOOKUP(I343,Clubes,1,0)),"-","Galicia")</f>
        <v>Galicia</v>
      </c>
      <c r="K343" s="14">
        <f>IFERROR(VLOOKUP($G343,Jugadores,15,0), "")</f>
        <v>1973</v>
      </c>
      <c r="L343" s="17" t="str">
        <f>IFERROR(VLOOKUP($G343,Jugadores,16,0), "")</f>
        <v>M</v>
      </c>
      <c r="M343" s="15" t="str">
        <f>IFERROR(VLOOKUP($G343,Jugadores,17,0), "")</f>
        <v>V50M</v>
      </c>
      <c r="N343" s="16"/>
      <c r="O343" s="24">
        <f>IF(COUNT(R343:AK343)=0,"",COUNT(R343:AK343))</f>
        <v>2</v>
      </c>
      <c r="P343" s="48">
        <f>SUM(R343:AK343)</f>
        <v>18.5</v>
      </c>
      <c r="Q343" s="50">
        <v>7</v>
      </c>
      <c r="R343" s="25" t="s">
        <v>14</v>
      </c>
      <c r="S343" s="25"/>
      <c r="T343" s="25">
        <v>7</v>
      </c>
      <c r="U343" s="25"/>
      <c r="V343" s="25" t="s">
        <v>14</v>
      </c>
      <c r="W343" s="25" t="s">
        <v>14</v>
      </c>
      <c r="X343" s="25">
        <v>11.5</v>
      </c>
      <c r="Y343" s="26"/>
      <c r="Z343" s="28" t="s">
        <v>14</v>
      </c>
      <c r="AA343" s="28" t="s">
        <v>14</v>
      </c>
      <c r="AB343" s="28" t="s">
        <v>14</v>
      </c>
      <c r="AC343" s="28" t="s">
        <v>14</v>
      </c>
      <c r="AD343" s="28" t="s">
        <v>14</v>
      </c>
      <c r="AE343" s="28" t="s">
        <v>14</v>
      </c>
      <c r="AF343" s="28"/>
      <c r="AG343" s="28" t="s">
        <v>14</v>
      </c>
      <c r="AH343" s="28" t="s">
        <v>14</v>
      </c>
      <c r="AI343" s="28" t="s">
        <v>14</v>
      </c>
      <c r="AJ343" s="28" t="s">
        <v>14</v>
      </c>
      <c r="AK343" s="51" t="s">
        <v>14</v>
      </c>
      <c r="AM343" s="1" t="s">
        <v>14</v>
      </c>
    </row>
    <row r="344" spans="1:39" x14ac:dyDescent="0.2">
      <c r="A344" s="21">
        <f>ROW(G344)-2</f>
        <v>342</v>
      </c>
      <c r="B344" s="76">
        <v>347</v>
      </c>
      <c r="C344" s="22">
        <f>IF(B344="","",IF(B344=A344,"=",B344-A344))</f>
        <v>5</v>
      </c>
      <c r="D344" s="76">
        <f>COUNTIF($M$3:$M344,$M344)</f>
        <v>6</v>
      </c>
      <c r="E344" s="76">
        <v>7</v>
      </c>
      <c r="F344" s="22">
        <f>IF(E344="","",IF(E344=D344,"=",E344-D344))</f>
        <v>1</v>
      </c>
      <c r="G344" s="12">
        <v>29489</v>
      </c>
      <c r="H344" s="13" t="str">
        <f>IFERROR(VLOOKUP($G344,Jugadores,12,0), "")</f>
        <v>MIGUEL PIEDRAS S.</v>
      </c>
      <c r="I344" s="13" t="str">
        <f>IFERROR(VLOOKUP($G344,Jugadores,14,0), "")</f>
        <v>Cinania TM</v>
      </c>
      <c r="J344" s="17" t="str">
        <f>IF(ISERROR(VLOOKUP(I344,Clubes,1,0)),"-","Galicia")</f>
        <v>Galicia</v>
      </c>
      <c r="K344" s="14">
        <f>IFERROR(VLOOKUP($G344,Jugadores,15,0), "")</f>
        <v>2002</v>
      </c>
      <c r="L344" s="17" t="str">
        <f>IFERROR(VLOOKUP($G344,Jugadores,16,0), "")</f>
        <v>M</v>
      </c>
      <c r="M344" s="15" t="str">
        <f>IFERROR(VLOOKUP($G344,Jugadores,17,0), "")</f>
        <v>S23M</v>
      </c>
      <c r="N344" s="16"/>
      <c r="O344" s="24">
        <f>IF(COUNT(R344:AK344)=0,"",COUNT(R344:AK344))</f>
        <v>1</v>
      </c>
      <c r="P344" s="48">
        <f>SUM(R344:AK344)</f>
        <v>18.5</v>
      </c>
      <c r="Q344" s="50">
        <v>129</v>
      </c>
      <c r="R344" s="25">
        <v>18.5</v>
      </c>
      <c r="S344" s="25" t="s">
        <v>14</v>
      </c>
      <c r="T344" s="25" t="s">
        <v>14</v>
      </c>
      <c r="U344" s="25" t="s">
        <v>14</v>
      </c>
      <c r="V344" s="25" t="s">
        <v>14</v>
      </c>
      <c r="W344" s="25" t="s">
        <v>14</v>
      </c>
      <c r="X344" s="25" t="s">
        <v>14</v>
      </c>
      <c r="Y344" s="26"/>
      <c r="Z344" s="28"/>
      <c r="AA344" s="28" t="s">
        <v>14</v>
      </c>
      <c r="AB344" s="28" t="s">
        <v>14</v>
      </c>
      <c r="AC344" s="28" t="s">
        <v>14</v>
      </c>
      <c r="AD344" s="28" t="s">
        <v>14</v>
      </c>
      <c r="AE344" s="28" t="s">
        <v>14</v>
      </c>
      <c r="AF344" s="28" t="s">
        <v>14</v>
      </c>
      <c r="AG344" s="28" t="s">
        <v>14</v>
      </c>
      <c r="AH344" s="28" t="s">
        <v>14</v>
      </c>
      <c r="AI344" s="28" t="s">
        <v>14</v>
      </c>
      <c r="AJ344" s="28" t="s">
        <v>14</v>
      </c>
      <c r="AK344" s="51" t="s">
        <v>14</v>
      </c>
      <c r="AM344" s="1" t="s">
        <v>14</v>
      </c>
    </row>
    <row r="345" spans="1:39" x14ac:dyDescent="0.2">
      <c r="A345" s="21">
        <f>ROW(G345)-2</f>
        <v>343</v>
      </c>
      <c r="B345" s="76">
        <v>348</v>
      </c>
      <c r="C345" s="22">
        <f>IF(B345="","",IF(B345=A345,"=",B345-A345))</f>
        <v>5</v>
      </c>
      <c r="D345" s="76">
        <f>COUNTIF($M$3:$M345,$M345)</f>
        <v>23</v>
      </c>
      <c r="E345" s="76">
        <v>23</v>
      </c>
      <c r="F345" s="22" t="str">
        <f>IF(E345="","",IF(E345=D345,"=",E345-D345))</f>
        <v>=</v>
      </c>
      <c r="G345" s="12">
        <v>100019</v>
      </c>
      <c r="H345" s="13" t="str">
        <f>IFERROR(VLOOKUP($G345,Jugadores,12,0), "")</f>
        <v>IZAN MARTINEZ P.</v>
      </c>
      <c r="I345" s="13" t="str">
        <f>IFERROR(VLOOKUP($G345,Jugadores,14,0), "")</f>
        <v>RIBADUMIA T.M.</v>
      </c>
      <c r="J345" s="17" t="str">
        <f>IF(ISERROR(VLOOKUP(I345,Clubes,1,0)),"-","Galicia")</f>
        <v>-</v>
      </c>
      <c r="K345" s="14">
        <f>IFERROR(VLOOKUP($G345,Jugadores,15,0), "")</f>
        <v>2010</v>
      </c>
      <c r="L345" s="17" t="str">
        <f>IFERROR(VLOOKUP($G345,Jugadores,16,0), "")</f>
        <v>M</v>
      </c>
      <c r="M345" s="15" t="str">
        <f>IFERROR(VLOOKUP($G345,Jugadores,17,0), "")</f>
        <v>ALEM</v>
      </c>
      <c r="N345" s="16"/>
      <c r="O345" s="24">
        <f>IF(COUNT(R345:AK345)=0,"",COUNT(R345:AK345))</f>
        <v>1</v>
      </c>
      <c r="P345" s="48">
        <f>SUM(R345:AK345)</f>
        <v>18.5</v>
      </c>
      <c r="Q345" s="50">
        <v>18.5</v>
      </c>
      <c r="R345" s="25" t="s">
        <v>14</v>
      </c>
      <c r="S345" s="25" t="s">
        <v>14</v>
      </c>
      <c r="T345" s="25" t="s">
        <v>14</v>
      </c>
      <c r="U345" s="25">
        <v>18.5</v>
      </c>
      <c r="V345" s="25" t="s">
        <v>14</v>
      </c>
      <c r="W345" s="25" t="s">
        <v>14</v>
      </c>
      <c r="X345" s="25" t="s">
        <v>14</v>
      </c>
      <c r="Y345" s="26"/>
      <c r="Z345" s="28" t="s">
        <v>14</v>
      </c>
      <c r="AA345" s="28" t="s">
        <v>14</v>
      </c>
      <c r="AB345" s="28" t="s">
        <v>14</v>
      </c>
      <c r="AC345" s="28" t="s">
        <v>14</v>
      </c>
      <c r="AD345" s="28" t="s">
        <v>14</v>
      </c>
      <c r="AE345" s="28" t="s">
        <v>14</v>
      </c>
      <c r="AF345" s="28" t="s">
        <v>14</v>
      </c>
      <c r="AG345" s="28" t="s">
        <v>14</v>
      </c>
      <c r="AH345" s="28" t="s">
        <v>14</v>
      </c>
      <c r="AI345" s="28" t="s">
        <v>14</v>
      </c>
      <c r="AJ345" s="28" t="s">
        <v>14</v>
      </c>
      <c r="AK345" s="51" t="s">
        <v>14</v>
      </c>
      <c r="AM345" s="1" t="s">
        <v>14</v>
      </c>
    </row>
    <row r="346" spans="1:39" x14ac:dyDescent="0.2">
      <c r="A346" s="21">
        <f>ROW(G346)-2</f>
        <v>344</v>
      </c>
      <c r="B346" s="76">
        <v>305</v>
      </c>
      <c r="C346" s="22">
        <f>IF(B346="","",IF(B346=A346,"=",B346-A346))</f>
        <v>-39</v>
      </c>
      <c r="D346" s="76">
        <f>COUNTIF($M$3:$M346,$M346)</f>
        <v>24</v>
      </c>
      <c r="E346" s="76">
        <v>20</v>
      </c>
      <c r="F346" s="22">
        <f>IF(E346="","",IF(E346=D346,"=",E346-D346))</f>
        <v>-4</v>
      </c>
      <c r="G346" s="12">
        <v>2453</v>
      </c>
      <c r="H346" s="13" t="str">
        <f>IFERROR(VLOOKUP($G346,Jugadores,12,0), "")</f>
        <v>CARLOS ALVAREZ Q.</v>
      </c>
      <c r="I346" s="13" t="str">
        <f>IFERROR(VLOOKUP($G346,Jugadores,14,0), "")</f>
        <v>CTM Cidade de Narón</v>
      </c>
      <c r="J346" s="17" t="str">
        <f>IF(ISERROR(VLOOKUP(I346,Clubes,1,0)),"-","Galicia")</f>
        <v>Galicia</v>
      </c>
      <c r="K346" s="14">
        <f>IFERROR(VLOOKUP($G346,Jugadores,15,0), "")</f>
        <v>1983</v>
      </c>
      <c r="L346" s="17" t="str">
        <f>IFERROR(VLOOKUP($G346,Jugadores,16,0), "")</f>
        <v>M</v>
      </c>
      <c r="M346" s="15" t="str">
        <f>IFERROR(VLOOKUP($G346,Jugadores,17,0), "")</f>
        <v>V40M</v>
      </c>
      <c r="N346" s="16">
        <v>1</v>
      </c>
      <c r="O346" s="24">
        <f>IF(COUNT(R346:AK346)=0,"",COUNT(R346:AK346))</f>
        <v>3</v>
      </c>
      <c r="P346" s="48">
        <f>SUM(R346:AK346)</f>
        <v>18.399999999999999</v>
      </c>
      <c r="Q346" s="50">
        <v>33.4</v>
      </c>
      <c r="R346" s="25">
        <v>0</v>
      </c>
      <c r="S346" s="25" t="s">
        <v>14</v>
      </c>
      <c r="T346" s="25" t="s">
        <v>14</v>
      </c>
      <c r="U346" s="25" t="s">
        <v>14</v>
      </c>
      <c r="V346" s="25" t="s">
        <v>14</v>
      </c>
      <c r="W346" s="25">
        <v>8.4</v>
      </c>
      <c r="X346" s="25" t="s">
        <v>14</v>
      </c>
      <c r="Y346" s="26"/>
      <c r="Z346" s="28" t="s">
        <v>14</v>
      </c>
      <c r="AA346" s="28" t="s">
        <v>14</v>
      </c>
      <c r="AB346" s="28" t="s">
        <v>14</v>
      </c>
      <c r="AC346" s="28" t="s">
        <v>14</v>
      </c>
      <c r="AD346" s="28" t="s">
        <v>14</v>
      </c>
      <c r="AE346" s="28" t="s">
        <v>14</v>
      </c>
      <c r="AF346" s="28">
        <v>10</v>
      </c>
      <c r="AG346" s="28" t="s">
        <v>14</v>
      </c>
      <c r="AH346" s="28" t="s">
        <v>14</v>
      </c>
      <c r="AI346" s="28" t="s">
        <v>14</v>
      </c>
      <c r="AJ346" s="28" t="s">
        <v>14</v>
      </c>
      <c r="AK346" s="51" t="s">
        <v>14</v>
      </c>
      <c r="AM346" s="1" t="s">
        <v>14</v>
      </c>
    </row>
    <row r="347" spans="1:39" x14ac:dyDescent="0.2">
      <c r="A347" s="21">
        <f>ROW(G347)-2</f>
        <v>345</v>
      </c>
      <c r="B347" s="76">
        <v>350</v>
      </c>
      <c r="C347" s="22">
        <f>IF(B347="","",IF(B347=A347,"=",B347-A347))</f>
        <v>5</v>
      </c>
      <c r="D347" s="76">
        <f>COUNTIF($M$3:$M347,$M347)</f>
        <v>23</v>
      </c>
      <c r="E347" s="76">
        <v>23</v>
      </c>
      <c r="F347" s="22" t="str">
        <f>IF(E347="","",IF(E347=D347,"=",E347-D347))</f>
        <v>=</v>
      </c>
      <c r="G347" s="12">
        <v>21822</v>
      </c>
      <c r="H347" s="13" t="str">
        <f>IFERROR(VLOOKUP($G347,Jugadores,12,0), "")</f>
        <v>IGNACIO A. CABEZAS G.</v>
      </c>
      <c r="I347" s="13" t="str">
        <f>IFERROR(VLOOKUP($G347,Jugadores,14,0), "")</f>
        <v>Arteal TM</v>
      </c>
      <c r="J347" s="17" t="str">
        <f>IF(ISERROR(VLOOKUP(I347,Clubes,1,0)),"-","Galicia")</f>
        <v>Galicia</v>
      </c>
      <c r="K347" s="14">
        <f>IFERROR(VLOOKUP($G347,Jugadores,15,0), "")</f>
        <v>1997</v>
      </c>
      <c r="L347" s="17" t="str">
        <f>IFERROR(VLOOKUP($G347,Jugadores,16,0), "")</f>
        <v>M</v>
      </c>
      <c r="M347" s="15" t="str">
        <f>IFERROR(VLOOKUP($G347,Jugadores,17,0), "")</f>
        <v>SENM</v>
      </c>
      <c r="N347" s="16">
        <v>2</v>
      </c>
      <c r="O347" s="24">
        <f>IF(COUNT(R347:AK347)=0,"",COUNT(R347:AK347))</f>
        <v>2</v>
      </c>
      <c r="P347" s="48">
        <f>SUM(R347:AK347)</f>
        <v>18</v>
      </c>
      <c r="Q347" s="50">
        <v>30.9</v>
      </c>
      <c r="R347" s="25" t="s">
        <v>14</v>
      </c>
      <c r="S347" s="25" t="s">
        <v>14</v>
      </c>
      <c r="T347" s="25">
        <v>18</v>
      </c>
      <c r="U347" s="25" t="s">
        <v>14</v>
      </c>
      <c r="V347" s="25" t="s">
        <v>14</v>
      </c>
      <c r="W347" s="25" t="s">
        <v>14</v>
      </c>
      <c r="X347" s="25" t="s">
        <v>14</v>
      </c>
      <c r="Y347" s="26"/>
      <c r="Z347" s="28" t="s">
        <v>14</v>
      </c>
      <c r="AA347" s="28" t="s">
        <v>14</v>
      </c>
      <c r="AB347" s="28" t="s">
        <v>14</v>
      </c>
      <c r="AC347" s="28" t="s">
        <v>14</v>
      </c>
      <c r="AD347" s="28" t="s">
        <v>14</v>
      </c>
      <c r="AE347" s="28" t="s">
        <v>14</v>
      </c>
      <c r="AF347" s="28">
        <v>0</v>
      </c>
      <c r="AG347" s="28" t="s">
        <v>14</v>
      </c>
      <c r="AH347" s="28" t="s">
        <v>14</v>
      </c>
      <c r="AI347" s="28" t="s">
        <v>14</v>
      </c>
      <c r="AJ347" s="28" t="s">
        <v>14</v>
      </c>
      <c r="AK347" s="51" t="s">
        <v>14</v>
      </c>
      <c r="AM347" s="1" t="s">
        <v>14</v>
      </c>
    </row>
    <row r="348" spans="1:39" x14ac:dyDescent="0.2">
      <c r="A348" s="21">
        <f>ROW(G348)-2</f>
        <v>346</v>
      </c>
      <c r="B348" s="76">
        <v>351</v>
      </c>
      <c r="C348" s="22">
        <f>IF(B348="","",IF(B348=A348,"=",B348-A348))</f>
        <v>5</v>
      </c>
      <c r="D348" s="76">
        <f>COUNTIF($M$3:$M348,$M348)</f>
        <v>27</v>
      </c>
      <c r="E348" s="76">
        <v>28</v>
      </c>
      <c r="F348" s="22">
        <f>IF(E348="","",IF(E348=D348,"=",E348-D348))</f>
        <v>1</v>
      </c>
      <c r="G348" s="12">
        <v>100080</v>
      </c>
      <c r="H348" s="13" t="str">
        <f>IFERROR(VLOOKUP($G348,Jugadores,12,0), "")</f>
        <v>ANTON FANDIÑO T.</v>
      </c>
      <c r="I348" s="13" t="str">
        <f>IFERROR(VLOOKUP($G348,Jugadores,14,0), "")</f>
        <v>Finisterre TM</v>
      </c>
      <c r="J348" s="17" t="str">
        <f>IF(ISERROR(VLOOKUP(I348,Clubes,1,0)),"-","Galicia")</f>
        <v>Galicia</v>
      </c>
      <c r="K348" s="14">
        <f>IFERROR(VLOOKUP($G348,Jugadores,15,0), "")</f>
        <v>2006</v>
      </c>
      <c r="L348" s="17" t="str">
        <f>IFERROR(VLOOKUP($G348,Jugadores,16,0), "")</f>
        <v>M</v>
      </c>
      <c r="M348" s="15" t="str">
        <f>IFERROR(VLOOKUP($G348,Jugadores,17,0), "")</f>
        <v>JUVM</v>
      </c>
      <c r="N348" s="16"/>
      <c r="O348" s="24">
        <f>IF(COUNT(R348:AK348)=0,"",COUNT(R348:AK348))</f>
        <v>2</v>
      </c>
      <c r="P348" s="48">
        <f>SUM(R348:AK348)</f>
        <v>18</v>
      </c>
      <c r="Q348" s="50">
        <v>18</v>
      </c>
      <c r="R348" s="25" t="s">
        <v>14</v>
      </c>
      <c r="S348" s="25" t="s">
        <v>14</v>
      </c>
      <c r="T348" s="25">
        <v>8.5</v>
      </c>
      <c r="U348" s="25" t="s">
        <v>14</v>
      </c>
      <c r="V348" s="25" t="s">
        <v>14</v>
      </c>
      <c r="W348" s="25">
        <v>9.5</v>
      </c>
      <c r="X348" s="25" t="s">
        <v>14</v>
      </c>
      <c r="Y348" s="26"/>
      <c r="Z348" s="28" t="s">
        <v>14</v>
      </c>
      <c r="AA348" s="28" t="s">
        <v>14</v>
      </c>
      <c r="AB348" s="28" t="s">
        <v>14</v>
      </c>
      <c r="AC348" s="28" t="s">
        <v>14</v>
      </c>
      <c r="AD348" s="28" t="s">
        <v>14</v>
      </c>
      <c r="AE348" s="28" t="s">
        <v>14</v>
      </c>
      <c r="AF348" s="28" t="s">
        <v>14</v>
      </c>
      <c r="AG348" s="28" t="s">
        <v>14</v>
      </c>
      <c r="AH348" s="28" t="s">
        <v>14</v>
      </c>
      <c r="AI348" s="28" t="s">
        <v>14</v>
      </c>
      <c r="AJ348" s="28" t="s">
        <v>14</v>
      </c>
      <c r="AK348" s="51" t="s">
        <v>14</v>
      </c>
      <c r="AM348" s="1" t="s">
        <v>14</v>
      </c>
    </row>
    <row r="349" spans="1:39" x14ac:dyDescent="0.2">
      <c r="A349" s="21">
        <f>ROW(G349)-2</f>
        <v>347</v>
      </c>
      <c r="B349" s="76">
        <v>352</v>
      </c>
      <c r="C349" s="22">
        <f>IF(B349="","",IF(B349=A349,"=",B349-A349))</f>
        <v>5</v>
      </c>
      <c r="D349" s="76">
        <f>COUNTIF($M$3:$M349,$M349)</f>
        <v>7</v>
      </c>
      <c r="E349" s="76">
        <v>8</v>
      </c>
      <c r="F349" s="22">
        <f>IF(E349="","",IF(E349=D349,"=",E349-D349))</f>
        <v>1</v>
      </c>
      <c r="G349" s="12">
        <v>67118</v>
      </c>
      <c r="H349" s="13" t="str">
        <f>IFERROR(VLOOKUP($G349,Jugadores,12,0), "")</f>
        <v>ALEXANDRE QUEIROS</v>
      </c>
      <c r="I349" s="13" t="str">
        <f>IFERROR(VLOOKUP($G349,Jugadores,14,0), "")</f>
        <v>CCR Arrabaes</v>
      </c>
      <c r="J349" s="17" t="str">
        <f>IF(ISERROR(VLOOKUP(I349,Clubes,1,0)),"-","Galicia")</f>
        <v>-</v>
      </c>
      <c r="K349" s="14">
        <f>IFERROR(VLOOKUP($G349,Jugadores,15,0), "")</f>
        <v>2003</v>
      </c>
      <c r="L349" s="17" t="str">
        <f>IFERROR(VLOOKUP($G349,Jugadores,16,0), "")</f>
        <v>M</v>
      </c>
      <c r="M349" s="15" t="str">
        <f>IFERROR(VLOOKUP($G349,Jugadores,17,0), "")</f>
        <v>S23M</v>
      </c>
      <c r="N349" s="16"/>
      <c r="O349" s="24">
        <f>IF(COUNT(R349:AK349)=0,"",COUNT(R349:AK349))</f>
        <v>1</v>
      </c>
      <c r="P349" s="48">
        <f>SUM(R349:AK349)</f>
        <v>18</v>
      </c>
      <c r="Q349" s="50">
        <v>18</v>
      </c>
      <c r="R349" s="25" t="s">
        <v>14</v>
      </c>
      <c r="S349" s="25"/>
      <c r="T349" s="25">
        <v>18</v>
      </c>
      <c r="U349" s="25"/>
      <c r="V349" s="25" t="s">
        <v>14</v>
      </c>
      <c r="W349" s="25" t="s">
        <v>14</v>
      </c>
      <c r="X349" s="25" t="s">
        <v>14</v>
      </c>
      <c r="Y349" s="26"/>
      <c r="Z349" s="28" t="s">
        <v>14</v>
      </c>
      <c r="AA349" s="28" t="s">
        <v>14</v>
      </c>
      <c r="AB349" s="28" t="s">
        <v>14</v>
      </c>
      <c r="AC349" s="28" t="s">
        <v>14</v>
      </c>
      <c r="AD349" s="28" t="s">
        <v>14</v>
      </c>
      <c r="AE349" s="28" t="s">
        <v>14</v>
      </c>
      <c r="AF349" s="28"/>
      <c r="AG349" s="28" t="s">
        <v>14</v>
      </c>
      <c r="AH349" s="28" t="s">
        <v>14</v>
      </c>
      <c r="AI349" s="28" t="s">
        <v>14</v>
      </c>
      <c r="AJ349" s="28" t="s">
        <v>14</v>
      </c>
      <c r="AK349" s="51" t="s">
        <v>14</v>
      </c>
      <c r="AM349" s="1" t="s">
        <v>14</v>
      </c>
    </row>
    <row r="350" spans="1:39" x14ac:dyDescent="0.2">
      <c r="A350" s="21">
        <f>ROW(G350)-2</f>
        <v>348</v>
      </c>
      <c r="B350" s="76">
        <v>353</v>
      </c>
      <c r="C350" s="22">
        <f>IF(B350="","",IF(B350=A350,"=",B350-A350))</f>
        <v>5</v>
      </c>
      <c r="D350" s="76">
        <f>COUNTIF($M$3:$M350,$M350)</f>
        <v>24</v>
      </c>
      <c r="E350" s="76">
        <v>24</v>
      </c>
      <c r="F350" s="22" t="str">
        <f>IF(E350="","",IF(E350=D350,"=",E350-D350))</f>
        <v>=</v>
      </c>
      <c r="G350" s="12">
        <v>73606</v>
      </c>
      <c r="H350" s="13" t="str">
        <f>IFERROR(VLOOKUP($G350,Jugadores,12,0), "")</f>
        <v>DUARTE FERREIRA</v>
      </c>
      <c r="I350" s="13" t="str">
        <f>IFERROR(VLOOKUP($G350,Jugadores,14,0), "")</f>
        <v>Montamora SC</v>
      </c>
      <c r="J350" s="17" t="str">
        <f>IF(ISERROR(VLOOKUP(I350,Clubes,1,0)),"-","Galicia")</f>
        <v>-</v>
      </c>
      <c r="K350" s="14">
        <f>IFERROR(VLOOKUP($G350,Jugadores,15,0), "")</f>
        <v>2010</v>
      </c>
      <c r="L350" s="17" t="str">
        <f>IFERROR(VLOOKUP($G350,Jugadores,16,0), "")</f>
        <v>M</v>
      </c>
      <c r="M350" s="15" t="str">
        <f>IFERROR(VLOOKUP($G350,Jugadores,17,0), "")</f>
        <v>ALEM</v>
      </c>
      <c r="N350" s="16"/>
      <c r="O350" s="24">
        <f>IF(COUNT(R350:AK350)=0,"",COUNT(R350:AK350))</f>
        <v>1</v>
      </c>
      <c r="P350" s="48">
        <f>SUM(R350:AK350)</f>
        <v>18</v>
      </c>
      <c r="Q350" s="50">
        <v>38</v>
      </c>
      <c r="R350" s="25">
        <v>18</v>
      </c>
      <c r="S350" s="25" t="s">
        <v>14</v>
      </c>
      <c r="T350" s="25" t="s">
        <v>14</v>
      </c>
      <c r="U350" s="25" t="s">
        <v>14</v>
      </c>
      <c r="V350" s="25" t="s">
        <v>14</v>
      </c>
      <c r="W350" s="25" t="s">
        <v>14</v>
      </c>
      <c r="X350" s="25" t="s">
        <v>14</v>
      </c>
      <c r="Y350" s="26"/>
      <c r="Z350" s="28"/>
      <c r="AA350" s="28" t="s">
        <v>14</v>
      </c>
      <c r="AB350" s="28" t="s">
        <v>14</v>
      </c>
      <c r="AC350" s="28" t="s">
        <v>14</v>
      </c>
      <c r="AD350" s="28" t="s">
        <v>14</v>
      </c>
      <c r="AE350" s="28" t="s">
        <v>14</v>
      </c>
      <c r="AF350" s="28" t="s">
        <v>14</v>
      </c>
      <c r="AG350" s="28" t="s">
        <v>14</v>
      </c>
      <c r="AH350" s="28" t="s">
        <v>14</v>
      </c>
      <c r="AI350" s="28" t="s">
        <v>14</v>
      </c>
      <c r="AJ350" s="28" t="s">
        <v>14</v>
      </c>
      <c r="AK350" s="51" t="s">
        <v>14</v>
      </c>
      <c r="AM350" s="1" t="s">
        <v>14</v>
      </c>
    </row>
    <row r="351" spans="1:39" x14ac:dyDescent="0.2">
      <c r="A351" s="21">
        <f>ROW(G351)-2</f>
        <v>349</v>
      </c>
      <c r="B351" s="76">
        <v>322</v>
      </c>
      <c r="C351" s="22">
        <f>IF(B351="","",IF(B351=A351,"=",B351-A351))</f>
        <v>-27</v>
      </c>
      <c r="D351" s="76">
        <f>COUNTIF($M$3:$M351,$M351)</f>
        <v>28</v>
      </c>
      <c r="E351" s="76">
        <v>26</v>
      </c>
      <c r="F351" s="22">
        <f>IF(E351="","",IF(E351=D351,"=",E351-D351))</f>
        <v>-2</v>
      </c>
      <c r="G351" s="12">
        <v>27837</v>
      </c>
      <c r="H351" s="13" t="str">
        <f>IFERROR(VLOOKUP($G351,Jugadores,12,0), "")</f>
        <v>AARON LOPEZ G.</v>
      </c>
      <c r="I351" s="13" t="str">
        <f>IFERROR(VLOOKUP($G351,Jugadores,14,0), "")</f>
        <v>CTM Cidade de Narón</v>
      </c>
      <c r="J351" s="17" t="str">
        <f>IF(ISERROR(VLOOKUP(I351,Clubes,1,0)),"-","Galicia")</f>
        <v>Galicia</v>
      </c>
      <c r="K351" s="14">
        <f>IFERROR(VLOOKUP($G351,Jugadores,15,0), "")</f>
        <v>2006</v>
      </c>
      <c r="L351" s="17" t="str">
        <f>IFERROR(VLOOKUP($G351,Jugadores,16,0), "")</f>
        <v>M</v>
      </c>
      <c r="M351" s="15" t="str">
        <f>IFERROR(VLOOKUP($G351,Jugadores,17,0), "")</f>
        <v>JUVM</v>
      </c>
      <c r="N351" s="16"/>
      <c r="O351" s="24">
        <f>IF(COUNT(R351:AK351)=0,"",COUNT(R351:AK351))</f>
        <v>3</v>
      </c>
      <c r="P351" s="48">
        <f>SUM(R351:AK351)</f>
        <v>17.5</v>
      </c>
      <c r="Q351" s="50">
        <v>30.5</v>
      </c>
      <c r="R351" s="25" t="s">
        <v>14</v>
      </c>
      <c r="S351" s="25" t="s">
        <v>14</v>
      </c>
      <c r="T351" s="25">
        <v>4.5</v>
      </c>
      <c r="U351" s="25">
        <v>7.5</v>
      </c>
      <c r="V351" s="25" t="s">
        <v>14</v>
      </c>
      <c r="W351" s="25">
        <v>5.5</v>
      </c>
      <c r="X351" s="25" t="s">
        <v>14</v>
      </c>
      <c r="Y351" s="26"/>
      <c r="Z351" s="28" t="s">
        <v>14</v>
      </c>
      <c r="AA351" s="28" t="s">
        <v>14</v>
      </c>
      <c r="AB351" s="28" t="s">
        <v>14</v>
      </c>
      <c r="AC351" s="28" t="s">
        <v>14</v>
      </c>
      <c r="AD351" s="28" t="s">
        <v>14</v>
      </c>
      <c r="AE351" s="28" t="s">
        <v>14</v>
      </c>
      <c r="AF351" s="28" t="s">
        <v>14</v>
      </c>
      <c r="AG351" s="28" t="s">
        <v>14</v>
      </c>
      <c r="AH351" s="28" t="s">
        <v>14</v>
      </c>
      <c r="AI351" s="28" t="s">
        <v>14</v>
      </c>
      <c r="AJ351" s="28" t="s">
        <v>14</v>
      </c>
      <c r="AK351" s="51" t="s">
        <v>14</v>
      </c>
      <c r="AM351" s="1" t="s">
        <v>14</v>
      </c>
    </row>
    <row r="352" spans="1:39" x14ac:dyDescent="0.2">
      <c r="A352" s="21">
        <f>ROW(G352)-2</f>
        <v>350</v>
      </c>
      <c r="B352" s="76">
        <v>224</v>
      </c>
      <c r="C352" s="22">
        <f>IF(B352="","",IF(B352=A352,"=",B352-A352))</f>
        <v>-126</v>
      </c>
      <c r="D352" s="76">
        <f>COUNTIF($M$3:$M352,$M352)</f>
        <v>17</v>
      </c>
      <c r="E352" s="76">
        <v>10</v>
      </c>
      <c r="F352" s="22">
        <f>IF(E352="","",IF(E352=D352,"=",E352-D352))</f>
        <v>-7</v>
      </c>
      <c r="G352" s="12">
        <v>4937</v>
      </c>
      <c r="H352" s="13" t="str">
        <f>IFERROR(VLOOKUP($G352,Jugadores,12,0), "")</f>
        <v>AVELINO CASTRO F.</v>
      </c>
      <c r="I352" s="13" t="str">
        <f>IFERROR(VLOOKUP($G352,Jugadores,14,0), "")</f>
        <v>Círculo Mercantil de Vigo</v>
      </c>
      <c r="J352" s="17" t="str">
        <f>IF(ISERROR(VLOOKUP(I352,Clubes,1,0)),"-","Galicia")</f>
        <v>Galicia</v>
      </c>
      <c r="K352" s="14">
        <f>IFERROR(VLOOKUP($G352,Jugadores,15,0), "")</f>
        <v>1963</v>
      </c>
      <c r="L352" s="17" t="str">
        <f>IFERROR(VLOOKUP($G352,Jugadores,16,0), "")</f>
        <v>M</v>
      </c>
      <c r="M352" s="15" t="str">
        <f>IFERROR(VLOOKUP($G352,Jugadores,17,0), "")</f>
        <v>V60M</v>
      </c>
      <c r="N352" s="16"/>
      <c r="O352" s="24">
        <f>IF(COUNT(R352:AK352)=0,"",COUNT(R352:AK352))</f>
        <v>1</v>
      </c>
      <c r="P352" s="48">
        <f>SUM(R352:AK352)</f>
        <v>17.5</v>
      </c>
      <c r="Q352" s="50">
        <v>71.599999999999994</v>
      </c>
      <c r="R352" s="25" t="s">
        <v>14</v>
      </c>
      <c r="S352" s="25" t="s">
        <v>14</v>
      </c>
      <c r="T352" s="25" t="s">
        <v>14</v>
      </c>
      <c r="U352" s="25">
        <v>17.5</v>
      </c>
      <c r="V352" s="25" t="s">
        <v>14</v>
      </c>
      <c r="W352" s="25" t="s">
        <v>14</v>
      </c>
      <c r="X352" s="25" t="s">
        <v>14</v>
      </c>
      <c r="Y352" s="26"/>
      <c r="Z352" s="28" t="s">
        <v>14</v>
      </c>
      <c r="AA352" s="28" t="s">
        <v>14</v>
      </c>
      <c r="AB352" s="28" t="s">
        <v>14</v>
      </c>
      <c r="AC352" s="28" t="s">
        <v>14</v>
      </c>
      <c r="AD352" s="28" t="s">
        <v>14</v>
      </c>
      <c r="AE352" s="28" t="s">
        <v>14</v>
      </c>
      <c r="AF352" s="28" t="s">
        <v>14</v>
      </c>
      <c r="AG352" s="28" t="s">
        <v>14</v>
      </c>
      <c r="AH352" s="28" t="s">
        <v>14</v>
      </c>
      <c r="AI352" s="28" t="s">
        <v>14</v>
      </c>
      <c r="AJ352" s="28" t="s">
        <v>14</v>
      </c>
      <c r="AK352" s="51" t="s">
        <v>14</v>
      </c>
      <c r="AM352" s="1" t="s">
        <v>14</v>
      </c>
    </row>
    <row r="353" spans="1:39" x14ac:dyDescent="0.2">
      <c r="A353" s="21">
        <f>ROW(G353)-2</f>
        <v>351</v>
      </c>
      <c r="B353" s="76">
        <v>356</v>
      </c>
      <c r="C353" s="22">
        <f>IF(B353="","",IF(B353=A353,"=",B353-A353))</f>
        <v>5</v>
      </c>
      <c r="D353" s="76">
        <f>COUNTIF($M$3:$M353,$M353)</f>
        <v>17</v>
      </c>
      <c r="E353" s="76">
        <v>17</v>
      </c>
      <c r="F353" s="22" t="str">
        <f>IF(E353="","",IF(E353=D353,"=",E353-D353))</f>
        <v>=</v>
      </c>
      <c r="G353" s="12">
        <v>37707</v>
      </c>
      <c r="H353" s="13" t="str">
        <f>IFERROR(VLOOKUP($G353,Jugadores,12,0), "")</f>
        <v>MARIA L. TUBIO M.</v>
      </c>
      <c r="I353" s="13" t="str">
        <f>IFERROR(VLOOKUP($G353,Jugadores,14,0), "")</f>
        <v>Vilagarcía TM</v>
      </c>
      <c r="J353" s="17" t="str">
        <f>IF(ISERROR(VLOOKUP(I353,Clubes,1,0)),"-","Galicia")</f>
        <v>Galicia</v>
      </c>
      <c r="K353" s="14">
        <f>IFERROR(VLOOKUP($G353,Jugadores,15,0), "")</f>
        <v>2011</v>
      </c>
      <c r="L353" s="17" t="str">
        <f>IFERROR(VLOOKUP($G353,Jugadores,16,0), "")</f>
        <v>F</v>
      </c>
      <c r="M353" s="15" t="str">
        <f>IFERROR(VLOOKUP($G353,Jugadores,17,0), "")</f>
        <v>ALEF</v>
      </c>
      <c r="N353" s="16"/>
      <c r="O353" s="24">
        <f>IF(COUNT(R353:AK353)=0,"",COUNT(R353:AK353))</f>
        <v>1</v>
      </c>
      <c r="P353" s="48">
        <f>SUM(R353:AK353)</f>
        <v>17</v>
      </c>
      <c r="Q353" s="50">
        <v>17</v>
      </c>
      <c r="R353" s="25" t="s">
        <v>14</v>
      </c>
      <c r="S353" s="25" t="s">
        <v>14</v>
      </c>
      <c r="T353" s="25" t="s">
        <v>14</v>
      </c>
      <c r="U353" s="25" t="s">
        <v>14</v>
      </c>
      <c r="V353" s="25" t="s">
        <v>14</v>
      </c>
      <c r="W353" s="25" t="s">
        <v>14</v>
      </c>
      <c r="X353" s="25" t="s">
        <v>14</v>
      </c>
      <c r="Y353" s="26"/>
      <c r="Z353" s="28"/>
      <c r="AA353" s="28">
        <v>17</v>
      </c>
      <c r="AB353" s="28" t="s">
        <v>14</v>
      </c>
      <c r="AC353" s="28" t="s">
        <v>14</v>
      </c>
      <c r="AD353" s="28" t="s">
        <v>14</v>
      </c>
      <c r="AE353" s="28" t="s">
        <v>14</v>
      </c>
      <c r="AF353" s="28" t="s">
        <v>14</v>
      </c>
      <c r="AG353" s="28" t="s">
        <v>14</v>
      </c>
      <c r="AH353" s="28" t="s">
        <v>14</v>
      </c>
      <c r="AI353" s="28" t="s">
        <v>14</v>
      </c>
      <c r="AJ353" s="28" t="s">
        <v>14</v>
      </c>
      <c r="AK353" s="51" t="s">
        <v>14</v>
      </c>
      <c r="AM353" s="1" t="s">
        <v>14</v>
      </c>
    </row>
    <row r="354" spans="1:39" x14ac:dyDescent="0.2">
      <c r="A354" s="21">
        <f>ROW(G354)-2</f>
        <v>352</v>
      </c>
      <c r="B354" s="76">
        <v>357</v>
      </c>
      <c r="C354" s="22">
        <f>IF(B354="","",IF(B354=A354,"=",B354-A354))</f>
        <v>5</v>
      </c>
      <c r="D354" s="76">
        <f>COUNTIF($M$3:$M354,$M354)</f>
        <v>22</v>
      </c>
      <c r="E354" s="76">
        <v>22</v>
      </c>
      <c r="F354" s="22" t="str">
        <f>IF(E354="","",IF(E354=D354,"=",E354-D354))</f>
        <v>=</v>
      </c>
      <c r="G354" s="12">
        <v>100430</v>
      </c>
      <c r="H354" s="13" t="str">
        <f>IFERROR(VLOOKUP($G354,Jugadores,12,0), "")</f>
        <v>GRECIA CAMPAÑA B.</v>
      </c>
      <c r="I354" s="13" t="str">
        <f>IFERROR(VLOOKUP($G354,Jugadores,14,0), "")</f>
        <v>AD CP Zas</v>
      </c>
      <c r="J354" s="17" t="str">
        <f>IF(ISERROR(VLOOKUP(I354,Clubes,1,0)),"-","Galicia")</f>
        <v>Galicia</v>
      </c>
      <c r="K354" s="14">
        <f>IFERROR(VLOOKUP($G354,Jugadores,15,0), "")</f>
        <v>2012</v>
      </c>
      <c r="L354" s="17" t="str">
        <f>IFERROR(VLOOKUP($G354,Jugadores,16,0), "")</f>
        <v>F</v>
      </c>
      <c r="M354" s="15" t="str">
        <f>IFERROR(VLOOKUP($G354,Jugadores,17,0), "")</f>
        <v>BENF</v>
      </c>
      <c r="N354" s="16"/>
      <c r="O354" s="24">
        <f>IF(COUNT(R354:AK354)=0,"",COUNT(R354:AK354))</f>
        <v>1</v>
      </c>
      <c r="P354" s="48">
        <f>SUM(R354:AK354)</f>
        <v>17</v>
      </c>
      <c r="Q354" s="50">
        <v>17</v>
      </c>
      <c r="R354" s="25" t="s">
        <v>14</v>
      </c>
      <c r="S354" s="25" t="s">
        <v>14</v>
      </c>
      <c r="T354" s="25" t="s">
        <v>14</v>
      </c>
      <c r="U354" s="25" t="s">
        <v>14</v>
      </c>
      <c r="V354" s="25" t="s">
        <v>14</v>
      </c>
      <c r="W354" s="25" t="s">
        <v>14</v>
      </c>
      <c r="X354" s="25" t="s">
        <v>14</v>
      </c>
      <c r="Y354" s="26"/>
      <c r="Z354" s="28" t="s">
        <v>14</v>
      </c>
      <c r="AA354" s="28" t="s">
        <v>14</v>
      </c>
      <c r="AB354" s="28">
        <v>17</v>
      </c>
      <c r="AC354" s="28" t="s">
        <v>14</v>
      </c>
      <c r="AD354" s="28" t="s">
        <v>14</v>
      </c>
      <c r="AE354" s="28" t="s">
        <v>14</v>
      </c>
      <c r="AF354" s="28" t="s">
        <v>14</v>
      </c>
      <c r="AG354" s="28" t="s">
        <v>14</v>
      </c>
      <c r="AH354" s="28" t="s">
        <v>14</v>
      </c>
      <c r="AI354" s="28" t="s">
        <v>14</v>
      </c>
      <c r="AJ354" s="28" t="s">
        <v>14</v>
      </c>
      <c r="AK354" s="51" t="s">
        <v>14</v>
      </c>
      <c r="AM354" s="1" t="s">
        <v>14</v>
      </c>
    </row>
    <row r="355" spans="1:39" x14ac:dyDescent="0.2">
      <c r="A355" s="21">
        <f>ROW(G355)-2</f>
        <v>353</v>
      </c>
      <c r="B355" s="76">
        <v>358</v>
      </c>
      <c r="C355" s="22">
        <f>IF(B355="","",IF(B355=A355,"=",B355-A355))</f>
        <v>5</v>
      </c>
      <c r="D355" s="76">
        <f>COUNTIF($M$3:$M355,$M355)</f>
        <v>23</v>
      </c>
      <c r="E355" s="76">
        <v>23</v>
      </c>
      <c r="F355" s="22" t="str">
        <f>IF(E355="","",IF(E355=D355,"=",E355-D355))</f>
        <v>=</v>
      </c>
      <c r="G355" s="12">
        <v>100438</v>
      </c>
      <c r="H355" s="13" t="str">
        <f>IFERROR(VLOOKUP($G355,Jugadores,12,0), "")</f>
        <v>ANDREA BARCIA M.</v>
      </c>
      <c r="I355" s="13" t="str">
        <f>IFERROR(VLOOKUP($G355,Jugadores,14,0), "")</f>
        <v>AD CP Zas</v>
      </c>
      <c r="J355" s="17" t="str">
        <f>IF(ISERROR(VLOOKUP(I355,Clubes,1,0)),"-","Galicia")</f>
        <v>Galicia</v>
      </c>
      <c r="K355" s="14">
        <f>IFERROR(VLOOKUP($G355,Jugadores,15,0), "")</f>
        <v>2012</v>
      </c>
      <c r="L355" s="17" t="str">
        <f>IFERROR(VLOOKUP($G355,Jugadores,16,0), "")</f>
        <v>F</v>
      </c>
      <c r="M355" s="15" t="str">
        <f>IFERROR(VLOOKUP($G355,Jugadores,17,0), "")</f>
        <v>BENF</v>
      </c>
      <c r="N355" s="16"/>
      <c r="O355" s="24">
        <f>IF(COUNT(R355:AK355)=0,"",COUNT(R355:AK355))</f>
        <v>1</v>
      </c>
      <c r="P355" s="48">
        <f>SUM(R355:AK355)</f>
        <v>17</v>
      </c>
      <c r="Q355" s="50">
        <v>17</v>
      </c>
      <c r="R355" s="25" t="s">
        <v>14</v>
      </c>
      <c r="S355" s="25" t="s">
        <v>14</v>
      </c>
      <c r="T355" s="25" t="s">
        <v>14</v>
      </c>
      <c r="U355" s="25" t="s">
        <v>14</v>
      </c>
      <c r="V355" s="25" t="s">
        <v>14</v>
      </c>
      <c r="W355" s="25" t="s">
        <v>14</v>
      </c>
      <c r="X355" s="25" t="s">
        <v>14</v>
      </c>
      <c r="Y355" s="26"/>
      <c r="Z355" s="28" t="s">
        <v>14</v>
      </c>
      <c r="AA355" s="28" t="s">
        <v>14</v>
      </c>
      <c r="AB355" s="28">
        <v>17</v>
      </c>
      <c r="AC355" s="28" t="s">
        <v>14</v>
      </c>
      <c r="AD355" s="28" t="s">
        <v>14</v>
      </c>
      <c r="AE355" s="28" t="s">
        <v>14</v>
      </c>
      <c r="AF355" s="28" t="s">
        <v>14</v>
      </c>
      <c r="AG355" s="28" t="s">
        <v>14</v>
      </c>
      <c r="AH355" s="28" t="s">
        <v>14</v>
      </c>
      <c r="AI355" s="28" t="s">
        <v>14</v>
      </c>
      <c r="AJ355" s="28" t="s">
        <v>14</v>
      </c>
      <c r="AK355" s="51" t="s">
        <v>14</v>
      </c>
      <c r="AM355" s="1" t="s">
        <v>14</v>
      </c>
    </row>
    <row r="356" spans="1:39" x14ac:dyDescent="0.2">
      <c r="A356" s="21">
        <f>ROW(G356)-2</f>
        <v>354</v>
      </c>
      <c r="B356" s="76">
        <v>360</v>
      </c>
      <c r="C356" s="22">
        <f>IF(B356="","",IF(B356=A356,"=",B356-A356))</f>
        <v>6</v>
      </c>
      <c r="D356" s="76">
        <f>COUNTIF($M$3:$M356,$M356)</f>
        <v>29</v>
      </c>
      <c r="E356" s="76">
        <v>30</v>
      </c>
      <c r="F356" s="22">
        <f>IF(E356="","",IF(E356=D356,"=",E356-D356))</f>
        <v>1</v>
      </c>
      <c r="G356" s="12">
        <v>72566</v>
      </c>
      <c r="H356" s="13" t="str">
        <f>IFERROR(VLOOKUP($G356,Jugadores,12,0), "")</f>
        <v>DANIEL BERBIGAO</v>
      </c>
      <c r="I356" s="13" t="str">
        <f>IFERROR(VLOOKUP($G356,Jugadores,14,0), "")</f>
        <v>Vagos Sport Clube</v>
      </c>
      <c r="J356" s="17" t="str">
        <f>IF(ISERROR(VLOOKUP(I356,Clubes,1,0)),"-","Galicia")</f>
        <v>-</v>
      </c>
      <c r="K356" s="14">
        <f>IFERROR(VLOOKUP($G356,Jugadores,15,0), "")</f>
        <v>2004</v>
      </c>
      <c r="L356" s="17" t="str">
        <f>IFERROR(VLOOKUP($G356,Jugadores,16,0), "")</f>
        <v>M</v>
      </c>
      <c r="M356" s="15" t="str">
        <f>IFERROR(VLOOKUP($G356,Jugadores,17,0), "")</f>
        <v>JUVM</v>
      </c>
      <c r="N356" s="16"/>
      <c r="O356" s="24">
        <f>IF(COUNT(R356:AK356)=0,"",COUNT(R356:AK356))</f>
        <v>1</v>
      </c>
      <c r="P356" s="48">
        <f>SUM(R356:AK356)</f>
        <v>16.5</v>
      </c>
      <c r="Q356" s="50">
        <v>16.5</v>
      </c>
      <c r="R356" s="25" t="s">
        <v>14</v>
      </c>
      <c r="S356" s="25"/>
      <c r="T356" s="25">
        <v>16.5</v>
      </c>
      <c r="U356" s="25"/>
      <c r="V356" s="25" t="s">
        <v>14</v>
      </c>
      <c r="W356" s="25" t="s">
        <v>14</v>
      </c>
      <c r="X356" s="25" t="s">
        <v>14</v>
      </c>
      <c r="Y356" s="26"/>
      <c r="Z356" s="28" t="s">
        <v>14</v>
      </c>
      <c r="AA356" s="28" t="s">
        <v>14</v>
      </c>
      <c r="AB356" s="28" t="s">
        <v>14</v>
      </c>
      <c r="AC356" s="28" t="s">
        <v>14</v>
      </c>
      <c r="AD356" s="28" t="s">
        <v>14</v>
      </c>
      <c r="AE356" s="28" t="s">
        <v>14</v>
      </c>
      <c r="AF356" s="28"/>
      <c r="AG356" s="28" t="s">
        <v>14</v>
      </c>
      <c r="AH356" s="28" t="s">
        <v>14</v>
      </c>
      <c r="AI356" s="28" t="s">
        <v>14</v>
      </c>
      <c r="AJ356" s="28" t="s">
        <v>14</v>
      </c>
      <c r="AK356" s="51" t="s">
        <v>14</v>
      </c>
      <c r="AM356" s="1" t="s">
        <v>14</v>
      </c>
    </row>
    <row r="357" spans="1:39" x14ac:dyDescent="0.2">
      <c r="A357" s="21">
        <f>ROW(G357)-2</f>
        <v>355</v>
      </c>
      <c r="B357" s="76">
        <v>361</v>
      </c>
      <c r="C357" s="22">
        <f>IF(B357="","",IF(B357=A357,"=",B357-A357))</f>
        <v>6</v>
      </c>
      <c r="D357" s="76">
        <f>COUNTIF($M$3:$M357,$M357)</f>
        <v>30</v>
      </c>
      <c r="E357" s="76">
        <v>31</v>
      </c>
      <c r="F357" s="22">
        <f>IF(E357="","",IF(E357=D357,"=",E357-D357))</f>
        <v>1</v>
      </c>
      <c r="G357" s="12">
        <v>72575</v>
      </c>
      <c r="H357" s="13" t="str">
        <f>IFERROR(VLOOKUP($G357,Jugadores,12,0), "")</f>
        <v>ANDRE BATEL</v>
      </c>
      <c r="I357" s="13" t="str">
        <f>IFERROR(VLOOKUP($G357,Jugadores,14,0), "")</f>
        <v>Vagos Sport Clube</v>
      </c>
      <c r="J357" s="17" t="str">
        <f>IF(ISERROR(VLOOKUP(I357,Clubes,1,0)),"-","Galicia")</f>
        <v>-</v>
      </c>
      <c r="K357" s="14">
        <f>IFERROR(VLOOKUP($G357,Jugadores,15,0), "")</f>
        <v>2004</v>
      </c>
      <c r="L357" s="17" t="str">
        <f>IFERROR(VLOOKUP($G357,Jugadores,16,0), "")</f>
        <v>M</v>
      </c>
      <c r="M357" s="15" t="str">
        <f>IFERROR(VLOOKUP($G357,Jugadores,17,0), "")</f>
        <v>JUVM</v>
      </c>
      <c r="N357" s="16"/>
      <c r="O357" s="24">
        <f>IF(COUNT(R357:AK357)=0,"",COUNT(R357:AK357))</f>
        <v>1</v>
      </c>
      <c r="P357" s="48">
        <f>SUM(R357:AK357)</f>
        <v>16.5</v>
      </c>
      <c r="Q357" s="50">
        <v>16.5</v>
      </c>
      <c r="R357" s="25" t="s">
        <v>14</v>
      </c>
      <c r="S357" s="25"/>
      <c r="T357" s="25">
        <v>16.5</v>
      </c>
      <c r="U357" s="25"/>
      <c r="V357" s="25" t="s">
        <v>14</v>
      </c>
      <c r="W357" s="25" t="s">
        <v>14</v>
      </c>
      <c r="X357" s="25" t="s">
        <v>14</v>
      </c>
      <c r="Y357" s="26"/>
      <c r="Z357" s="28" t="s">
        <v>14</v>
      </c>
      <c r="AA357" s="28" t="s">
        <v>14</v>
      </c>
      <c r="AB357" s="28" t="s">
        <v>14</v>
      </c>
      <c r="AC357" s="28" t="s">
        <v>14</v>
      </c>
      <c r="AD357" s="28" t="s">
        <v>14</v>
      </c>
      <c r="AE357" s="28" t="s">
        <v>14</v>
      </c>
      <c r="AF357" s="28"/>
      <c r="AG357" s="28" t="s">
        <v>14</v>
      </c>
      <c r="AH357" s="28" t="s">
        <v>14</v>
      </c>
      <c r="AI357" s="28" t="s">
        <v>14</v>
      </c>
      <c r="AJ357" s="28" t="s">
        <v>14</v>
      </c>
      <c r="AK357" s="51" t="s">
        <v>14</v>
      </c>
      <c r="AM357" s="1" t="s">
        <v>14</v>
      </c>
    </row>
    <row r="358" spans="1:39" x14ac:dyDescent="0.2">
      <c r="A358" s="21">
        <f>ROW(G358)-2</f>
        <v>356</v>
      </c>
      <c r="B358" s="76">
        <v>362</v>
      </c>
      <c r="C358" s="22">
        <f>IF(B358="","",IF(B358=A358,"=",B358-A358))</f>
        <v>6</v>
      </c>
      <c r="D358" s="76">
        <f>COUNTIF($M$3:$M358,$M358)</f>
        <v>24</v>
      </c>
      <c r="E358" s="76">
        <v>24</v>
      </c>
      <c r="F358" s="22" t="str">
        <f>IF(E358="","",IF(E358=D358,"=",E358-D358))</f>
        <v>=</v>
      </c>
      <c r="G358" s="12">
        <v>3243</v>
      </c>
      <c r="H358" s="13" t="str">
        <f>IFERROR(VLOOKUP($G358,Jugadores,12,0), "")</f>
        <v>ADRIAN VIDAL F.</v>
      </c>
      <c r="I358" s="13" t="str">
        <f>IFERROR(VLOOKUP($G358,Jugadores,14,0), "")</f>
        <v>CTM Cidade de Narón</v>
      </c>
      <c r="J358" s="17" t="str">
        <f>IF(ISERROR(VLOOKUP(I358,Clubes,1,0)),"-","Galicia")</f>
        <v>Galicia</v>
      </c>
      <c r="K358" s="14">
        <f>IFERROR(VLOOKUP($G358,Jugadores,15,0), "")</f>
        <v>1988</v>
      </c>
      <c r="L358" s="17" t="str">
        <f>IFERROR(VLOOKUP($G358,Jugadores,16,0), "")</f>
        <v>M</v>
      </c>
      <c r="M358" s="15" t="str">
        <f>IFERROR(VLOOKUP($G358,Jugadores,17,0), "")</f>
        <v>SENM</v>
      </c>
      <c r="N358" s="16"/>
      <c r="O358" s="24">
        <f>IF(COUNT(R358:AK358)=0,"",COUNT(R358:AK358))</f>
        <v>1</v>
      </c>
      <c r="P358" s="48">
        <f>SUM(R358:AK358)</f>
        <v>16.399999999999999</v>
      </c>
      <c r="Q358" s="50">
        <v>16.399999999999999</v>
      </c>
      <c r="R358" s="25" t="s">
        <v>14</v>
      </c>
      <c r="S358" s="25" t="s">
        <v>14</v>
      </c>
      <c r="T358" s="25" t="s">
        <v>14</v>
      </c>
      <c r="U358" s="25" t="s">
        <v>14</v>
      </c>
      <c r="V358" s="25" t="s">
        <v>14</v>
      </c>
      <c r="W358" s="25">
        <v>16.399999999999999</v>
      </c>
      <c r="X358" s="25" t="s">
        <v>14</v>
      </c>
      <c r="Y358" s="26"/>
      <c r="Z358" s="28" t="s">
        <v>14</v>
      </c>
      <c r="AA358" s="28" t="s">
        <v>14</v>
      </c>
      <c r="AB358" s="28" t="s">
        <v>14</v>
      </c>
      <c r="AC358" s="28" t="s">
        <v>14</v>
      </c>
      <c r="AD358" s="28" t="s">
        <v>14</v>
      </c>
      <c r="AE358" s="28" t="s">
        <v>14</v>
      </c>
      <c r="AF358" s="28" t="s">
        <v>14</v>
      </c>
      <c r="AG358" s="28" t="s">
        <v>14</v>
      </c>
      <c r="AH358" s="28" t="s">
        <v>14</v>
      </c>
      <c r="AI358" s="28" t="s">
        <v>14</v>
      </c>
      <c r="AJ358" s="28" t="s">
        <v>14</v>
      </c>
      <c r="AK358" s="51" t="s">
        <v>14</v>
      </c>
      <c r="AM358" s="1" t="s">
        <v>14</v>
      </c>
    </row>
    <row r="359" spans="1:39" x14ac:dyDescent="0.2">
      <c r="A359" s="21">
        <f>ROW(G359)-2</f>
        <v>357</v>
      </c>
      <c r="B359" s="76"/>
      <c r="C359" s="22" t="str">
        <f>IF(B359="","",IF(B359=A359,"=",B359-A359))</f>
        <v/>
      </c>
      <c r="D359" s="76">
        <f>COUNTIF($M$3:$M359,$M359)</f>
        <v>24</v>
      </c>
      <c r="E359" s="76"/>
      <c r="F359" s="22" t="str">
        <f>IF(E359="","",IF(E359=D359,"=",E359-D359))</f>
        <v/>
      </c>
      <c r="G359" s="12">
        <v>76893</v>
      </c>
      <c r="H359" s="13" t="str">
        <f>IFERROR(VLOOKUP($G359,Jugadores,12,0), "")</f>
        <v>BIANCA BORGES</v>
      </c>
      <c r="I359" s="13" t="str">
        <f>IFERROR(VLOOKUP($G359,Jugadores,14,0), "")</f>
        <v>Clube Atlantico da Madalena</v>
      </c>
      <c r="J359" s="17" t="str">
        <f>IF(ISERROR(VLOOKUP(I359,Clubes,1,0)),"-","Galicia")</f>
        <v>-</v>
      </c>
      <c r="K359" s="14">
        <f>IFERROR(VLOOKUP($G359,Jugadores,15,0), "")</f>
        <v>2012</v>
      </c>
      <c r="L359" s="17" t="str">
        <f>IFERROR(VLOOKUP($G359,Jugadores,16,0), "")</f>
        <v>F</v>
      </c>
      <c r="M359" s="15" t="str">
        <f>IFERROR(VLOOKUP($G359,Jugadores,17,0), "")</f>
        <v>BENF</v>
      </c>
      <c r="N359" s="16"/>
      <c r="O359" s="24">
        <f>IF(COUNT(R359:AK359)=0,"",COUNT(R359:AK359))</f>
        <v>1</v>
      </c>
      <c r="P359" s="48">
        <f>SUM(R359:AK359)</f>
        <v>16.399999999999999</v>
      </c>
      <c r="Q359" s="50"/>
      <c r="R359" s="25"/>
      <c r="S359" s="25" t="s">
        <v>14</v>
      </c>
      <c r="T359" s="25" t="s">
        <v>14</v>
      </c>
      <c r="U359" s="25" t="s">
        <v>14</v>
      </c>
      <c r="V359" s="25">
        <v>16.399999999999999</v>
      </c>
      <c r="W359" s="25" t="s">
        <v>14</v>
      </c>
      <c r="X359" s="25" t="s">
        <v>14</v>
      </c>
      <c r="Y359" s="26"/>
      <c r="Z359" s="28"/>
      <c r="AA359" s="28" t="s">
        <v>14</v>
      </c>
      <c r="AB359" s="28" t="s">
        <v>14</v>
      </c>
      <c r="AC359" s="28" t="s">
        <v>14</v>
      </c>
      <c r="AD359" s="28" t="s">
        <v>14</v>
      </c>
      <c r="AE359" s="28" t="s">
        <v>14</v>
      </c>
      <c r="AF359" s="28" t="s">
        <v>14</v>
      </c>
      <c r="AG359" s="28" t="s">
        <v>14</v>
      </c>
      <c r="AH359" s="28" t="s">
        <v>14</v>
      </c>
      <c r="AI359" s="28" t="s">
        <v>14</v>
      </c>
      <c r="AJ359" s="28" t="s">
        <v>14</v>
      </c>
      <c r="AK359" s="51" t="s">
        <v>14</v>
      </c>
      <c r="AM359" s="1" t="s">
        <v>14</v>
      </c>
    </row>
    <row r="360" spans="1:39" x14ac:dyDescent="0.2">
      <c r="A360" s="21">
        <f>ROW(G360)-2</f>
        <v>358</v>
      </c>
      <c r="B360" s="76">
        <v>364</v>
      </c>
      <c r="C360" s="22">
        <f>IF(B360="","",IF(B360=A360,"=",B360-A360))</f>
        <v>6</v>
      </c>
      <c r="D360" s="76">
        <f>COUNTIF($M$3:$M360,$M360)</f>
        <v>5</v>
      </c>
      <c r="E360" s="76">
        <v>5</v>
      </c>
      <c r="F360" s="22" t="str">
        <f>IF(E360="","",IF(E360=D360,"=",E360-D360))</f>
        <v>=</v>
      </c>
      <c r="G360" s="12">
        <v>9139</v>
      </c>
      <c r="H360" s="13" t="str">
        <f>IFERROR(VLOOKUP($G360,Jugadores,12,0), "")</f>
        <v>ISABEL RODRIGUEZ P.</v>
      </c>
      <c r="I360" s="13" t="str">
        <f>IFERROR(VLOOKUP($G360,Jugadores,14,0), "")</f>
        <v>CTM Coruña</v>
      </c>
      <c r="J360" s="17" t="str">
        <f>IF(ISERROR(VLOOKUP(I360,Clubes,1,0)),"-","Galicia")</f>
        <v>Galicia</v>
      </c>
      <c r="K360" s="14">
        <f>IFERROR(VLOOKUP($G360,Jugadores,15,0), "")</f>
        <v>1958</v>
      </c>
      <c r="L360" s="17" t="str">
        <f>IFERROR(VLOOKUP($G360,Jugadores,16,0), "")</f>
        <v>F</v>
      </c>
      <c r="M360" s="15" t="str">
        <f>IFERROR(VLOOKUP($G360,Jugadores,17,0), "")</f>
        <v>V65F</v>
      </c>
      <c r="N360" s="16"/>
      <c r="O360" s="24">
        <f>IF(COUNT(R360:AK360)=0,"",COUNT(R360:AK360))</f>
        <v>3</v>
      </c>
      <c r="P360" s="48">
        <f>SUM(R360:AK360)</f>
        <v>16</v>
      </c>
      <c r="Q360" s="50">
        <v>26.6</v>
      </c>
      <c r="R360" s="25" t="s">
        <v>14</v>
      </c>
      <c r="S360" s="25">
        <v>1.5</v>
      </c>
      <c r="T360" s="25">
        <v>5</v>
      </c>
      <c r="U360" s="25" t="s">
        <v>14</v>
      </c>
      <c r="V360" s="25" t="s">
        <v>14</v>
      </c>
      <c r="W360" s="25">
        <v>9.5</v>
      </c>
      <c r="X360" s="25" t="s">
        <v>14</v>
      </c>
      <c r="Y360" s="26"/>
      <c r="Z360" s="28" t="s">
        <v>14</v>
      </c>
      <c r="AA360" s="28" t="s">
        <v>14</v>
      </c>
      <c r="AB360" s="28" t="s">
        <v>14</v>
      </c>
      <c r="AC360" s="28" t="s">
        <v>14</v>
      </c>
      <c r="AD360" s="28" t="s">
        <v>14</v>
      </c>
      <c r="AE360" s="28" t="s">
        <v>14</v>
      </c>
      <c r="AF360" s="28" t="s">
        <v>14</v>
      </c>
      <c r="AG360" s="28" t="s">
        <v>14</v>
      </c>
      <c r="AH360" s="28" t="s">
        <v>14</v>
      </c>
      <c r="AI360" s="28" t="s">
        <v>14</v>
      </c>
      <c r="AJ360" s="28" t="s">
        <v>14</v>
      </c>
      <c r="AK360" s="51" t="s">
        <v>14</v>
      </c>
      <c r="AM360" s="1" t="s">
        <v>14</v>
      </c>
    </row>
    <row r="361" spans="1:39" x14ac:dyDescent="0.2">
      <c r="A361" s="21">
        <f>ROW(G361)-2</f>
        <v>359</v>
      </c>
      <c r="B361" s="76">
        <v>440</v>
      </c>
      <c r="C361" s="22">
        <f>IF(B361="","",IF(B361=A361,"=",B361-A361))</f>
        <v>81</v>
      </c>
      <c r="D361" s="76">
        <f>COUNTIF($M$3:$M361,$M361)</f>
        <v>25</v>
      </c>
      <c r="E361" s="76">
        <v>43</v>
      </c>
      <c r="F361" s="22">
        <f>IF(E361="","",IF(E361=D361,"=",E361-D361))</f>
        <v>18</v>
      </c>
      <c r="G361" s="12">
        <v>34070</v>
      </c>
      <c r="H361" s="13" t="str">
        <f>IFERROR(VLOOKUP($G361,Jugadores,12,0), "")</f>
        <v>JAVIER MARTINEZ A.</v>
      </c>
      <c r="I361" s="13" t="str">
        <f>IFERROR(VLOOKUP($G361,Jugadores,14,0), "")</f>
        <v>CRC Porriño</v>
      </c>
      <c r="J361" s="17" t="str">
        <f>IF(ISERROR(VLOOKUP(I361,Clubes,1,0)),"-","Galicia")</f>
        <v>Galicia</v>
      </c>
      <c r="K361" s="14">
        <f>IFERROR(VLOOKUP($G361,Jugadores,15,0), "")</f>
        <v>1992</v>
      </c>
      <c r="L361" s="17" t="str">
        <f>IFERROR(VLOOKUP($G361,Jugadores,16,0), "")</f>
        <v>M</v>
      </c>
      <c r="M361" s="15" t="str">
        <f>IFERROR(VLOOKUP($G361,Jugadores,17,0), "")</f>
        <v>SENM</v>
      </c>
      <c r="N361" s="16"/>
      <c r="O361" s="24">
        <f>IF(COUNT(R361:AK361)=0,"",COUNT(R361:AK361))</f>
        <v>3</v>
      </c>
      <c r="P361" s="48">
        <f>SUM(R361:AK361)</f>
        <v>16</v>
      </c>
      <c r="Q361" s="50">
        <v>5</v>
      </c>
      <c r="R361" s="25">
        <v>3.5</v>
      </c>
      <c r="S361" s="25" t="s">
        <v>14</v>
      </c>
      <c r="T361" s="25" t="s">
        <v>14</v>
      </c>
      <c r="U361" s="25" t="s">
        <v>14</v>
      </c>
      <c r="V361" s="25">
        <v>7.5</v>
      </c>
      <c r="W361" s="25" t="s">
        <v>14</v>
      </c>
      <c r="X361" s="25" t="s">
        <v>14</v>
      </c>
      <c r="Y361" s="26"/>
      <c r="Z361" s="28" t="s">
        <v>14</v>
      </c>
      <c r="AA361" s="28" t="s">
        <v>14</v>
      </c>
      <c r="AB361" s="28" t="s">
        <v>14</v>
      </c>
      <c r="AC361" s="28" t="s">
        <v>14</v>
      </c>
      <c r="AD361" s="28" t="s">
        <v>14</v>
      </c>
      <c r="AE361" s="28" t="s">
        <v>14</v>
      </c>
      <c r="AF361" s="28" t="s">
        <v>14</v>
      </c>
      <c r="AG361" s="28" t="s">
        <v>14</v>
      </c>
      <c r="AH361" s="28" t="s">
        <v>14</v>
      </c>
      <c r="AI361" s="28" t="s">
        <v>14</v>
      </c>
      <c r="AJ361" s="28" t="s">
        <v>14</v>
      </c>
      <c r="AK361" s="51">
        <v>5</v>
      </c>
      <c r="AM361" s="1" t="s">
        <v>14</v>
      </c>
    </row>
    <row r="362" spans="1:39" x14ac:dyDescent="0.2">
      <c r="A362" s="21">
        <f>ROW(G362)-2</f>
        <v>360</v>
      </c>
      <c r="B362" s="76">
        <v>365</v>
      </c>
      <c r="C362" s="22">
        <f>IF(B362="","",IF(B362=A362,"=",B362-A362))</f>
        <v>5</v>
      </c>
      <c r="D362" s="76">
        <f>COUNTIF($M$3:$M362,$M362)</f>
        <v>26</v>
      </c>
      <c r="E362" s="76">
        <v>26</v>
      </c>
      <c r="F362" s="22" t="str">
        <f>IF(E362="","",IF(E362=D362,"=",E362-D362))</f>
        <v>=</v>
      </c>
      <c r="G362" s="12">
        <v>18718</v>
      </c>
      <c r="H362" s="13" t="str">
        <f>IFERROR(VLOOKUP($G362,Jugadores,12,0), "")</f>
        <v>SADOUM BAHIA S.</v>
      </c>
      <c r="I362" s="13" t="str">
        <f>IFERROR(VLOOKUP($G362,Jugadores,14,0), "")</f>
        <v>ADX Milagrosa</v>
      </c>
      <c r="J362" s="17" t="str">
        <f>IF(ISERROR(VLOOKUP(I362,Clubes,1,0)),"-","Galicia")</f>
        <v>Galicia</v>
      </c>
      <c r="K362" s="14">
        <f>IFERROR(VLOOKUP($G362,Jugadores,15,0), "")</f>
        <v>1995</v>
      </c>
      <c r="L362" s="17" t="str">
        <f>IFERROR(VLOOKUP($G362,Jugadores,16,0), "")</f>
        <v>M</v>
      </c>
      <c r="M362" s="15" t="str">
        <f>IFERROR(VLOOKUP($G362,Jugadores,17,0), "")</f>
        <v>SENM</v>
      </c>
      <c r="N362" s="16"/>
      <c r="O362" s="24">
        <f>IF(COUNT(R362:AK362)=0,"",COUNT(R362:AK362))</f>
        <v>1</v>
      </c>
      <c r="P362" s="48">
        <f>SUM(R362:AK362)</f>
        <v>16</v>
      </c>
      <c r="Q362" s="50">
        <v>16</v>
      </c>
      <c r="R362" s="25" t="s">
        <v>14</v>
      </c>
      <c r="S362" s="25" t="s">
        <v>14</v>
      </c>
      <c r="T362" s="25" t="s">
        <v>14</v>
      </c>
      <c r="U362" s="25" t="s">
        <v>14</v>
      </c>
      <c r="V362" s="25" t="s">
        <v>14</v>
      </c>
      <c r="W362" s="25" t="s">
        <v>14</v>
      </c>
      <c r="X362" s="25" t="s">
        <v>14</v>
      </c>
      <c r="Y362" s="26"/>
      <c r="Z362" s="28" t="s">
        <v>14</v>
      </c>
      <c r="AA362" s="28" t="s">
        <v>14</v>
      </c>
      <c r="AB362" s="28" t="s">
        <v>14</v>
      </c>
      <c r="AC362" s="28" t="s">
        <v>14</v>
      </c>
      <c r="AD362" s="28" t="s">
        <v>14</v>
      </c>
      <c r="AE362" s="28" t="s">
        <v>14</v>
      </c>
      <c r="AF362" s="28">
        <v>16</v>
      </c>
      <c r="AG362" s="28" t="s">
        <v>14</v>
      </c>
      <c r="AH362" s="28" t="s">
        <v>14</v>
      </c>
      <c r="AI362" s="28" t="s">
        <v>14</v>
      </c>
      <c r="AJ362" s="28" t="s">
        <v>14</v>
      </c>
      <c r="AK362" s="51" t="s">
        <v>14</v>
      </c>
      <c r="AM362" s="1" t="s">
        <v>14</v>
      </c>
    </row>
    <row r="363" spans="1:39" x14ac:dyDescent="0.2">
      <c r="A363" s="21">
        <f>ROW(G363)-2</f>
        <v>361</v>
      </c>
      <c r="B363" s="76">
        <v>349</v>
      </c>
      <c r="C363" s="22">
        <f>IF(B363="","",IF(B363=A363,"=",B363-A363))</f>
        <v>-12</v>
      </c>
      <c r="D363" s="76">
        <f>COUNTIF($M$3:$M363,$M363)</f>
        <v>4</v>
      </c>
      <c r="E363" s="76">
        <v>4</v>
      </c>
      <c r="F363" s="22" t="str">
        <f>IF(E363="","",IF(E363=D363,"=",E363-D363))</f>
        <v>=</v>
      </c>
      <c r="G363" s="12">
        <v>31849</v>
      </c>
      <c r="H363" s="13" t="str">
        <f>IFERROR(VLOOKUP($G363,Jugadores,12,0), "")</f>
        <v>ARTEMISA BECERRA M.</v>
      </c>
      <c r="I363" s="13" t="str">
        <f>IFERROR(VLOOKUP($G363,Jugadores,14,0), "")</f>
        <v>CTM GAM</v>
      </c>
      <c r="J363" s="17" t="str">
        <f>IF(ISERROR(VLOOKUP(I363,Clubes,1,0)),"-","Galicia")</f>
        <v>Galicia</v>
      </c>
      <c r="K363" s="14">
        <f>IFERROR(VLOOKUP($G363,Jugadores,15,0), "")</f>
        <v>1973</v>
      </c>
      <c r="L363" s="17" t="str">
        <f>IFERROR(VLOOKUP($G363,Jugadores,16,0), "")</f>
        <v>F</v>
      </c>
      <c r="M363" s="15" t="str">
        <f>IFERROR(VLOOKUP($G363,Jugadores,17,0), "")</f>
        <v>V50F</v>
      </c>
      <c r="N363" s="16"/>
      <c r="O363" s="24">
        <f>IF(COUNT(R363:AK363)=0,"",COUNT(R363:AK363))</f>
        <v>3</v>
      </c>
      <c r="P363" s="48">
        <f>SUM(R363:AK363)</f>
        <v>15.9</v>
      </c>
      <c r="Q363" s="50">
        <v>25.9</v>
      </c>
      <c r="R363" s="25" t="s">
        <v>14</v>
      </c>
      <c r="S363" s="25">
        <v>8.4</v>
      </c>
      <c r="T363" s="25" t="s">
        <v>14</v>
      </c>
      <c r="U363" s="25">
        <v>3</v>
      </c>
      <c r="V363" s="25" t="s">
        <v>14</v>
      </c>
      <c r="W363" s="25">
        <v>4.5</v>
      </c>
      <c r="X363" s="25" t="s">
        <v>14</v>
      </c>
      <c r="Y363" s="26"/>
      <c r="Z363" s="28" t="s">
        <v>14</v>
      </c>
      <c r="AA363" s="28" t="s">
        <v>14</v>
      </c>
      <c r="AB363" s="28" t="s">
        <v>14</v>
      </c>
      <c r="AC363" s="28" t="s">
        <v>14</v>
      </c>
      <c r="AD363" s="28" t="s">
        <v>14</v>
      </c>
      <c r="AE363" s="28" t="s">
        <v>14</v>
      </c>
      <c r="AF363" s="28" t="s">
        <v>14</v>
      </c>
      <c r="AG363" s="28" t="s">
        <v>14</v>
      </c>
      <c r="AH363" s="28" t="s">
        <v>14</v>
      </c>
      <c r="AI363" s="28" t="s">
        <v>14</v>
      </c>
      <c r="AJ363" s="28" t="s">
        <v>14</v>
      </c>
      <c r="AK363" s="51" t="s">
        <v>14</v>
      </c>
      <c r="AM363" s="1" t="s">
        <v>14</v>
      </c>
    </row>
    <row r="364" spans="1:39" x14ac:dyDescent="0.2">
      <c r="A364" s="21">
        <f>ROW(G364)-2</f>
        <v>362</v>
      </c>
      <c r="B364" s="76">
        <v>380</v>
      </c>
      <c r="C364" s="22">
        <f>IF(B364="","",IF(B364=A364,"=",B364-A364))</f>
        <v>18</v>
      </c>
      <c r="D364" s="76">
        <f>COUNTIF($M$3:$M364,$M364)</f>
        <v>1</v>
      </c>
      <c r="E364" s="76">
        <v>1</v>
      </c>
      <c r="F364" s="22" t="str">
        <f>IF(E364="","",IF(E364=D364,"=",E364-D364))</f>
        <v>=</v>
      </c>
      <c r="G364" s="12">
        <v>6638</v>
      </c>
      <c r="H364" s="13" t="str">
        <f>IFERROR(VLOOKUP($G364,Jugadores,12,0), "")</f>
        <v>ELISEO X. MIGUELEZ D.</v>
      </c>
      <c r="I364" s="13" t="str">
        <f>IFERROR(VLOOKUP($G364,Jugadores,14,0), "")</f>
        <v>Arteal TM</v>
      </c>
      <c r="J364" s="17" t="str">
        <f>IF(ISERROR(VLOOKUP(I364,Clubes,1,0)),"-","Galicia")</f>
        <v>Galicia</v>
      </c>
      <c r="K364" s="14">
        <f>IFERROR(VLOOKUP($G364,Jugadores,15,0), "")</f>
        <v>1945</v>
      </c>
      <c r="L364" s="17" t="str">
        <f>IFERROR(VLOOKUP($G364,Jugadores,16,0), "")</f>
        <v>M</v>
      </c>
      <c r="M364" s="15" t="str">
        <f>IFERROR(VLOOKUP($G364,Jugadores,17,0), "")</f>
        <v>V75M</v>
      </c>
      <c r="N364" s="16"/>
      <c r="O364" s="24">
        <f>IF(COUNT(R364:AK364)=0,"",COUNT(R364:AK364))</f>
        <v>3</v>
      </c>
      <c r="P364" s="48">
        <f>SUM(R364:AK364)</f>
        <v>15.5</v>
      </c>
      <c r="Q364" s="50">
        <v>13.5</v>
      </c>
      <c r="R364" s="25" t="s">
        <v>14</v>
      </c>
      <c r="S364" s="25" t="s">
        <v>14</v>
      </c>
      <c r="T364" s="25" t="s">
        <v>14</v>
      </c>
      <c r="U364" s="25" t="s">
        <v>14</v>
      </c>
      <c r="V364" s="25">
        <v>2</v>
      </c>
      <c r="W364" s="25">
        <v>1.5</v>
      </c>
      <c r="X364" s="25" t="s">
        <v>14</v>
      </c>
      <c r="Y364" s="26"/>
      <c r="Z364" s="28" t="s">
        <v>14</v>
      </c>
      <c r="AA364" s="28" t="s">
        <v>14</v>
      </c>
      <c r="AB364" s="28" t="s">
        <v>14</v>
      </c>
      <c r="AC364" s="28" t="s">
        <v>14</v>
      </c>
      <c r="AD364" s="28" t="s">
        <v>14</v>
      </c>
      <c r="AE364" s="28" t="s">
        <v>14</v>
      </c>
      <c r="AF364" s="28" t="s">
        <v>14</v>
      </c>
      <c r="AG364" s="28" t="s">
        <v>14</v>
      </c>
      <c r="AH364" s="28" t="s">
        <v>14</v>
      </c>
      <c r="AI364" s="28" t="s">
        <v>14</v>
      </c>
      <c r="AJ364" s="28">
        <v>12</v>
      </c>
      <c r="AK364" s="51" t="s">
        <v>14</v>
      </c>
      <c r="AM364" s="1" t="s">
        <v>14</v>
      </c>
    </row>
    <row r="365" spans="1:39" x14ac:dyDescent="0.2">
      <c r="A365" s="21">
        <f>ROW(G365)-2</f>
        <v>363</v>
      </c>
      <c r="B365" s="76">
        <v>367</v>
      </c>
      <c r="C365" s="22">
        <f>IF(B365="","",IF(B365=A365,"=",B365-A365))</f>
        <v>4</v>
      </c>
      <c r="D365" s="76">
        <f>COUNTIF($M$3:$M365,$M365)</f>
        <v>25</v>
      </c>
      <c r="E365" s="76">
        <v>26</v>
      </c>
      <c r="F365" s="22">
        <f>IF(E365="","",IF(E365=D365,"=",E365-D365))</f>
        <v>1</v>
      </c>
      <c r="G365" s="12">
        <v>35211</v>
      </c>
      <c r="H365" s="13" t="str">
        <f>IFERROR(VLOOKUP($G365,Jugadores,12,0), "")</f>
        <v>CARLOS PORTELA G.</v>
      </c>
      <c r="I365" s="13" t="str">
        <f>IFERROR(VLOOKUP($G365,Jugadores,14,0), "")</f>
        <v>CTM Mos</v>
      </c>
      <c r="J365" s="17" t="str">
        <f>IF(ISERROR(VLOOKUP(I365,Clubes,1,0)),"-","Galicia")</f>
        <v>Galicia</v>
      </c>
      <c r="K365" s="14">
        <f>IFERROR(VLOOKUP($G365,Jugadores,15,0), "")</f>
        <v>1977</v>
      </c>
      <c r="L365" s="17" t="str">
        <f>IFERROR(VLOOKUP($G365,Jugadores,16,0), "")</f>
        <v>M</v>
      </c>
      <c r="M365" s="15" t="str">
        <f>IFERROR(VLOOKUP($G365,Jugadores,17,0), "")</f>
        <v>V40M</v>
      </c>
      <c r="N365" s="16">
        <v>1</v>
      </c>
      <c r="O365" s="24">
        <f>IF(COUNT(R365:AK365)=0,"",COUNT(R365:AK365))</f>
        <v>3</v>
      </c>
      <c r="P365" s="48">
        <f>SUM(R365:AK365)</f>
        <v>15.5</v>
      </c>
      <c r="Q365" s="50">
        <v>23.6</v>
      </c>
      <c r="R365" s="25">
        <v>2.5</v>
      </c>
      <c r="S365" s="25" t="s">
        <v>14</v>
      </c>
      <c r="T365" s="25" t="s">
        <v>14</v>
      </c>
      <c r="U365" s="25" t="s">
        <v>14</v>
      </c>
      <c r="V365" s="25" t="s">
        <v>14</v>
      </c>
      <c r="W365" s="25" t="s">
        <v>14</v>
      </c>
      <c r="X365" s="25" t="s">
        <v>14</v>
      </c>
      <c r="Y365" s="26"/>
      <c r="Z365" s="28" t="s">
        <v>14</v>
      </c>
      <c r="AA365" s="28" t="s">
        <v>14</v>
      </c>
      <c r="AB365" s="28" t="s">
        <v>14</v>
      </c>
      <c r="AC365" s="28" t="s">
        <v>14</v>
      </c>
      <c r="AD365" s="28" t="s">
        <v>14</v>
      </c>
      <c r="AE365" s="28" t="s">
        <v>14</v>
      </c>
      <c r="AF365" s="28" t="s">
        <v>14</v>
      </c>
      <c r="AG365" s="28">
        <v>0</v>
      </c>
      <c r="AH365" s="28" t="s">
        <v>14</v>
      </c>
      <c r="AI365" s="28" t="s">
        <v>14</v>
      </c>
      <c r="AJ365" s="28" t="s">
        <v>14</v>
      </c>
      <c r="AK365" s="51">
        <v>13</v>
      </c>
      <c r="AM365" s="1" t="s">
        <v>14</v>
      </c>
    </row>
    <row r="366" spans="1:39" x14ac:dyDescent="0.2">
      <c r="A366" s="21">
        <f>ROW(G366)-2</f>
        <v>364</v>
      </c>
      <c r="B366" s="76">
        <v>368</v>
      </c>
      <c r="C366" s="22">
        <f>IF(B366="","",IF(B366=A366,"=",B366-A366))</f>
        <v>4</v>
      </c>
      <c r="D366" s="76">
        <f>COUNTIF($M$3:$M366,$M366)</f>
        <v>26</v>
      </c>
      <c r="E366" s="76">
        <v>27</v>
      </c>
      <c r="F366" s="22">
        <f>IF(E366="","",IF(E366=D366,"=",E366-D366))</f>
        <v>1</v>
      </c>
      <c r="G366" s="12">
        <v>6022</v>
      </c>
      <c r="H366" s="13" t="str">
        <f>IFERROR(VLOOKUP($G366,Jugadores,12,0), "")</f>
        <v>PEDRO FERNANDEZ C.</v>
      </c>
      <c r="I366" s="13" t="str">
        <f>IFERROR(VLOOKUP($G366,Jugadores,14,0), "")</f>
        <v>CD Terras da Chaira</v>
      </c>
      <c r="J366" s="17" t="str">
        <f>IF(ISERROR(VLOOKUP(I366,Clubes,1,0)),"-","Galicia")</f>
        <v>Galicia</v>
      </c>
      <c r="K366" s="14">
        <f>IFERROR(VLOOKUP($G366,Jugadores,15,0), "")</f>
        <v>1982</v>
      </c>
      <c r="L366" s="17" t="str">
        <f>IFERROR(VLOOKUP($G366,Jugadores,16,0), "")</f>
        <v>M</v>
      </c>
      <c r="M366" s="15" t="str">
        <f>IFERROR(VLOOKUP($G366,Jugadores,17,0), "")</f>
        <v>V40M</v>
      </c>
      <c r="N366" s="16"/>
      <c r="O366" s="24">
        <f>IF(COUNT(R366:AK366)=0,"",COUNT(R366:AK366))</f>
        <v>1</v>
      </c>
      <c r="P366" s="48">
        <f>SUM(R366:AK366)</f>
        <v>15.1</v>
      </c>
      <c r="Q366" s="50"/>
      <c r="R366" s="25"/>
      <c r="S366" s="25" t="s">
        <v>14</v>
      </c>
      <c r="T366" s="25" t="s">
        <v>14</v>
      </c>
      <c r="U366" s="25" t="s">
        <v>14</v>
      </c>
      <c r="V366" s="25" t="s">
        <v>14</v>
      </c>
      <c r="W366" s="25" t="s">
        <v>14</v>
      </c>
      <c r="X366" s="25">
        <v>15.1</v>
      </c>
      <c r="Y366" s="26"/>
      <c r="Z366" s="28"/>
      <c r="AA366" s="28" t="s">
        <v>14</v>
      </c>
      <c r="AB366" s="28" t="s">
        <v>14</v>
      </c>
      <c r="AC366" s="28" t="s">
        <v>14</v>
      </c>
      <c r="AD366" s="28" t="s">
        <v>14</v>
      </c>
      <c r="AE366" s="28" t="s">
        <v>14</v>
      </c>
      <c r="AF366" s="28" t="s">
        <v>14</v>
      </c>
      <c r="AG366" s="28" t="s">
        <v>14</v>
      </c>
      <c r="AH366" s="28" t="s">
        <v>14</v>
      </c>
      <c r="AI366" s="28" t="s">
        <v>14</v>
      </c>
      <c r="AJ366" s="28" t="s">
        <v>14</v>
      </c>
      <c r="AK366" s="51" t="s">
        <v>14</v>
      </c>
      <c r="AM366" s="1" t="s">
        <v>14</v>
      </c>
    </row>
    <row r="367" spans="1:39" x14ac:dyDescent="0.2">
      <c r="A367" s="21">
        <f>ROW(G367)-2</f>
        <v>365</v>
      </c>
      <c r="B367" s="76">
        <v>369</v>
      </c>
      <c r="C367" s="22">
        <f>IF(B367="","",IF(B367=A367,"=",B367-A367))</f>
        <v>4</v>
      </c>
      <c r="D367" s="76">
        <f>COUNTIF($M$3:$M367,$M367)</f>
        <v>41</v>
      </c>
      <c r="E367" s="76">
        <v>42</v>
      </c>
      <c r="F367" s="22">
        <f>IF(E367="","",IF(E367=D367,"=",E367-D367))</f>
        <v>1</v>
      </c>
      <c r="G367" s="12">
        <v>6468</v>
      </c>
      <c r="H367" s="13" t="str">
        <f>IFERROR(VLOOKUP($G367,Jugadores,12,0), "")</f>
        <v>JAIME R. MARTINEZ P.</v>
      </c>
      <c r="I367" s="13" t="str">
        <f>IFERROR(VLOOKUP($G367,Jugadores,14,0), "")</f>
        <v>CTM Cidade de Narón</v>
      </c>
      <c r="J367" s="17" t="str">
        <f>IF(ISERROR(VLOOKUP(I367,Clubes,1,0)),"-","Galicia")</f>
        <v>Galicia</v>
      </c>
      <c r="K367" s="14">
        <f>IFERROR(VLOOKUP($G367,Jugadores,15,0), "")</f>
        <v>1966</v>
      </c>
      <c r="L367" s="17" t="str">
        <f>IFERROR(VLOOKUP($G367,Jugadores,16,0), "")</f>
        <v>M</v>
      </c>
      <c r="M367" s="15" t="str">
        <f>IFERROR(VLOOKUP($G367,Jugadores,17,0), "")</f>
        <v>V50M</v>
      </c>
      <c r="N367" s="16"/>
      <c r="O367" s="24">
        <f>IF(COUNT(R367:AK367)=0,"",COUNT(R367:AK367))</f>
        <v>1</v>
      </c>
      <c r="P367" s="48">
        <f>SUM(R367:AK367)</f>
        <v>15.1</v>
      </c>
      <c r="Q367" s="50">
        <v>15.1</v>
      </c>
      <c r="R367" s="25" t="s">
        <v>14</v>
      </c>
      <c r="S367" s="25" t="s">
        <v>14</v>
      </c>
      <c r="T367" s="25" t="s">
        <v>14</v>
      </c>
      <c r="U367" s="25" t="s">
        <v>14</v>
      </c>
      <c r="V367" s="25" t="s">
        <v>14</v>
      </c>
      <c r="W367" s="25">
        <v>15.1</v>
      </c>
      <c r="X367" s="25" t="s">
        <v>14</v>
      </c>
      <c r="Y367" s="26"/>
      <c r="Z367" s="28" t="s">
        <v>14</v>
      </c>
      <c r="AA367" s="28" t="s">
        <v>14</v>
      </c>
      <c r="AB367" s="28" t="s">
        <v>14</v>
      </c>
      <c r="AC367" s="28" t="s">
        <v>14</v>
      </c>
      <c r="AD367" s="28" t="s">
        <v>14</v>
      </c>
      <c r="AE367" s="28" t="s">
        <v>14</v>
      </c>
      <c r="AF367" s="28" t="s">
        <v>14</v>
      </c>
      <c r="AG367" s="28" t="s">
        <v>14</v>
      </c>
      <c r="AH367" s="28" t="s">
        <v>14</v>
      </c>
      <c r="AI367" s="28" t="s">
        <v>14</v>
      </c>
      <c r="AJ367" s="28" t="s">
        <v>14</v>
      </c>
      <c r="AK367" s="51" t="s">
        <v>14</v>
      </c>
      <c r="AM367" s="1" t="s">
        <v>14</v>
      </c>
    </row>
    <row r="368" spans="1:39" x14ac:dyDescent="0.2">
      <c r="A368" s="21">
        <f>ROW(G368)-2</f>
        <v>366</v>
      </c>
      <c r="B368" s="76">
        <v>370</v>
      </c>
      <c r="C368" s="22">
        <f>IF(B368="","",IF(B368=A368,"=",B368-A368))</f>
        <v>4</v>
      </c>
      <c r="D368" s="76">
        <f>COUNTIF($M$3:$M368,$M368)</f>
        <v>25</v>
      </c>
      <c r="E368" s="76">
        <v>24</v>
      </c>
      <c r="F368" s="22">
        <f>IF(E368="","",IF(E368=D368,"=",E368-D368))</f>
        <v>-1</v>
      </c>
      <c r="G368" s="12">
        <v>75686</v>
      </c>
      <c r="H368" s="13" t="str">
        <f>IFERROR(VLOOKUP($G368,Jugadores,12,0), "")</f>
        <v>ALICE GONÇALVES</v>
      </c>
      <c r="I368" s="13" t="str">
        <f>IFERROR(VLOOKUP($G368,Jugadores,14,0), "")</f>
        <v>AR Canidelo</v>
      </c>
      <c r="J368" s="17" t="str">
        <f>IF(ISERROR(VLOOKUP(I368,Clubes,1,0)),"-","Galicia")</f>
        <v>-</v>
      </c>
      <c r="K368" s="14">
        <f>IFERROR(VLOOKUP($G368,Jugadores,15,0), "")</f>
        <v>2012</v>
      </c>
      <c r="L368" s="17" t="str">
        <f>IFERROR(VLOOKUP($G368,Jugadores,16,0), "")</f>
        <v>F</v>
      </c>
      <c r="M368" s="15" t="str">
        <f>IFERROR(VLOOKUP($G368,Jugadores,17,0), "")</f>
        <v>BENF</v>
      </c>
      <c r="N368" s="16"/>
      <c r="O368" s="24">
        <f>IF(COUNT(R368:AK368)=0,"",COUNT(R368:AK368))</f>
        <v>1</v>
      </c>
      <c r="P368" s="48">
        <f>SUM(R368:AK368)</f>
        <v>15.1</v>
      </c>
      <c r="Q368" s="50">
        <v>10</v>
      </c>
      <c r="R368" s="25">
        <v>15.1</v>
      </c>
      <c r="S368" s="25" t="s">
        <v>14</v>
      </c>
      <c r="T368" s="25" t="s">
        <v>14</v>
      </c>
      <c r="U368" s="25" t="s">
        <v>14</v>
      </c>
      <c r="V368" s="25" t="s">
        <v>14</v>
      </c>
      <c r="W368" s="25" t="s">
        <v>14</v>
      </c>
      <c r="X368" s="25" t="s">
        <v>14</v>
      </c>
      <c r="Y368" s="26"/>
      <c r="Z368" s="28"/>
      <c r="AA368" s="28" t="s">
        <v>14</v>
      </c>
      <c r="AB368" s="28" t="s">
        <v>14</v>
      </c>
      <c r="AC368" s="28" t="s">
        <v>14</v>
      </c>
      <c r="AD368" s="28" t="s">
        <v>14</v>
      </c>
      <c r="AE368" s="28" t="s">
        <v>14</v>
      </c>
      <c r="AF368" s="28" t="s">
        <v>14</v>
      </c>
      <c r="AG368" s="28" t="s">
        <v>14</v>
      </c>
      <c r="AH368" s="28" t="s">
        <v>14</v>
      </c>
      <c r="AI368" s="28" t="s">
        <v>14</v>
      </c>
      <c r="AJ368" s="28" t="s">
        <v>14</v>
      </c>
      <c r="AK368" s="51" t="s">
        <v>14</v>
      </c>
      <c r="AM368" s="1" t="s">
        <v>14</v>
      </c>
    </row>
    <row r="369" spans="1:39" x14ac:dyDescent="0.2">
      <c r="A369" s="21">
        <f>ROW(G369)-2</f>
        <v>367</v>
      </c>
      <c r="B369" s="76">
        <v>308</v>
      </c>
      <c r="C369" s="22">
        <f>IF(B369="","",IF(B369=A369,"=",B369-A369))</f>
        <v>-59</v>
      </c>
      <c r="D369" s="76">
        <f>COUNTIF($M$3:$M369,$M369)</f>
        <v>42</v>
      </c>
      <c r="E369" s="76">
        <v>38</v>
      </c>
      <c r="F369" s="22">
        <f>IF(E369="","",IF(E369=D369,"=",E369-D369))</f>
        <v>-4</v>
      </c>
      <c r="G369" s="12">
        <v>14595</v>
      </c>
      <c r="H369" s="13" t="str">
        <f>IFERROR(VLOOKUP($G369,Jugadores,12,0), "")</f>
        <v>AQUILINO GONZALEZ R.</v>
      </c>
      <c r="I369" s="13" t="str">
        <f>IFERROR(VLOOKUP($G369,Jugadores,14,0), "")</f>
        <v>Monteferreiros TM</v>
      </c>
      <c r="J369" s="17" t="str">
        <f>IF(ISERROR(VLOOKUP(I369,Clubes,1,0)),"-","Galicia")</f>
        <v>Galicia</v>
      </c>
      <c r="K369" s="14">
        <f>IFERROR(VLOOKUP($G369,Jugadores,15,0), "")</f>
        <v>1969</v>
      </c>
      <c r="L369" s="17" t="str">
        <f>IFERROR(VLOOKUP($G369,Jugadores,16,0), "")</f>
        <v>M</v>
      </c>
      <c r="M369" s="15" t="str">
        <f>IFERROR(VLOOKUP($G369,Jugadores,17,0), "")</f>
        <v>V50M</v>
      </c>
      <c r="N369" s="16"/>
      <c r="O369" s="24">
        <f>IF(COUNT(R369:AK369)=0,"",COUNT(R369:AK369))</f>
        <v>2</v>
      </c>
      <c r="P369" s="48">
        <f>SUM(R369:AK369)</f>
        <v>15</v>
      </c>
      <c r="Q369" s="50">
        <v>23</v>
      </c>
      <c r="R369" s="25" t="s">
        <v>14</v>
      </c>
      <c r="S369" s="25" t="s">
        <v>14</v>
      </c>
      <c r="T369" s="25">
        <v>9.5</v>
      </c>
      <c r="U369" s="25">
        <v>5.5</v>
      </c>
      <c r="V369" s="25" t="s">
        <v>14</v>
      </c>
      <c r="W369" s="25" t="s">
        <v>14</v>
      </c>
      <c r="X369" s="25" t="s">
        <v>14</v>
      </c>
      <c r="Y369" s="26"/>
      <c r="Z369" s="28" t="s">
        <v>14</v>
      </c>
      <c r="AA369" s="28" t="s">
        <v>14</v>
      </c>
      <c r="AB369" s="28" t="s">
        <v>14</v>
      </c>
      <c r="AC369" s="28" t="s">
        <v>14</v>
      </c>
      <c r="AD369" s="28" t="s">
        <v>14</v>
      </c>
      <c r="AE369" s="28" t="s">
        <v>14</v>
      </c>
      <c r="AF369" s="28" t="s">
        <v>14</v>
      </c>
      <c r="AG369" s="28" t="s">
        <v>14</v>
      </c>
      <c r="AH369" s="28" t="s">
        <v>14</v>
      </c>
      <c r="AI369" s="28" t="s">
        <v>14</v>
      </c>
      <c r="AJ369" s="28" t="s">
        <v>14</v>
      </c>
      <c r="AK369" s="51" t="s">
        <v>14</v>
      </c>
      <c r="AM369" s="1" t="s">
        <v>14</v>
      </c>
    </row>
    <row r="370" spans="1:39" x14ac:dyDescent="0.2">
      <c r="A370" s="21">
        <f>ROW(G370)-2</f>
        <v>368</v>
      </c>
      <c r="B370" s="76">
        <v>371</v>
      </c>
      <c r="C370" s="22">
        <f>IF(B370="","",IF(B370=A370,"=",B370-A370))</f>
        <v>3</v>
      </c>
      <c r="D370" s="76">
        <f>COUNTIF($M$3:$M370,$M370)</f>
        <v>7</v>
      </c>
      <c r="E370" s="76">
        <v>7</v>
      </c>
      <c r="F370" s="22" t="str">
        <f>IF(E370="","",IF(E370=D370,"=",E370-D370))</f>
        <v>=</v>
      </c>
      <c r="G370" s="12">
        <v>802</v>
      </c>
      <c r="H370" s="13" t="str">
        <f>IFERROR(VLOOKUP($G370,Jugadores,12,0), "")</f>
        <v>MARGARITA COSTAS A.</v>
      </c>
      <c r="I370" s="13" t="str">
        <f>IFERROR(VLOOKUP($G370,Jugadores,14,0), "")</f>
        <v>CTM Mos</v>
      </c>
      <c r="J370" s="17" t="str">
        <f>IF(ISERROR(VLOOKUP(I370,Clubes,1,0)),"-","Galicia")</f>
        <v>Galicia</v>
      </c>
      <c r="K370" s="14">
        <f>IFERROR(VLOOKUP($G370,Jugadores,15,0), "")</f>
        <v>1962</v>
      </c>
      <c r="L370" s="17" t="str">
        <f>IFERROR(VLOOKUP($G370,Jugadores,16,0), "")</f>
        <v>F</v>
      </c>
      <c r="M370" s="15" t="str">
        <f>IFERROR(VLOOKUP($G370,Jugadores,17,0), "")</f>
        <v>V60F</v>
      </c>
      <c r="N370" s="16"/>
      <c r="O370" s="24">
        <f>IF(COUNT(R370:AK370)=0,"",COUNT(R370:AK370))</f>
        <v>1</v>
      </c>
      <c r="P370" s="48">
        <f>SUM(R370:AK370)</f>
        <v>15</v>
      </c>
      <c r="Q370" s="50">
        <v>15</v>
      </c>
      <c r="R370" s="25" t="s">
        <v>14</v>
      </c>
      <c r="S370" s="25" t="s">
        <v>14</v>
      </c>
      <c r="T370" s="25" t="s">
        <v>14</v>
      </c>
      <c r="U370" s="25" t="s">
        <v>14</v>
      </c>
      <c r="V370" s="25" t="s">
        <v>14</v>
      </c>
      <c r="W370" s="25" t="s">
        <v>14</v>
      </c>
      <c r="X370" s="25" t="s">
        <v>14</v>
      </c>
      <c r="Y370" s="26"/>
      <c r="Z370" s="28"/>
      <c r="AA370" s="28" t="s">
        <v>14</v>
      </c>
      <c r="AB370" s="28" t="s">
        <v>14</v>
      </c>
      <c r="AC370" s="28" t="s">
        <v>14</v>
      </c>
      <c r="AD370" s="28" t="s">
        <v>14</v>
      </c>
      <c r="AE370" s="28" t="s">
        <v>14</v>
      </c>
      <c r="AF370" s="28" t="s">
        <v>14</v>
      </c>
      <c r="AG370" s="28">
        <v>15</v>
      </c>
      <c r="AH370" s="28" t="s">
        <v>14</v>
      </c>
      <c r="AI370" s="28" t="s">
        <v>14</v>
      </c>
      <c r="AJ370" s="28" t="s">
        <v>14</v>
      </c>
      <c r="AK370" s="51" t="s">
        <v>14</v>
      </c>
      <c r="AM370" s="1" t="s">
        <v>14</v>
      </c>
    </row>
    <row r="371" spans="1:39" x14ac:dyDescent="0.2">
      <c r="A371" s="21">
        <f>ROW(G371)-2</f>
        <v>369</v>
      </c>
      <c r="B371" s="76">
        <v>372</v>
      </c>
      <c r="C371" s="22">
        <f>IF(B371="","",IF(B371=A371,"=",B371-A371))</f>
        <v>3</v>
      </c>
      <c r="D371" s="76">
        <f>COUNTIF($M$3:$M371,$M371)</f>
        <v>8</v>
      </c>
      <c r="E371" s="76">
        <v>9</v>
      </c>
      <c r="F371" s="22">
        <f>IF(E371="","",IF(E371=D371,"=",E371-D371))</f>
        <v>1</v>
      </c>
      <c r="G371" s="12">
        <v>23174</v>
      </c>
      <c r="H371" s="13" t="str">
        <f>IFERROR(VLOOKUP($G371,Jugadores,12,0), "")</f>
        <v>HUGO FERNANDEZ G.</v>
      </c>
      <c r="I371" s="13" t="str">
        <f>IFERROR(VLOOKUP($G371,Jugadores,14,0), "")</f>
        <v>Conxo TM</v>
      </c>
      <c r="J371" s="17" t="str">
        <f>IF(ISERROR(VLOOKUP(I371,Clubes,1,0)),"-","Galicia")</f>
        <v>Galicia</v>
      </c>
      <c r="K371" s="14">
        <f>IFERROR(VLOOKUP($G371,Jugadores,15,0), "")</f>
        <v>2002</v>
      </c>
      <c r="L371" s="17" t="str">
        <f>IFERROR(VLOOKUP($G371,Jugadores,16,0), "")</f>
        <v>M</v>
      </c>
      <c r="M371" s="15" t="str">
        <f>IFERROR(VLOOKUP($G371,Jugadores,17,0), "")</f>
        <v>S23M</v>
      </c>
      <c r="N371" s="16"/>
      <c r="O371" s="24">
        <f>IF(COUNT(R371:AK371)=0,"",COUNT(R371:AK371))</f>
        <v>1</v>
      </c>
      <c r="P371" s="48">
        <f>SUM(R371:AK371)</f>
        <v>14.5</v>
      </c>
      <c r="Q371" s="50">
        <v>14.5</v>
      </c>
      <c r="R371" s="25" t="s">
        <v>14</v>
      </c>
      <c r="S371" s="25" t="s">
        <v>14</v>
      </c>
      <c r="T371" s="25" t="s">
        <v>14</v>
      </c>
      <c r="U371" s="25">
        <v>14.5</v>
      </c>
      <c r="V371" s="25" t="s">
        <v>14</v>
      </c>
      <c r="W371" s="25" t="s">
        <v>14</v>
      </c>
      <c r="X371" s="25" t="s">
        <v>14</v>
      </c>
      <c r="Y371" s="26"/>
      <c r="Z371" s="28" t="s">
        <v>14</v>
      </c>
      <c r="AA371" s="28" t="s">
        <v>14</v>
      </c>
      <c r="AB371" s="28" t="s">
        <v>14</v>
      </c>
      <c r="AC371" s="28" t="s">
        <v>14</v>
      </c>
      <c r="AD371" s="28" t="s">
        <v>14</v>
      </c>
      <c r="AE371" s="28" t="s">
        <v>14</v>
      </c>
      <c r="AF371" s="28" t="s">
        <v>14</v>
      </c>
      <c r="AG371" s="28" t="s">
        <v>14</v>
      </c>
      <c r="AH371" s="28" t="s">
        <v>14</v>
      </c>
      <c r="AI371" s="28" t="s">
        <v>14</v>
      </c>
      <c r="AJ371" s="28" t="s">
        <v>14</v>
      </c>
      <c r="AK371" s="51" t="s">
        <v>14</v>
      </c>
      <c r="AM371" s="1" t="s">
        <v>14</v>
      </c>
    </row>
    <row r="372" spans="1:39" x14ac:dyDescent="0.2">
      <c r="A372" s="21">
        <f>ROW(G372)-2</f>
        <v>370</v>
      </c>
      <c r="B372" s="76">
        <v>340</v>
      </c>
      <c r="C372" s="22">
        <f>IF(B372="","",IF(B372=A372,"=",B372-A372))</f>
        <v>-30</v>
      </c>
      <c r="D372" s="76">
        <f>COUNTIF($M$3:$M372,$M372)</f>
        <v>9</v>
      </c>
      <c r="E372" s="76">
        <v>6</v>
      </c>
      <c r="F372" s="22">
        <f>IF(E372="","",IF(E372=D372,"=",E372-D372))</f>
        <v>-3</v>
      </c>
      <c r="G372" s="12">
        <v>77551</v>
      </c>
      <c r="H372" s="13" t="str">
        <f>IFERROR(VLOOKUP($G372,Jugadores,12,0), "")</f>
        <v>PEDRO GOMES</v>
      </c>
      <c r="I372" s="13" t="str">
        <f>IFERROR(VLOOKUP($G372,Jugadores,14,0), "")</f>
        <v>Club Cerveira Futsal</v>
      </c>
      <c r="J372" s="17" t="str">
        <f>IF(ISERROR(VLOOKUP(I372,Clubes,1,0)),"-","Galicia")</f>
        <v>-</v>
      </c>
      <c r="K372" s="14">
        <f>IFERROR(VLOOKUP($G372,Jugadores,15,0), "")</f>
        <v>2003</v>
      </c>
      <c r="L372" s="17" t="str">
        <f>IFERROR(VLOOKUP($G372,Jugadores,16,0), "")</f>
        <v>M</v>
      </c>
      <c r="M372" s="15" t="str">
        <f>IFERROR(VLOOKUP($G372,Jugadores,17,0), "")</f>
        <v>S23M</v>
      </c>
      <c r="N372" s="16"/>
      <c r="O372" s="24">
        <f>IF(COUNT(R372:AK372)=0,"",COUNT(R372:AK372))</f>
        <v>1</v>
      </c>
      <c r="P372" s="48">
        <f>SUM(R372:AK372)</f>
        <v>14.5</v>
      </c>
      <c r="Q372" s="50">
        <v>5.5</v>
      </c>
      <c r="R372" s="25">
        <v>14.5</v>
      </c>
      <c r="S372" s="25" t="s">
        <v>14</v>
      </c>
      <c r="T372" s="25" t="s">
        <v>14</v>
      </c>
      <c r="U372" s="25" t="s">
        <v>14</v>
      </c>
      <c r="V372" s="25" t="s">
        <v>14</v>
      </c>
      <c r="W372" s="25" t="s">
        <v>14</v>
      </c>
      <c r="X372" s="25" t="s">
        <v>14</v>
      </c>
      <c r="Y372" s="26"/>
      <c r="Z372" s="28" t="s">
        <v>14</v>
      </c>
      <c r="AA372" s="28" t="s">
        <v>14</v>
      </c>
      <c r="AB372" s="28" t="s">
        <v>14</v>
      </c>
      <c r="AC372" s="28" t="s">
        <v>14</v>
      </c>
      <c r="AD372" s="28" t="s">
        <v>14</v>
      </c>
      <c r="AE372" s="28" t="s">
        <v>14</v>
      </c>
      <c r="AF372" s="28" t="s">
        <v>14</v>
      </c>
      <c r="AG372" s="28" t="s">
        <v>14</v>
      </c>
      <c r="AH372" s="28" t="s">
        <v>14</v>
      </c>
      <c r="AI372" s="28" t="s">
        <v>14</v>
      </c>
      <c r="AJ372" s="28" t="s">
        <v>14</v>
      </c>
      <c r="AK372" s="51" t="s">
        <v>14</v>
      </c>
      <c r="AM372" s="1" t="s">
        <v>14</v>
      </c>
    </row>
    <row r="373" spans="1:39" x14ac:dyDescent="0.2">
      <c r="A373" s="21">
        <f>ROW(G373)-2</f>
        <v>371</v>
      </c>
      <c r="B373" s="76">
        <v>415</v>
      </c>
      <c r="C373" s="22">
        <f>IF(B373="","",IF(B373=A373,"=",B373-A373))</f>
        <v>44</v>
      </c>
      <c r="D373" s="76">
        <f>COUNTIF($M$3:$M373,$M373)</f>
        <v>27</v>
      </c>
      <c r="E373" s="76">
        <v>32</v>
      </c>
      <c r="F373" s="22">
        <f>IF(E373="","",IF(E373=D373,"=",E373-D373))</f>
        <v>5</v>
      </c>
      <c r="G373" s="12">
        <v>19716</v>
      </c>
      <c r="H373" s="13" t="str">
        <f>IFERROR(VLOOKUP($G373,Jugadores,12,0), "")</f>
        <v>MARCOS FERNANDEZ G.</v>
      </c>
      <c r="I373" s="13" t="str">
        <f>IFERROR(VLOOKUP($G373,Jugadores,14,0), "")</f>
        <v>Redondela Sport Club</v>
      </c>
      <c r="J373" s="17" t="str">
        <f>IF(ISERROR(VLOOKUP(I373,Clubes,1,0)),"-","Galicia")</f>
        <v>Galicia</v>
      </c>
      <c r="K373" s="14">
        <f>IFERROR(VLOOKUP($G373,Jugadores,15,0), "")</f>
        <v>2000</v>
      </c>
      <c r="L373" s="17" t="str">
        <f>IFERROR(VLOOKUP($G373,Jugadores,16,0), "")</f>
        <v>M</v>
      </c>
      <c r="M373" s="15" t="str">
        <f>IFERROR(VLOOKUP($G373,Jugadores,17,0), "")</f>
        <v>SENM</v>
      </c>
      <c r="N373" s="16"/>
      <c r="O373" s="24">
        <f>IF(COUNT(R373:AK373)=0,"",COUNT(R373:AK373))</f>
        <v>2</v>
      </c>
      <c r="P373" s="48">
        <f>SUM(R373:AK373)</f>
        <v>14</v>
      </c>
      <c r="Q373" s="50">
        <v>17.899999999999999</v>
      </c>
      <c r="R373" s="25" t="s">
        <v>14</v>
      </c>
      <c r="S373" s="25" t="s">
        <v>14</v>
      </c>
      <c r="T373" s="25">
        <v>2.5</v>
      </c>
      <c r="U373" s="25" t="s">
        <v>14</v>
      </c>
      <c r="V373" s="25">
        <v>11.5</v>
      </c>
      <c r="W373" s="25" t="s">
        <v>14</v>
      </c>
      <c r="X373" s="25" t="s">
        <v>14</v>
      </c>
      <c r="Y373" s="26"/>
      <c r="Z373" s="28" t="s">
        <v>14</v>
      </c>
      <c r="AA373" s="28" t="s">
        <v>14</v>
      </c>
      <c r="AB373" s="28" t="s">
        <v>14</v>
      </c>
      <c r="AC373" s="28" t="s">
        <v>14</v>
      </c>
      <c r="AD373" s="28" t="s">
        <v>14</v>
      </c>
      <c r="AE373" s="28" t="s">
        <v>14</v>
      </c>
      <c r="AF373" s="28" t="s">
        <v>14</v>
      </c>
      <c r="AG373" s="28" t="s">
        <v>14</v>
      </c>
      <c r="AH373" s="28" t="s">
        <v>14</v>
      </c>
      <c r="AI373" s="28" t="s">
        <v>14</v>
      </c>
      <c r="AJ373" s="28" t="s">
        <v>14</v>
      </c>
      <c r="AK373" s="51" t="s">
        <v>14</v>
      </c>
      <c r="AM373" s="1" t="s">
        <v>14</v>
      </c>
    </row>
    <row r="374" spans="1:39" x14ac:dyDescent="0.2">
      <c r="A374" s="21">
        <f>ROW(G374)-2</f>
        <v>372</v>
      </c>
      <c r="B374" s="76">
        <v>355</v>
      </c>
      <c r="C374" s="22">
        <f>IF(B374="","",IF(B374=A374,"=",B374-A374))</f>
        <v>-17</v>
      </c>
      <c r="D374" s="76">
        <f>COUNTIF($M$3:$M374,$M374)</f>
        <v>27</v>
      </c>
      <c r="E374" s="76">
        <v>25</v>
      </c>
      <c r="F374" s="22">
        <f>IF(E374="","",IF(E374=D374,"=",E374-D374))</f>
        <v>-2</v>
      </c>
      <c r="G374" s="12">
        <v>22035</v>
      </c>
      <c r="H374" s="13" t="str">
        <f>IFERROR(VLOOKUP($G374,Jugadores,12,0), "")</f>
        <v>JULIO PAMPIN P.</v>
      </c>
      <c r="I374" s="13" t="str">
        <f>IFERROR(VLOOKUP($G374,Jugadores,14,0), "")</f>
        <v>CTM Espedregada</v>
      </c>
      <c r="J374" s="17" t="str">
        <f>IF(ISERROR(VLOOKUP(I374,Clubes,1,0)),"-","Galicia")</f>
        <v>Galicia</v>
      </c>
      <c r="K374" s="14">
        <f>IFERROR(VLOOKUP($G374,Jugadores,15,0), "")</f>
        <v>1975</v>
      </c>
      <c r="L374" s="17" t="str">
        <f>IFERROR(VLOOKUP($G374,Jugadores,16,0), "")</f>
        <v>M</v>
      </c>
      <c r="M374" s="15" t="str">
        <f>IFERROR(VLOOKUP($G374,Jugadores,17,0), "")</f>
        <v>V40M</v>
      </c>
      <c r="N374" s="16"/>
      <c r="O374" s="24">
        <f>IF(COUNT(R374:AK374)=0,"",COUNT(R374:AK374))</f>
        <v>2</v>
      </c>
      <c r="P374" s="48">
        <f>SUM(R374:AK374)</f>
        <v>14</v>
      </c>
      <c r="Q374" s="50">
        <v>17</v>
      </c>
      <c r="R374" s="25" t="s">
        <v>14</v>
      </c>
      <c r="S374" s="25" t="s">
        <v>14</v>
      </c>
      <c r="T374" s="25">
        <v>3</v>
      </c>
      <c r="U374" s="25" t="s">
        <v>14</v>
      </c>
      <c r="V374" s="25" t="s">
        <v>14</v>
      </c>
      <c r="W374" s="25" t="s">
        <v>14</v>
      </c>
      <c r="X374" s="25" t="s">
        <v>14</v>
      </c>
      <c r="Y374" s="26"/>
      <c r="Z374" s="28" t="s">
        <v>14</v>
      </c>
      <c r="AA374" s="28" t="s">
        <v>14</v>
      </c>
      <c r="AB374" s="28" t="s">
        <v>14</v>
      </c>
      <c r="AC374" s="28" t="s">
        <v>14</v>
      </c>
      <c r="AD374" s="28" t="s">
        <v>14</v>
      </c>
      <c r="AE374" s="28" t="s">
        <v>14</v>
      </c>
      <c r="AF374" s="28" t="s">
        <v>14</v>
      </c>
      <c r="AG374" s="28">
        <v>11</v>
      </c>
      <c r="AH374" s="28" t="s">
        <v>14</v>
      </c>
      <c r="AI374" s="28" t="s">
        <v>14</v>
      </c>
      <c r="AJ374" s="28" t="s">
        <v>14</v>
      </c>
      <c r="AK374" s="51" t="s">
        <v>14</v>
      </c>
      <c r="AM374" s="1" t="s">
        <v>14</v>
      </c>
    </row>
    <row r="375" spans="1:39" x14ac:dyDescent="0.2">
      <c r="A375" s="21">
        <f>ROW(G375)-2</f>
        <v>373</v>
      </c>
      <c r="B375" s="76">
        <v>374</v>
      </c>
      <c r="C375" s="22">
        <f>IF(B375="","",IF(B375=A375,"=",B375-A375))</f>
        <v>1</v>
      </c>
      <c r="D375" s="76">
        <f>COUNTIF($M$3:$M375,$M375)</f>
        <v>28</v>
      </c>
      <c r="E375" s="76">
        <v>27</v>
      </c>
      <c r="F375" s="22">
        <f>IF(E375="","",IF(E375=D375,"=",E375-D375))</f>
        <v>-1</v>
      </c>
      <c r="G375" s="12">
        <v>36061</v>
      </c>
      <c r="H375" s="13" t="str">
        <f>IFERROR(VLOOKUP($G375,Jugadores,12,0), "")</f>
        <v>MATEO GIL R.</v>
      </c>
      <c r="I375" s="13" t="str">
        <f>IFERROR(VLOOKUP($G375,Jugadores,14,0), "")</f>
        <v>Vilagarcía TM</v>
      </c>
      <c r="J375" s="17" t="str">
        <f>IF(ISERROR(VLOOKUP(I375,Clubes,1,0)),"-","Galicia")</f>
        <v>Galicia</v>
      </c>
      <c r="K375" s="14">
        <f>IFERROR(VLOOKUP($G375,Jugadores,15,0), "")</f>
        <v>1993</v>
      </c>
      <c r="L375" s="17" t="str">
        <f>IFERROR(VLOOKUP($G375,Jugadores,16,0), "")</f>
        <v>M</v>
      </c>
      <c r="M375" s="15" t="str">
        <f>IFERROR(VLOOKUP($G375,Jugadores,17,0), "")</f>
        <v>SENM</v>
      </c>
      <c r="N375" s="16"/>
      <c r="O375" s="24">
        <f>IF(COUNT(R375:AK375)=0,"",COUNT(R375:AK375))</f>
        <v>2</v>
      </c>
      <c r="P375" s="48">
        <f>SUM(R375:AK375)</f>
        <v>14</v>
      </c>
      <c r="Q375" s="50">
        <v>4.5</v>
      </c>
      <c r="R375" s="25">
        <v>9.5</v>
      </c>
      <c r="S375" s="25" t="s">
        <v>14</v>
      </c>
      <c r="T375" s="25" t="s">
        <v>14</v>
      </c>
      <c r="U375" s="25" t="s">
        <v>14</v>
      </c>
      <c r="V375" s="25" t="s">
        <v>14</v>
      </c>
      <c r="W375" s="25">
        <v>4.5</v>
      </c>
      <c r="X375" s="25" t="s">
        <v>14</v>
      </c>
      <c r="Y375" s="26"/>
      <c r="Z375" s="28" t="s">
        <v>14</v>
      </c>
      <c r="AA375" s="28" t="s">
        <v>14</v>
      </c>
      <c r="AB375" s="28" t="s">
        <v>14</v>
      </c>
      <c r="AC375" s="28" t="s">
        <v>14</v>
      </c>
      <c r="AD375" s="28" t="s">
        <v>14</v>
      </c>
      <c r="AE375" s="28" t="s">
        <v>14</v>
      </c>
      <c r="AF375" s="28" t="s">
        <v>14</v>
      </c>
      <c r="AG375" s="28" t="s">
        <v>14</v>
      </c>
      <c r="AH375" s="28" t="s">
        <v>14</v>
      </c>
      <c r="AI375" s="28" t="s">
        <v>14</v>
      </c>
      <c r="AJ375" s="28" t="s">
        <v>14</v>
      </c>
      <c r="AK375" s="51" t="s">
        <v>14</v>
      </c>
      <c r="AM375" s="1" t="s">
        <v>14</v>
      </c>
    </row>
    <row r="376" spans="1:39" x14ac:dyDescent="0.2">
      <c r="A376" s="21">
        <f>ROW(G376)-2</f>
        <v>374</v>
      </c>
      <c r="B376" s="76">
        <v>375</v>
      </c>
      <c r="C376" s="22">
        <f>IF(B376="","",IF(B376=A376,"=",B376-A376))</f>
        <v>1</v>
      </c>
      <c r="D376" s="76">
        <f>COUNTIF($M$3:$M376,$M376)</f>
        <v>47</v>
      </c>
      <c r="E376" s="76">
        <v>48</v>
      </c>
      <c r="F376" s="22">
        <f>IF(E376="","",IF(E376=D376,"=",E376-D376))</f>
        <v>1</v>
      </c>
      <c r="G376" s="12">
        <v>29017</v>
      </c>
      <c r="H376" s="13" t="str">
        <f>IFERROR(VLOOKUP($G376,Jugadores,12,0), "")</f>
        <v>HECTOR CHANTRERO F.</v>
      </c>
      <c r="I376" s="13" t="str">
        <f>IFERROR(VLOOKUP($G376,Jugadores,14,0), "")</f>
        <v>RIBADUMIA T.M.</v>
      </c>
      <c r="J376" s="17" t="str">
        <f>IF(ISERROR(VLOOKUP(I376,Clubes,1,0)),"-","Galicia")</f>
        <v>-</v>
      </c>
      <c r="K376" s="14">
        <f>IFERROR(VLOOKUP($G376,Jugadores,15,0), "")</f>
        <v>2009</v>
      </c>
      <c r="L376" s="17" t="str">
        <f>IFERROR(VLOOKUP($G376,Jugadores,16,0), "")</f>
        <v>M</v>
      </c>
      <c r="M376" s="15" t="str">
        <f>IFERROR(VLOOKUP($G376,Jugadores,17,0), "")</f>
        <v>INFM</v>
      </c>
      <c r="N376" s="16"/>
      <c r="O376" s="24">
        <f>IF(COUNT(R376:AK376)=0,"",COUNT(R376:AK376))</f>
        <v>1</v>
      </c>
      <c r="P376" s="48">
        <f>SUM(R376:AK376)</f>
        <v>14</v>
      </c>
      <c r="Q376" s="50">
        <v>14</v>
      </c>
      <c r="R376" s="25" t="s">
        <v>14</v>
      </c>
      <c r="S376" s="25" t="s">
        <v>14</v>
      </c>
      <c r="T376" s="25" t="s">
        <v>14</v>
      </c>
      <c r="U376" s="25">
        <v>14</v>
      </c>
      <c r="V376" s="25" t="s">
        <v>14</v>
      </c>
      <c r="W376" s="25" t="s">
        <v>14</v>
      </c>
      <c r="X376" s="25" t="s">
        <v>14</v>
      </c>
      <c r="Y376" s="26"/>
      <c r="Z376" s="28" t="s">
        <v>14</v>
      </c>
      <c r="AA376" s="28" t="s">
        <v>14</v>
      </c>
      <c r="AB376" s="28" t="s">
        <v>14</v>
      </c>
      <c r="AC376" s="28" t="s">
        <v>14</v>
      </c>
      <c r="AD376" s="28" t="s">
        <v>14</v>
      </c>
      <c r="AE376" s="28" t="s">
        <v>14</v>
      </c>
      <c r="AF376" s="28" t="s">
        <v>14</v>
      </c>
      <c r="AG376" s="28" t="s">
        <v>14</v>
      </c>
      <c r="AH376" s="28" t="s">
        <v>14</v>
      </c>
      <c r="AI376" s="28" t="s">
        <v>14</v>
      </c>
      <c r="AJ376" s="28" t="s">
        <v>14</v>
      </c>
      <c r="AK376" s="51" t="s">
        <v>14</v>
      </c>
      <c r="AM376" s="1" t="s">
        <v>14</v>
      </c>
    </row>
    <row r="377" spans="1:39" x14ac:dyDescent="0.2">
      <c r="A377" s="21">
        <f>ROW(G377)-2</f>
        <v>375</v>
      </c>
      <c r="B377" s="76">
        <v>376</v>
      </c>
      <c r="C377" s="22">
        <f>IF(B377="","",IF(B377=A377,"=",B377-A377))</f>
        <v>1</v>
      </c>
      <c r="D377" s="76">
        <f>COUNTIF($M$3:$M377,$M377)</f>
        <v>25</v>
      </c>
      <c r="E377" s="76">
        <v>26</v>
      </c>
      <c r="F377" s="22">
        <f>IF(E377="","",IF(E377=D377,"=",E377-D377))</f>
        <v>1</v>
      </c>
      <c r="G377" s="12">
        <v>100023</v>
      </c>
      <c r="H377" s="13" t="str">
        <f>IFERROR(VLOOKUP($G377,Jugadores,12,0), "")</f>
        <v>DAVID CHANTRERO F.</v>
      </c>
      <c r="I377" s="13" t="str">
        <f>IFERROR(VLOOKUP($G377,Jugadores,14,0), "")</f>
        <v>RIBADUMIA T.M.</v>
      </c>
      <c r="J377" s="17" t="str">
        <f>IF(ISERROR(VLOOKUP(I377,Clubes,1,0)),"-","Galicia")</f>
        <v>-</v>
      </c>
      <c r="K377" s="14">
        <f>IFERROR(VLOOKUP($G377,Jugadores,15,0), "")</f>
        <v>2010</v>
      </c>
      <c r="L377" s="17" t="str">
        <f>IFERROR(VLOOKUP($G377,Jugadores,16,0), "")</f>
        <v>M</v>
      </c>
      <c r="M377" s="15" t="str">
        <f>IFERROR(VLOOKUP($G377,Jugadores,17,0), "")</f>
        <v>ALEM</v>
      </c>
      <c r="N377" s="16"/>
      <c r="O377" s="24">
        <f>IF(COUNT(R377:AK377)=0,"",COUNT(R377:AK377))</f>
        <v>1</v>
      </c>
      <c r="P377" s="48">
        <f>SUM(R377:AK377)</f>
        <v>14</v>
      </c>
      <c r="Q377" s="50">
        <v>14</v>
      </c>
      <c r="R377" s="25" t="s">
        <v>14</v>
      </c>
      <c r="S377" s="25" t="s">
        <v>14</v>
      </c>
      <c r="T377" s="25" t="s">
        <v>14</v>
      </c>
      <c r="U377" s="25">
        <v>14</v>
      </c>
      <c r="V377" s="25" t="s">
        <v>14</v>
      </c>
      <c r="W377" s="25" t="s">
        <v>14</v>
      </c>
      <c r="X377" s="25" t="s">
        <v>14</v>
      </c>
      <c r="Y377" s="26"/>
      <c r="Z377" s="28" t="s">
        <v>14</v>
      </c>
      <c r="AA377" s="28" t="s">
        <v>14</v>
      </c>
      <c r="AB377" s="28" t="s">
        <v>14</v>
      </c>
      <c r="AC377" s="28" t="s">
        <v>14</v>
      </c>
      <c r="AD377" s="28" t="s">
        <v>14</v>
      </c>
      <c r="AE377" s="28" t="s">
        <v>14</v>
      </c>
      <c r="AF377" s="28" t="s">
        <v>14</v>
      </c>
      <c r="AG377" s="28" t="s">
        <v>14</v>
      </c>
      <c r="AH377" s="28" t="s">
        <v>14</v>
      </c>
      <c r="AI377" s="28" t="s">
        <v>14</v>
      </c>
      <c r="AJ377" s="28" t="s">
        <v>14</v>
      </c>
      <c r="AK377" s="51" t="s">
        <v>14</v>
      </c>
      <c r="AM377" s="1" t="s">
        <v>14</v>
      </c>
    </row>
    <row r="378" spans="1:39" x14ac:dyDescent="0.2">
      <c r="A378" s="21">
        <f>ROW(G378)-2</f>
        <v>376</v>
      </c>
      <c r="B378" s="76">
        <v>377</v>
      </c>
      <c r="C378" s="22">
        <f>IF(B378="","",IF(B378=A378,"=",B378-A378))</f>
        <v>1</v>
      </c>
      <c r="D378" s="76">
        <f>COUNTIF($M$3:$M378,$M378)</f>
        <v>4</v>
      </c>
      <c r="E378" s="76">
        <v>4</v>
      </c>
      <c r="F378" s="22" t="str">
        <f>IF(E378="","",IF(E378=D378,"=",E378-D378))</f>
        <v>=</v>
      </c>
      <c r="G378" s="12">
        <v>100360</v>
      </c>
      <c r="H378" s="13" t="str">
        <f>IFERROR(VLOOKUP($G378,Jugadores,12,0), "")</f>
        <v>ALENKA CZARNECKI G.</v>
      </c>
      <c r="I378" s="13" t="str">
        <f>IFERROR(VLOOKUP($G378,Jugadores,14,0), "")</f>
        <v>CTM GAM</v>
      </c>
      <c r="J378" s="17" t="str">
        <f>IF(ISERROR(VLOOKUP(I378,Clubes,1,0)),"-","Galicia")</f>
        <v>Galicia</v>
      </c>
      <c r="K378" s="14">
        <f>IFERROR(VLOOKUP($G378,Jugadores,15,0), "")</f>
        <v>2014</v>
      </c>
      <c r="L378" s="17" t="str">
        <f>IFERROR(VLOOKUP($G378,Jugadores,16,0), "")</f>
        <v>F</v>
      </c>
      <c r="M378" s="15" t="str">
        <f>IFERROR(VLOOKUP($G378,Jugadores,17,0), "")</f>
        <v>PREF</v>
      </c>
      <c r="N378" s="16"/>
      <c r="O378" s="24">
        <f>IF(COUNT(R378:AK378)=0,"",COUNT(R378:AK378))</f>
        <v>1</v>
      </c>
      <c r="P378" s="48">
        <f>SUM(R378:AK378)</f>
        <v>14</v>
      </c>
      <c r="Q378" s="50">
        <v>14</v>
      </c>
      <c r="R378" s="25" t="s">
        <v>14</v>
      </c>
      <c r="S378" s="25" t="s">
        <v>14</v>
      </c>
      <c r="T378" s="25" t="s">
        <v>14</v>
      </c>
      <c r="U378" s="25" t="s">
        <v>14</v>
      </c>
      <c r="V378" s="25" t="s">
        <v>14</v>
      </c>
      <c r="W378" s="25" t="s">
        <v>14</v>
      </c>
      <c r="X378" s="25" t="s">
        <v>14</v>
      </c>
      <c r="Y378" s="26"/>
      <c r="Z378" s="28">
        <v>14</v>
      </c>
      <c r="AA378" s="28" t="s">
        <v>14</v>
      </c>
      <c r="AB378" s="28" t="s">
        <v>14</v>
      </c>
      <c r="AC378" s="28" t="s">
        <v>14</v>
      </c>
      <c r="AD378" s="28" t="s">
        <v>14</v>
      </c>
      <c r="AE378" s="28" t="s">
        <v>14</v>
      </c>
      <c r="AF378" s="28" t="s">
        <v>14</v>
      </c>
      <c r="AG378" s="28" t="s">
        <v>14</v>
      </c>
      <c r="AH378" s="28" t="s">
        <v>14</v>
      </c>
      <c r="AI378" s="28" t="s">
        <v>14</v>
      </c>
      <c r="AJ378" s="28" t="s">
        <v>14</v>
      </c>
      <c r="AK378" s="51" t="s">
        <v>14</v>
      </c>
      <c r="AM378" s="1" t="s">
        <v>14</v>
      </c>
    </row>
    <row r="379" spans="1:39" x14ac:dyDescent="0.2">
      <c r="A379" s="21">
        <f>ROW(G379)-2</f>
        <v>377</v>
      </c>
      <c r="B379" s="76">
        <v>378</v>
      </c>
      <c r="C379" s="22">
        <f>IF(B379="","",IF(B379=A379,"=",B379-A379))</f>
        <v>1</v>
      </c>
      <c r="D379" s="76">
        <f>COUNTIF($M$3:$M379,$M379)</f>
        <v>31</v>
      </c>
      <c r="E379" s="76">
        <v>31</v>
      </c>
      <c r="F379" s="22" t="str">
        <f>IF(E379="","",IF(E379=D379,"=",E379-D379))</f>
        <v>=</v>
      </c>
      <c r="G379" s="12">
        <v>100530</v>
      </c>
      <c r="H379" s="13" t="str">
        <f>IFERROR(VLOOKUP($G379,Jugadores,12,0), "")</f>
        <v>MARIO PENIN C.</v>
      </c>
      <c r="I379" s="13" t="str">
        <f>IFERROR(VLOOKUP($G379,Jugadores,14,0), "")</f>
        <v>Finisterre TM</v>
      </c>
      <c r="J379" s="17" t="str">
        <f>IF(ISERROR(VLOOKUP(I379,Clubes,1,0)),"-","Galicia")</f>
        <v>Galicia</v>
      </c>
      <c r="K379" s="14">
        <f>IFERROR(VLOOKUP($G379,Jugadores,15,0), "")</f>
        <v>2012</v>
      </c>
      <c r="L379" s="17" t="str">
        <f>IFERROR(VLOOKUP($G379,Jugadores,16,0), "")</f>
        <v>M</v>
      </c>
      <c r="M379" s="15" t="str">
        <f>IFERROR(VLOOKUP($G379,Jugadores,17,0), "")</f>
        <v>BENM</v>
      </c>
      <c r="N379" s="16"/>
      <c r="O379" s="24">
        <f>IF(COUNT(R379:AK379)=0,"",COUNT(R379:AK379))</f>
        <v>1</v>
      </c>
      <c r="P379" s="48">
        <f>SUM(R379:AK379)</f>
        <v>14</v>
      </c>
      <c r="Q379" s="50">
        <v>14</v>
      </c>
      <c r="R379" s="25" t="s">
        <v>14</v>
      </c>
      <c r="S379" s="25" t="s">
        <v>14</v>
      </c>
      <c r="T379" s="25" t="s">
        <v>14</v>
      </c>
      <c r="U379" s="25" t="s">
        <v>14</v>
      </c>
      <c r="V379" s="25" t="s">
        <v>14</v>
      </c>
      <c r="W379" s="25" t="s">
        <v>14</v>
      </c>
      <c r="X379" s="25" t="s">
        <v>14</v>
      </c>
      <c r="Y379" s="26"/>
      <c r="Z379" s="28"/>
      <c r="AA379" s="28">
        <v>14</v>
      </c>
      <c r="AB379" s="28" t="s">
        <v>14</v>
      </c>
      <c r="AC379" s="28" t="s">
        <v>14</v>
      </c>
      <c r="AD379" s="28" t="s">
        <v>14</v>
      </c>
      <c r="AE379" s="28" t="s">
        <v>14</v>
      </c>
      <c r="AF379" s="28" t="s">
        <v>14</v>
      </c>
      <c r="AG379" s="28" t="s">
        <v>14</v>
      </c>
      <c r="AH379" s="28" t="s">
        <v>14</v>
      </c>
      <c r="AI379" s="28" t="s">
        <v>14</v>
      </c>
      <c r="AJ379" s="28" t="s">
        <v>14</v>
      </c>
      <c r="AK379" s="51" t="s">
        <v>14</v>
      </c>
      <c r="AM379" s="1" t="s">
        <v>14</v>
      </c>
    </row>
    <row r="380" spans="1:39" x14ac:dyDescent="0.2">
      <c r="A380" s="21">
        <f>ROW(G380)-2</f>
        <v>378</v>
      </c>
      <c r="B380" s="76">
        <v>379</v>
      </c>
      <c r="C380" s="22">
        <f>IF(B380="","",IF(B380=A380,"=",B380-A380))</f>
        <v>1</v>
      </c>
      <c r="D380" s="76">
        <f>COUNTIF($M$3:$M380,$M380)</f>
        <v>29</v>
      </c>
      <c r="E380" s="76">
        <v>28</v>
      </c>
      <c r="F380" s="22">
        <f>IF(E380="","",IF(E380=D380,"=",E380-D380))</f>
        <v>-1</v>
      </c>
      <c r="G380" s="12">
        <v>35371</v>
      </c>
      <c r="H380" s="13" t="str">
        <f>IFERROR(VLOOKUP($G380,Jugadores,12,0), "")</f>
        <v>DAVID LORENZO L.</v>
      </c>
      <c r="I380" s="13" t="str">
        <f>IFERROR(VLOOKUP($G380,Jugadores,14,0), "")</f>
        <v>CTM GAM</v>
      </c>
      <c r="J380" s="17" t="str">
        <f>IF(ISERROR(VLOOKUP(I380,Clubes,1,0)),"-","Galicia")</f>
        <v>Galicia</v>
      </c>
      <c r="K380" s="14">
        <f>IFERROR(VLOOKUP($G380,Jugadores,15,0), "")</f>
        <v>1998</v>
      </c>
      <c r="L380" s="17" t="str">
        <f>IFERROR(VLOOKUP($G380,Jugadores,16,0), "")</f>
        <v>M</v>
      </c>
      <c r="M380" s="15" t="str">
        <f>IFERROR(VLOOKUP($G380,Jugadores,17,0), "")</f>
        <v>SENM</v>
      </c>
      <c r="N380" s="16"/>
      <c r="O380" s="24">
        <f>IF(COUNT(R380:AK380)=0,"",COUNT(R380:AK380))</f>
        <v>3</v>
      </c>
      <c r="P380" s="48">
        <f>SUM(R380:AK380)</f>
        <v>13.5</v>
      </c>
      <c r="Q380" s="50">
        <v>8</v>
      </c>
      <c r="R380" s="25">
        <v>9.5</v>
      </c>
      <c r="S380" s="25" t="s">
        <v>14</v>
      </c>
      <c r="T380" s="25">
        <v>2.5</v>
      </c>
      <c r="U380" s="25" t="s">
        <v>14</v>
      </c>
      <c r="V380" s="25" t="s">
        <v>14</v>
      </c>
      <c r="W380" s="25">
        <v>1.5</v>
      </c>
      <c r="X380" s="25" t="s">
        <v>14</v>
      </c>
      <c r="Y380" s="26"/>
      <c r="Z380" s="28" t="s">
        <v>14</v>
      </c>
      <c r="AA380" s="28" t="s">
        <v>14</v>
      </c>
      <c r="AB380" s="28" t="s">
        <v>14</v>
      </c>
      <c r="AC380" s="28" t="s">
        <v>14</v>
      </c>
      <c r="AD380" s="28" t="s">
        <v>14</v>
      </c>
      <c r="AE380" s="28" t="s">
        <v>14</v>
      </c>
      <c r="AF380" s="28" t="s">
        <v>14</v>
      </c>
      <c r="AG380" s="28" t="s">
        <v>14</v>
      </c>
      <c r="AH380" s="28" t="s">
        <v>14</v>
      </c>
      <c r="AI380" s="28" t="s">
        <v>14</v>
      </c>
      <c r="AJ380" s="28" t="s">
        <v>14</v>
      </c>
      <c r="AK380" s="51" t="s">
        <v>14</v>
      </c>
      <c r="AM380" s="1" t="s">
        <v>14</v>
      </c>
    </row>
    <row r="381" spans="1:39" x14ac:dyDescent="0.2">
      <c r="A381" s="21">
        <f>ROW(G381)-2</f>
        <v>379</v>
      </c>
      <c r="B381" s="76">
        <v>339</v>
      </c>
      <c r="C381" s="22">
        <f>IF(B381="","",IF(B381=A381,"=",B381-A381))</f>
        <v>-40</v>
      </c>
      <c r="D381" s="76">
        <f>COUNTIF($M$3:$M381,$M381)</f>
        <v>4</v>
      </c>
      <c r="E381" s="76">
        <v>4</v>
      </c>
      <c r="F381" s="22" t="str">
        <f>IF(E381="","",IF(E381=D381,"=",E381-D381))</f>
        <v>=</v>
      </c>
      <c r="G381" s="12">
        <v>10784</v>
      </c>
      <c r="H381" s="13" t="str">
        <f>IFERROR(VLOOKUP($G381,Jugadores,12,0), "")</f>
        <v>MARIA PENA C.</v>
      </c>
      <c r="I381" s="13" t="str">
        <f>IFERROR(VLOOKUP($G381,Jugadores,14,0), "")</f>
        <v>Cinania TM</v>
      </c>
      <c r="J381" s="17" t="str">
        <f>IF(ISERROR(VLOOKUP(I381,Clubes,1,0)),"-","Galicia")</f>
        <v>Galicia</v>
      </c>
      <c r="K381" s="14">
        <f>IFERROR(VLOOKUP($G381,Jugadores,15,0), "")</f>
        <v>1999</v>
      </c>
      <c r="L381" s="17" t="str">
        <f>IFERROR(VLOOKUP($G381,Jugadores,16,0), "")</f>
        <v>F</v>
      </c>
      <c r="M381" s="15" t="str">
        <f>IFERROR(VLOOKUP($G381,Jugadores,17,0), "")</f>
        <v>SENF</v>
      </c>
      <c r="N381" s="16"/>
      <c r="O381" s="24">
        <f>IF(COUNT(R381:AK381)=0,"",COUNT(R381:AK381))</f>
        <v>2</v>
      </c>
      <c r="P381" s="48">
        <f>SUM(R381:AK381)</f>
        <v>13.5</v>
      </c>
      <c r="Q381" s="50">
        <v>14.6</v>
      </c>
      <c r="R381" s="25">
        <v>9.5</v>
      </c>
      <c r="S381" s="25" t="s">
        <v>14</v>
      </c>
      <c r="T381" s="25" t="s">
        <v>14</v>
      </c>
      <c r="U381" s="25" t="s">
        <v>14</v>
      </c>
      <c r="V381" s="25">
        <v>4</v>
      </c>
      <c r="W381" s="25" t="s">
        <v>14</v>
      </c>
      <c r="X381" s="25" t="s">
        <v>14</v>
      </c>
      <c r="Y381" s="26"/>
      <c r="Z381" s="28" t="s">
        <v>14</v>
      </c>
      <c r="AA381" s="28" t="s">
        <v>14</v>
      </c>
      <c r="AB381" s="28" t="s">
        <v>14</v>
      </c>
      <c r="AC381" s="28" t="s">
        <v>14</v>
      </c>
      <c r="AD381" s="28" t="s">
        <v>14</v>
      </c>
      <c r="AE381" s="28" t="s">
        <v>14</v>
      </c>
      <c r="AF381" s="28" t="s">
        <v>14</v>
      </c>
      <c r="AG381" s="28" t="s">
        <v>14</v>
      </c>
      <c r="AH381" s="28" t="s">
        <v>14</v>
      </c>
      <c r="AI381" s="28" t="s">
        <v>14</v>
      </c>
      <c r="AJ381" s="28" t="s">
        <v>14</v>
      </c>
      <c r="AK381" s="51" t="s">
        <v>14</v>
      </c>
      <c r="AM381" s="1" t="s">
        <v>14</v>
      </c>
    </row>
    <row r="382" spans="1:39" x14ac:dyDescent="0.2">
      <c r="A382" s="21">
        <f>ROW(G382)-2</f>
        <v>380</v>
      </c>
      <c r="B382" s="76">
        <v>381</v>
      </c>
      <c r="C382" s="22">
        <f>IF(B382="","",IF(B382=A382,"=",B382-A382))</f>
        <v>1</v>
      </c>
      <c r="D382" s="76">
        <f>COUNTIF($M$3:$M382,$M382)</f>
        <v>43</v>
      </c>
      <c r="E382" s="76">
        <v>43</v>
      </c>
      <c r="F382" s="22" t="str">
        <f>IF(E382="","",IF(E382=D382,"=",E382-D382))</f>
        <v>=</v>
      </c>
      <c r="G382" s="12">
        <v>10272</v>
      </c>
      <c r="H382" s="13" t="str">
        <f>IFERROR(VLOOKUP($G382,Jugadores,12,0), "")</f>
        <v>ENRIQUE J. FERNANDEZ G.</v>
      </c>
      <c r="I382" s="13" t="str">
        <f>IFERROR(VLOOKUP($G382,Jugadores,14,0), "")</f>
        <v>Club Luarca TM</v>
      </c>
      <c r="J382" s="17" t="str">
        <f>IF(ISERROR(VLOOKUP(I382,Clubes,1,0)),"-","Galicia")</f>
        <v>-</v>
      </c>
      <c r="K382" s="14">
        <f>IFERROR(VLOOKUP($G382,Jugadores,15,0), "")</f>
        <v>1965</v>
      </c>
      <c r="L382" s="17" t="str">
        <f>IFERROR(VLOOKUP($G382,Jugadores,16,0), "")</f>
        <v>M</v>
      </c>
      <c r="M382" s="15" t="str">
        <f>IFERROR(VLOOKUP($G382,Jugadores,17,0), "")</f>
        <v>V50M</v>
      </c>
      <c r="N382" s="16"/>
      <c r="O382" s="24">
        <f>IF(COUNT(R382:AK382)=0,"",COUNT(R382:AK382))</f>
        <v>1</v>
      </c>
      <c r="P382" s="48">
        <f>SUM(R382:AK382)</f>
        <v>13.5</v>
      </c>
      <c r="Q382" s="50">
        <v>13.5</v>
      </c>
      <c r="R382" s="25" t="s">
        <v>14</v>
      </c>
      <c r="S382" s="25" t="s">
        <v>14</v>
      </c>
      <c r="T382" s="25">
        <v>13.5</v>
      </c>
      <c r="U382" s="25" t="s">
        <v>14</v>
      </c>
      <c r="V382" s="25" t="s">
        <v>14</v>
      </c>
      <c r="W382" s="25" t="s">
        <v>14</v>
      </c>
      <c r="X382" s="25" t="s">
        <v>14</v>
      </c>
      <c r="Y382" s="26"/>
      <c r="Z382" s="28" t="s">
        <v>14</v>
      </c>
      <c r="AA382" s="28" t="s">
        <v>14</v>
      </c>
      <c r="AB382" s="28" t="s">
        <v>14</v>
      </c>
      <c r="AC382" s="28" t="s">
        <v>14</v>
      </c>
      <c r="AD382" s="28" t="s">
        <v>14</v>
      </c>
      <c r="AE382" s="28" t="s">
        <v>14</v>
      </c>
      <c r="AF382" s="28" t="s">
        <v>14</v>
      </c>
      <c r="AG382" s="28" t="s">
        <v>14</v>
      </c>
      <c r="AH382" s="28" t="s">
        <v>14</v>
      </c>
      <c r="AI382" s="28" t="s">
        <v>14</v>
      </c>
      <c r="AJ382" s="28" t="s">
        <v>14</v>
      </c>
      <c r="AK382" s="51" t="s">
        <v>14</v>
      </c>
      <c r="AM382" s="1" t="s">
        <v>14</v>
      </c>
    </row>
    <row r="383" spans="1:39" x14ac:dyDescent="0.2">
      <c r="A383" s="21">
        <f>ROW(G383)-2</f>
        <v>381</v>
      </c>
      <c r="B383" s="76">
        <v>382</v>
      </c>
      <c r="C383" s="22">
        <f>IF(B383="","",IF(B383=A383,"=",B383-A383))</f>
        <v>1</v>
      </c>
      <c r="D383" s="76">
        <f>COUNTIF($M$3:$M383,$M383)</f>
        <v>30</v>
      </c>
      <c r="E383" s="76">
        <v>29</v>
      </c>
      <c r="F383" s="22">
        <f>IF(E383="","",IF(E383=D383,"=",E383-D383))</f>
        <v>-1</v>
      </c>
      <c r="G383" s="12">
        <v>18254</v>
      </c>
      <c r="H383" s="13" t="str">
        <f>IFERROR(VLOOKUP($G383,Jugadores,12,0), "")</f>
        <v>MARCELINO BAHAMONDE P.</v>
      </c>
      <c r="I383" s="13" t="str">
        <f>IFERROR(VLOOKUP($G383,Jugadores,14,0), "")</f>
        <v>Arteal TM</v>
      </c>
      <c r="J383" s="17" t="str">
        <f>IF(ISERROR(VLOOKUP(I383,Clubes,1,0)),"-","Galicia")</f>
        <v>Galicia</v>
      </c>
      <c r="K383" s="14">
        <f>IFERROR(VLOOKUP($G383,Jugadores,15,0), "")</f>
        <v>1998</v>
      </c>
      <c r="L383" s="17" t="str">
        <f>IFERROR(VLOOKUP($G383,Jugadores,16,0), "")</f>
        <v>M</v>
      </c>
      <c r="M383" s="15" t="str">
        <f>IFERROR(VLOOKUP($G383,Jugadores,17,0), "")</f>
        <v>SENM</v>
      </c>
      <c r="N383" s="16"/>
      <c r="O383" s="24">
        <f>IF(COUNT(R383:AK383)=0,"",COUNT(R383:AK383))</f>
        <v>1</v>
      </c>
      <c r="P383" s="48">
        <f>SUM(R383:AK383)</f>
        <v>13.2</v>
      </c>
      <c r="Q383" s="50">
        <v>13.2</v>
      </c>
      <c r="R383" s="25" t="s">
        <v>14</v>
      </c>
      <c r="S383" s="25" t="s">
        <v>14</v>
      </c>
      <c r="T383" s="25" t="s">
        <v>14</v>
      </c>
      <c r="U383" s="25">
        <v>13.2</v>
      </c>
      <c r="V383" s="25" t="s">
        <v>14</v>
      </c>
      <c r="W383" s="25" t="s">
        <v>14</v>
      </c>
      <c r="X383" s="25" t="s">
        <v>14</v>
      </c>
      <c r="Y383" s="26"/>
      <c r="Z383" s="28" t="s">
        <v>14</v>
      </c>
      <c r="AA383" s="28" t="s">
        <v>14</v>
      </c>
      <c r="AB383" s="28" t="s">
        <v>14</v>
      </c>
      <c r="AC383" s="28" t="s">
        <v>14</v>
      </c>
      <c r="AD383" s="28" t="s">
        <v>14</v>
      </c>
      <c r="AE383" s="28" t="s">
        <v>14</v>
      </c>
      <c r="AF383" s="28" t="s">
        <v>14</v>
      </c>
      <c r="AG383" s="28" t="s">
        <v>14</v>
      </c>
      <c r="AH383" s="28" t="s">
        <v>14</v>
      </c>
      <c r="AI383" s="28" t="s">
        <v>14</v>
      </c>
      <c r="AJ383" s="28" t="s">
        <v>14</v>
      </c>
      <c r="AK383" s="51" t="s">
        <v>14</v>
      </c>
      <c r="AM383" s="1" t="s">
        <v>14</v>
      </c>
    </row>
    <row r="384" spans="1:39" x14ac:dyDescent="0.2">
      <c r="A384" s="21">
        <f>ROW(G384)-2</f>
        <v>382</v>
      </c>
      <c r="B384" s="76">
        <v>383</v>
      </c>
      <c r="C384" s="22">
        <f>IF(B384="","",IF(B384=A384,"=",B384-A384))</f>
        <v>1</v>
      </c>
      <c r="D384" s="76">
        <f>COUNTIF($M$3:$M384,$M384)</f>
        <v>10</v>
      </c>
      <c r="E384" s="76">
        <v>10</v>
      </c>
      <c r="F384" s="22" t="str">
        <f>IF(E384="","",IF(E384=D384,"=",E384-D384))</f>
        <v>=</v>
      </c>
      <c r="G384" s="12">
        <v>67471</v>
      </c>
      <c r="H384" s="13" t="str">
        <f>IFERROR(VLOOKUP($G384,Jugadores,12,0), "")</f>
        <v>PEDRO OLHERO</v>
      </c>
      <c r="I384" s="13" t="str">
        <f>IFERROR(VLOOKUP($G384,Jugadores,14,0), "")</f>
        <v>CCR Arrabaes</v>
      </c>
      <c r="J384" s="17" t="str">
        <f>IF(ISERROR(VLOOKUP(I384,Clubes,1,0)),"-","Galicia")</f>
        <v>-</v>
      </c>
      <c r="K384" s="14">
        <f>IFERROR(VLOOKUP($G384,Jugadores,15,0), "")</f>
        <v>2001</v>
      </c>
      <c r="L384" s="17" t="str">
        <f>IFERROR(VLOOKUP($G384,Jugadores,16,0), "")</f>
        <v>M</v>
      </c>
      <c r="M384" s="15" t="str">
        <f>IFERROR(VLOOKUP($G384,Jugadores,17,0), "")</f>
        <v>S23M</v>
      </c>
      <c r="N384" s="16"/>
      <c r="O384" s="24">
        <f>IF(COUNT(R384:AK384)=0,"",COUNT(R384:AK384))</f>
        <v>1</v>
      </c>
      <c r="P384" s="48">
        <f>SUM(R384:AK384)</f>
        <v>13.2</v>
      </c>
      <c r="Q384" s="50">
        <v>13.2</v>
      </c>
      <c r="R384" s="25" t="s">
        <v>14</v>
      </c>
      <c r="S384" s="25"/>
      <c r="T384" s="25">
        <v>13.2</v>
      </c>
      <c r="U384" s="25"/>
      <c r="V384" s="25" t="s">
        <v>14</v>
      </c>
      <c r="W384" s="25" t="s">
        <v>14</v>
      </c>
      <c r="X384" s="25" t="s">
        <v>14</v>
      </c>
      <c r="Y384" s="26"/>
      <c r="Z384" s="28" t="s">
        <v>14</v>
      </c>
      <c r="AA384" s="28" t="s">
        <v>14</v>
      </c>
      <c r="AB384" s="28" t="s">
        <v>14</v>
      </c>
      <c r="AC384" s="28" t="s">
        <v>14</v>
      </c>
      <c r="AD384" s="28" t="s">
        <v>14</v>
      </c>
      <c r="AE384" s="28" t="s">
        <v>14</v>
      </c>
      <c r="AF384" s="28"/>
      <c r="AG384" s="28" t="s">
        <v>14</v>
      </c>
      <c r="AH384" s="28" t="s">
        <v>14</v>
      </c>
      <c r="AI384" s="28" t="s">
        <v>14</v>
      </c>
      <c r="AJ384" s="28" t="s">
        <v>14</v>
      </c>
      <c r="AK384" s="51" t="s">
        <v>14</v>
      </c>
      <c r="AM384" s="1" t="s">
        <v>14</v>
      </c>
    </row>
    <row r="385" spans="1:39" x14ac:dyDescent="0.2">
      <c r="A385" s="21">
        <f>ROW(G385)-2</f>
        <v>383</v>
      </c>
      <c r="B385" s="76">
        <v>384</v>
      </c>
      <c r="C385" s="22">
        <f>IF(B385="","",IF(B385=A385,"=",B385-A385))</f>
        <v>1</v>
      </c>
      <c r="D385" s="76">
        <f>COUNTIF($M$3:$M385,$M385)</f>
        <v>9</v>
      </c>
      <c r="E385" s="76">
        <v>9</v>
      </c>
      <c r="F385" s="22" t="str">
        <f>IF(E385="","",IF(E385=D385,"=",E385-D385))</f>
        <v>=</v>
      </c>
      <c r="G385" s="12">
        <v>4442</v>
      </c>
      <c r="H385" s="13" t="str">
        <f>IFERROR(VLOOKUP($G385,Jugadores,12,0), "")</f>
        <v>RAFAEL ALONSO F.</v>
      </c>
      <c r="I385" s="13" t="str">
        <f>IFERROR(VLOOKUP($G385,Jugadores,14,0), "")</f>
        <v>Club Monte Porreiro</v>
      </c>
      <c r="J385" s="17" t="str">
        <f>IF(ISERROR(VLOOKUP(I385,Clubes,1,0)),"-","Galicia")</f>
        <v>Galicia</v>
      </c>
      <c r="K385" s="14">
        <f>IFERROR(VLOOKUP($G385,Jugadores,15,0), "")</f>
        <v>1951</v>
      </c>
      <c r="L385" s="17" t="str">
        <f>IFERROR(VLOOKUP($G385,Jugadores,16,0), "")</f>
        <v>M</v>
      </c>
      <c r="M385" s="15" t="str">
        <f>IFERROR(VLOOKUP($G385,Jugadores,17,0), "")</f>
        <v>V70M</v>
      </c>
      <c r="N385" s="16">
        <v>2</v>
      </c>
      <c r="O385" s="24">
        <f>IF(COUNT(R385:AK385)=0,"",COUNT(R385:AK385))</f>
        <v>1</v>
      </c>
      <c r="P385" s="48">
        <f>SUM(R385:AK385)</f>
        <v>13.1</v>
      </c>
      <c r="Q385" s="50">
        <v>13.1</v>
      </c>
      <c r="R385" s="25" t="s">
        <v>14</v>
      </c>
      <c r="S385" s="25" t="s">
        <v>14</v>
      </c>
      <c r="T385" s="25" t="s">
        <v>14</v>
      </c>
      <c r="U385" s="25">
        <v>13.1</v>
      </c>
      <c r="V385" s="25" t="s">
        <v>14</v>
      </c>
      <c r="W385" s="25" t="s">
        <v>14</v>
      </c>
      <c r="X385" s="25" t="s">
        <v>14</v>
      </c>
      <c r="Y385" s="26"/>
      <c r="Z385" s="28" t="s">
        <v>14</v>
      </c>
      <c r="AA385" s="28" t="s">
        <v>14</v>
      </c>
      <c r="AB385" s="28" t="s">
        <v>14</v>
      </c>
      <c r="AC385" s="28" t="s">
        <v>14</v>
      </c>
      <c r="AD385" s="28" t="s">
        <v>14</v>
      </c>
      <c r="AE385" s="28" t="s">
        <v>14</v>
      </c>
      <c r="AF385" s="28" t="s">
        <v>14</v>
      </c>
      <c r="AG385" s="28" t="s">
        <v>14</v>
      </c>
      <c r="AH385" s="28" t="s">
        <v>14</v>
      </c>
      <c r="AI385" s="28" t="s">
        <v>14</v>
      </c>
      <c r="AJ385" s="28" t="s">
        <v>14</v>
      </c>
      <c r="AK385" s="51" t="s">
        <v>14</v>
      </c>
      <c r="AM385" s="1" t="s">
        <v>14</v>
      </c>
    </row>
    <row r="386" spans="1:39" x14ac:dyDescent="0.2">
      <c r="A386" s="21">
        <f>ROW(G386)-2</f>
        <v>384</v>
      </c>
      <c r="B386" s="76">
        <v>385</v>
      </c>
      <c r="C386" s="22">
        <f>IF(B386="","",IF(B386=A386,"=",B386-A386))</f>
        <v>1</v>
      </c>
      <c r="D386" s="76">
        <f>COUNTIF($M$3:$M386,$M386)</f>
        <v>5</v>
      </c>
      <c r="E386" s="76">
        <v>5</v>
      </c>
      <c r="F386" s="22" t="str">
        <f>IF(E386="","",IF(E386=D386,"=",E386-D386))</f>
        <v>=</v>
      </c>
      <c r="G386" s="12">
        <v>8670</v>
      </c>
      <c r="H386" s="13" t="str">
        <f>IFERROR(VLOOKUP($G386,Jugadores,12,0), "")</f>
        <v>EVA PEÑA L.</v>
      </c>
      <c r="I386" s="13" t="str">
        <f>IFERROR(VLOOKUP($G386,Jugadores,14,0), "")</f>
        <v>RIBADUMIA T.M.</v>
      </c>
      <c r="J386" s="17" t="str">
        <f>IF(ISERROR(VLOOKUP(I386,Clubes,1,0)),"-","Galicia")</f>
        <v>-</v>
      </c>
      <c r="K386" s="14">
        <f>IFERROR(VLOOKUP($G386,Jugadores,15,0), "")</f>
        <v>1967</v>
      </c>
      <c r="L386" s="17" t="str">
        <f>IFERROR(VLOOKUP($G386,Jugadores,16,0), "")</f>
        <v>F</v>
      </c>
      <c r="M386" s="15" t="str">
        <f>IFERROR(VLOOKUP($G386,Jugadores,17,0), "")</f>
        <v>V50F</v>
      </c>
      <c r="N386" s="16"/>
      <c r="O386" s="24">
        <f>IF(COUNT(R386:AK386)=0,"",COUNT(R386:AK386))</f>
        <v>1</v>
      </c>
      <c r="P386" s="48">
        <f>SUM(R386:AK386)</f>
        <v>13.1</v>
      </c>
      <c r="Q386" s="50">
        <v>13.1</v>
      </c>
      <c r="R386" s="25" t="s">
        <v>14</v>
      </c>
      <c r="S386" s="25" t="s">
        <v>14</v>
      </c>
      <c r="T386" s="25" t="s">
        <v>14</v>
      </c>
      <c r="U386" s="25">
        <v>13.1</v>
      </c>
      <c r="V386" s="25" t="s">
        <v>14</v>
      </c>
      <c r="W386" s="25" t="s">
        <v>14</v>
      </c>
      <c r="X386" s="25" t="s">
        <v>14</v>
      </c>
      <c r="Y386" s="26"/>
      <c r="Z386" s="28" t="s">
        <v>14</v>
      </c>
      <c r="AA386" s="28" t="s">
        <v>14</v>
      </c>
      <c r="AB386" s="28" t="s">
        <v>14</v>
      </c>
      <c r="AC386" s="28" t="s">
        <v>14</v>
      </c>
      <c r="AD386" s="28" t="s">
        <v>14</v>
      </c>
      <c r="AE386" s="28" t="s">
        <v>14</v>
      </c>
      <c r="AF386" s="28" t="s">
        <v>14</v>
      </c>
      <c r="AG386" s="28" t="s">
        <v>14</v>
      </c>
      <c r="AH386" s="28" t="s">
        <v>14</v>
      </c>
      <c r="AI386" s="28" t="s">
        <v>14</v>
      </c>
      <c r="AJ386" s="28" t="s">
        <v>14</v>
      </c>
      <c r="AK386" s="51" t="s">
        <v>14</v>
      </c>
      <c r="AM386" s="1" t="s">
        <v>14</v>
      </c>
    </row>
    <row r="387" spans="1:39" x14ac:dyDescent="0.2">
      <c r="A387" s="21">
        <f>ROW(G387)-2</f>
        <v>385</v>
      </c>
      <c r="B387" s="76">
        <v>387</v>
      </c>
      <c r="C387" s="22">
        <f>IF(B387="","",IF(B387=A387,"=",B387-A387))</f>
        <v>2</v>
      </c>
      <c r="D387" s="76">
        <f>COUNTIF($M$3:$M387,$M387)</f>
        <v>18</v>
      </c>
      <c r="E387" s="76">
        <v>18</v>
      </c>
      <c r="F387" s="22" t="str">
        <f>IF(E387="","",IF(E387=D387,"=",E387-D387))</f>
        <v>=</v>
      </c>
      <c r="G387" s="12">
        <v>27853</v>
      </c>
      <c r="H387" s="13" t="str">
        <f>IFERROR(VLOOKUP($G387,Jugadores,12,0), "")</f>
        <v>JORGE MARTINEZ C.</v>
      </c>
      <c r="I387" s="13" t="str">
        <f>IFERROR(VLOOKUP($G387,Jugadores,14,0), "")</f>
        <v>CRC Porriño</v>
      </c>
      <c r="J387" s="17" t="str">
        <f>IF(ISERROR(VLOOKUP(I387,Clubes,1,0)),"-","Galicia")</f>
        <v>Galicia</v>
      </c>
      <c r="K387" s="14">
        <f>IFERROR(VLOOKUP($G387,Jugadores,15,0), "")</f>
        <v>1959</v>
      </c>
      <c r="L387" s="17" t="str">
        <f>IFERROR(VLOOKUP($G387,Jugadores,16,0), "")</f>
        <v>M</v>
      </c>
      <c r="M387" s="15" t="str">
        <f>IFERROR(VLOOKUP($G387,Jugadores,17,0), "")</f>
        <v>V60M</v>
      </c>
      <c r="N387" s="16"/>
      <c r="O387" s="24">
        <f>IF(COUNT(R387:AK387)=0,"",COUNT(R387:AK387))</f>
        <v>3</v>
      </c>
      <c r="P387" s="48">
        <f>SUM(R387:AK387)</f>
        <v>13</v>
      </c>
      <c r="Q387" s="50">
        <v>6.5</v>
      </c>
      <c r="R387" s="25">
        <v>7.5</v>
      </c>
      <c r="S387" s="25">
        <v>1.5</v>
      </c>
      <c r="T387" s="25" t="s">
        <v>14</v>
      </c>
      <c r="U387" s="25" t="s">
        <v>14</v>
      </c>
      <c r="V387" s="25" t="s">
        <v>14</v>
      </c>
      <c r="W387" s="25" t="s">
        <v>14</v>
      </c>
      <c r="X387" s="25" t="s">
        <v>14</v>
      </c>
      <c r="Y387" s="26"/>
      <c r="Z387" s="28" t="s">
        <v>14</v>
      </c>
      <c r="AA387" s="28" t="s">
        <v>14</v>
      </c>
      <c r="AB387" s="28" t="s">
        <v>14</v>
      </c>
      <c r="AC387" s="28" t="s">
        <v>14</v>
      </c>
      <c r="AD387" s="28" t="s">
        <v>14</v>
      </c>
      <c r="AE387" s="28" t="s">
        <v>14</v>
      </c>
      <c r="AF387" s="28" t="s">
        <v>14</v>
      </c>
      <c r="AG387" s="28" t="s">
        <v>14</v>
      </c>
      <c r="AH387" s="28" t="s">
        <v>14</v>
      </c>
      <c r="AI387" s="28">
        <v>4</v>
      </c>
      <c r="AJ387" s="28" t="s">
        <v>14</v>
      </c>
      <c r="AK387" s="51" t="s">
        <v>14</v>
      </c>
      <c r="AM387" s="1" t="s">
        <v>14</v>
      </c>
    </row>
    <row r="388" spans="1:39" x14ac:dyDescent="0.2">
      <c r="A388" s="21">
        <f>ROW(G388)-2</f>
        <v>386</v>
      </c>
      <c r="B388" s="76">
        <v>489</v>
      </c>
      <c r="C388" s="22">
        <f>IF(B388="","",IF(B388=A388,"=",B388-A388))</f>
        <v>103</v>
      </c>
      <c r="D388" s="76">
        <f>COUNTIF($M$3:$M388,$M388)</f>
        <v>44</v>
      </c>
      <c r="E388" s="76">
        <v>50</v>
      </c>
      <c r="F388" s="22">
        <f>IF(E388="","",IF(E388=D388,"=",E388-D388))</f>
        <v>6</v>
      </c>
      <c r="G388" s="12">
        <v>15295</v>
      </c>
      <c r="H388" s="13" t="str">
        <f>IFERROR(VLOOKUP($G388,Jugadores,12,0), "")</f>
        <v>ILDEFONSO VIDAL G.</v>
      </c>
      <c r="I388" s="13" t="str">
        <f>IFERROR(VLOOKUP($G388,Jugadores,14,0), "")</f>
        <v>Exodus TM</v>
      </c>
      <c r="J388" s="17" t="str">
        <f>IF(ISERROR(VLOOKUP(I388,Clubes,1,0)),"-","Galicia")</f>
        <v>Galicia</v>
      </c>
      <c r="K388" s="14">
        <f>IFERROR(VLOOKUP($G388,Jugadores,15,0), "")</f>
        <v>1968</v>
      </c>
      <c r="L388" s="17" t="str">
        <f>IFERROR(VLOOKUP($G388,Jugadores,16,0), "")</f>
        <v>M</v>
      </c>
      <c r="M388" s="15" t="str">
        <f>IFERROR(VLOOKUP($G388,Jugadores,17,0), "")</f>
        <v>V50M</v>
      </c>
      <c r="N388" s="16"/>
      <c r="O388" s="24">
        <f>IF(COUNT(R388:AK388)=0,"",COUNT(R388:AK388))</f>
        <v>2</v>
      </c>
      <c r="P388" s="48">
        <f>SUM(R388:AK388)</f>
        <v>13</v>
      </c>
      <c r="Q388" s="50">
        <v>174</v>
      </c>
      <c r="R388" s="25">
        <v>5.5</v>
      </c>
      <c r="S388" s="25" t="s">
        <v>14</v>
      </c>
      <c r="T388" s="25" t="s">
        <v>14</v>
      </c>
      <c r="U388" s="25" t="s">
        <v>14</v>
      </c>
      <c r="V388" s="25">
        <v>7.5</v>
      </c>
      <c r="W388" s="25" t="s">
        <v>14</v>
      </c>
      <c r="X388" s="25" t="s">
        <v>14</v>
      </c>
      <c r="Y388" s="26"/>
      <c r="Z388" s="28"/>
      <c r="AA388" s="28" t="s">
        <v>14</v>
      </c>
      <c r="AB388" s="28" t="s">
        <v>14</v>
      </c>
      <c r="AC388" s="28" t="s">
        <v>14</v>
      </c>
      <c r="AD388" s="28" t="s">
        <v>14</v>
      </c>
      <c r="AE388" s="28" t="s">
        <v>14</v>
      </c>
      <c r="AF388" s="28" t="s">
        <v>14</v>
      </c>
      <c r="AG388" s="28" t="s">
        <v>14</v>
      </c>
      <c r="AH388" s="28" t="s">
        <v>14</v>
      </c>
      <c r="AI388" s="28" t="s">
        <v>14</v>
      </c>
      <c r="AJ388" s="28" t="s">
        <v>14</v>
      </c>
      <c r="AK388" s="51" t="s">
        <v>14</v>
      </c>
      <c r="AM388" s="1" t="s">
        <v>14</v>
      </c>
    </row>
    <row r="389" spans="1:39" x14ac:dyDescent="0.2">
      <c r="A389" s="21">
        <f>ROW(G389)-2</f>
        <v>387</v>
      </c>
      <c r="B389" s="76">
        <v>388</v>
      </c>
      <c r="C389" s="22">
        <f>IF(B389="","",IF(B389=A389,"=",B389-A389))</f>
        <v>1</v>
      </c>
      <c r="D389" s="76">
        <f>COUNTIF($M$3:$M389,$M389)</f>
        <v>31</v>
      </c>
      <c r="E389" s="76">
        <v>30</v>
      </c>
      <c r="F389" s="22">
        <f>IF(E389="","",IF(E389=D389,"=",E389-D389))</f>
        <v>-1</v>
      </c>
      <c r="G389" s="12">
        <v>38820</v>
      </c>
      <c r="H389" s="13" t="str">
        <f>IFERROR(VLOOKUP($G389,Jugadores,12,0), "")</f>
        <v>JORGE J. VILABOA P.</v>
      </c>
      <c r="I389" s="13" t="str">
        <f>IFERROR(VLOOKUP($G389,Jugadores,14,0), "")</f>
        <v>ADX Milagrosa</v>
      </c>
      <c r="J389" s="17" t="str">
        <f>IF(ISERROR(VLOOKUP(I389,Clubes,1,0)),"-","Galicia")</f>
        <v>Galicia</v>
      </c>
      <c r="K389" s="14">
        <f>IFERROR(VLOOKUP($G389,Jugadores,15,0), "")</f>
        <v>1989</v>
      </c>
      <c r="L389" s="17" t="str">
        <f>IFERROR(VLOOKUP($G389,Jugadores,16,0), "")</f>
        <v>M</v>
      </c>
      <c r="M389" s="15" t="str">
        <f>IFERROR(VLOOKUP($G389,Jugadores,17,0), "")</f>
        <v>SENM</v>
      </c>
      <c r="N389" s="16"/>
      <c r="O389" s="24">
        <f>IF(COUNT(R389:AK389)=0,"",COUNT(R389:AK389))</f>
        <v>1</v>
      </c>
      <c r="P389" s="48">
        <f>SUM(R389:AK389)</f>
        <v>13</v>
      </c>
      <c r="Q389" s="50">
        <v>13</v>
      </c>
      <c r="R389" s="25" t="s">
        <v>14</v>
      </c>
      <c r="S389" s="25" t="s">
        <v>14</v>
      </c>
      <c r="T389" s="25" t="s">
        <v>14</v>
      </c>
      <c r="U389" s="25" t="s">
        <v>14</v>
      </c>
      <c r="V389" s="25" t="s">
        <v>14</v>
      </c>
      <c r="W389" s="25" t="s">
        <v>14</v>
      </c>
      <c r="X389" s="25" t="s">
        <v>14</v>
      </c>
      <c r="Y389" s="26"/>
      <c r="Z389" s="28" t="s">
        <v>14</v>
      </c>
      <c r="AA389" s="28" t="s">
        <v>14</v>
      </c>
      <c r="AB389" s="28" t="s">
        <v>14</v>
      </c>
      <c r="AC389" s="28" t="s">
        <v>14</v>
      </c>
      <c r="AD389" s="28" t="s">
        <v>14</v>
      </c>
      <c r="AE389" s="28" t="s">
        <v>14</v>
      </c>
      <c r="AF389" s="28" t="s">
        <v>14</v>
      </c>
      <c r="AG389" s="28" t="s">
        <v>14</v>
      </c>
      <c r="AH389" s="28" t="s">
        <v>14</v>
      </c>
      <c r="AI389" s="28" t="s">
        <v>14</v>
      </c>
      <c r="AJ389" s="28" t="s">
        <v>14</v>
      </c>
      <c r="AK389" s="51">
        <v>13</v>
      </c>
      <c r="AM389" s="1" t="s">
        <v>14</v>
      </c>
    </row>
    <row r="390" spans="1:39" x14ac:dyDescent="0.2">
      <c r="A390" s="21">
        <f>ROW(G390)-2</f>
        <v>388</v>
      </c>
      <c r="B390" s="76">
        <v>391</v>
      </c>
      <c r="C390" s="22">
        <f>IF(B390="","",IF(B390=A390,"=",B390-A390))</f>
        <v>3</v>
      </c>
      <c r="D390" s="76">
        <f>COUNTIF($M$3:$M390,$M390)</f>
        <v>22</v>
      </c>
      <c r="E390" s="76">
        <v>23</v>
      </c>
      <c r="F390" s="22">
        <f>IF(E390="","",IF(E390=D390,"=",E390-D390))</f>
        <v>1</v>
      </c>
      <c r="G390" s="12">
        <v>72422</v>
      </c>
      <c r="H390" s="13" t="str">
        <f>IFERROR(VLOOKUP($G390,Jugadores,12,0), "")</f>
        <v>MARIANA RAMOS C.</v>
      </c>
      <c r="I390" s="13" t="str">
        <f>IFERROR(VLOOKUP($G390,Jugadores,14,0), "")</f>
        <v>AR Canidelo</v>
      </c>
      <c r="J390" s="17" t="str">
        <f>IF(ISERROR(VLOOKUP(I390,Clubes,1,0)),"-","Galicia")</f>
        <v>-</v>
      </c>
      <c r="K390" s="14">
        <f>IFERROR(VLOOKUP($G390,Jugadores,15,0), "")</f>
        <v>2007</v>
      </c>
      <c r="L390" s="17" t="str">
        <f>IFERROR(VLOOKUP($G390,Jugadores,16,0), "")</f>
        <v>F</v>
      </c>
      <c r="M390" s="15" t="str">
        <f>IFERROR(VLOOKUP($G390,Jugadores,17,0), "")</f>
        <v>INFF</v>
      </c>
      <c r="N390" s="16">
        <v>1</v>
      </c>
      <c r="O390" s="24">
        <f>IF(COUNT(R390:AK390)=0,"",COUNT(R390:AK390))</f>
        <v>2</v>
      </c>
      <c r="P390" s="48">
        <f>SUM(R390:AK390)</f>
        <v>12.9</v>
      </c>
      <c r="Q390" s="50">
        <v>112</v>
      </c>
      <c r="R390" s="25">
        <v>12.9</v>
      </c>
      <c r="S390" s="25" t="s">
        <v>14</v>
      </c>
      <c r="T390" s="25" t="s">
        <v>14</v>
      </c>
      <c r="U390" s="25" t="s">
        <v>14</v>
      </c>
      <c r="V390" s="25">
        <v>0</v>
      </c>
      <c r="W390" s="25" t="s">
        <v>14</v>
      </c>
      <c r="X390" s="25" t="s">
        <v>14</v>
      </c>
      <c r="Y390" s="26"/>
      <c r="Z390" s="28"/>
      <c r="AA390" s="28" t="s">
        <v>14</v>
      </c>
      <c r="AB390" s="28" t="s">
        <v>14</v>
      </c>
      <c r="AC390" s="28" t="s">
        <v>14</v>
      </c>
      <c r="AD390" s="28" t="s">
        <v>14</v>
      </c>
      <c r="AE390" s="28" t="s">
        <v>14</v>
      </c>
      <c r="AF390" s="28" t="s">
        <v>14</v>
      </c>
      <c r="AG390" s="28" t="s">
        <v>14</v>
      </c>
      <c r="AH390" s="28" t="s">
        <v>14</v>
      </c>
      <c r="AI390" s="28" t="s">
        <v>14</v>
      </c>
      <c r="AJ390" s="28" t="s">
        <v>14</v>
      </c>
      <c r="AK390" s="51" t="s">
        <v>14</v>
      </c>
      <c r="AM390" s="1" t="s">
        <v>14</v>
      </c>
    </row>
    <row r="391" spans="1:39" x14ac:dyDescent="0.2">
      <c r="A391" s="21">
        <f>ROW(G391)-2</f>
        <v>389</v>
      </c>
      <c r="B391" s="76">
        <v>389</v>
      </c>
      <c r="C391" s="22" t="str">
        <f>IF(B391="","",IF(B391=A391,"=",B391-A391))</f>
        <v>=</v>
      </c>
      <c r="D391" s="76">
        <f>COUNTIF($M$3:$M391,$M391)</f>
        <v>23</v>
      </c>
      <c r="E391" s="76">
        <v>22</v>
      </c>
      <c r="F391" s="22">
        <f>IF(E391="","",IF(E391=D391,"=",E391-D391))</f>
        <v>-1</v>
      </c>
      <c r="G391" s="12">
        <v>20865</v>
      </c>
      <c r="H391" s="13" t="str">
        <f>IFERROR(VLOOKUP($G391,Jugadores,12,0), "")</f>
        <v>ELENA MONTAOS C.</v>
      </c>
      <c r="I391" s="13" t="str">
        <f>IFERROR(VLOOKUP($G391,Jugadores,14,0), "")</f>
        <v>RIBADUMIA T.M.</v>
      </c>
      <c r="J391" s="17" t="str">
        <f>IF(ISERROR(VLOOKUP(I391,Clubes,1,0)),"-","Galicia")</f>
        <v>-</v>
      </c>
      <c r="K391" s="14">
        <f>IFERROR(VLOOKUP($G391,Jugadores,15,0), "")</f>
        <v>2008</v>
      </c>
      <c r="L391" s="17" t="str">
        <f>IFERROR(VLOOKUP($G391,Jugadores,16,0), "")</f>
        <v>F</v>
      </c>
      <c r="M391" s="15" t="str">
        <f>IFERROR(VLOOKUP($G391,Jugadores,17,0), "")</f>
        <v>INFF</v>
      </c>
      <c r="N391" s="16"/>
      <c r="O391" s="24">
        <f>IF(COUNT(R391:AK391)=0,"",COUNT(R391:AK391))</f>
        <v>1</v>
      </c>
      <c r="P391" s="48">
        <f>SUM(R391:AK391)</f>
        <v>12.9</v>
      </c>
      <c r="Q391" s="50">
        <v>12.9</v>
      </c>
      <c r="R391" s="25" t="s">
        <v>14</v>
      </c>
      <c r="S391" s="25" t="s">
        <v>14</v>
      </c>
      <c r="T391" s="25" t="s">
        <v>14</v>
      </c>
      <c r="U391" s="25">
        <v>12.9</v>
      </c>
      <c r="V391" s="25" t="s">
        <v>14</v>
      </c>
      <c r="W391" s="25" t="s">
        <v>14</v>
      </c>
      <c r="X391" s="25" t="s">
        <v>14</v>
      </c>
      <c r="Y391" s="26"/>
      <c r="Z391" s="28" t="s">
        <v>14</v>
      </c>
      <c r="AA391" s="28" t="s">
        <v>14</v>
      </c>
      <c r="AB391" s="28" t="s">
        <v>14</v>
      </c>
      <c r="AC391" s="28" t="s">
        <v>14</v>
      </c>
      <c r="AD391" s="28" t="s">
        <v>14</v>
      </c>
      <c r="AE391" s="28" t="s">
        <v>14</v>
      </c>
      <c r="AF391" s="28" t="s">
        <v>14</v>
      </c>
      <c r="AG391" s="28" t="s">
        <v>14</v>
      </c>
      <c r="AH391" s="28" t="s">
        <v>14</v>
      </c>
      <c r="AI391" s="28" t="s">
        <v>14</v>
      </c>
      <c r="AJ391" s="28" t="s">
        <v>14</v>
      </c>
      <c r="AK391" s="51" t="s">
        <v>14</v>
      </c>
      <c r="AM391" s="1" t="s">
        <v>14</v>
      </c>
    </row>
    <row r="392" spans="1:39" x14ac:dyDescent="0.2">
      <c r="A392" s="21">
        <f>ROW(G392)-2</f>
        <v>390</v>
      </c>
      <c r="B392" s="76">
        <v>390</v>
      </c>
      <c r="C392" s="22" t="str">
        <f>IF(B392="","",IF(B392=A392,"=",B392-A392))</f>
        <v>=</v>
      </c>
      <c r="D392" s="76">
        <f>COUNTIF($M$3:$M392,$M392)</f>
        <v>31</v>
      </c>
      <c r="E392" s="76">
        <v>33</v>
      </c>
      <c r="F392" s="22">
        <f>IF(E392="","",IF(E392=D392,"=",E392-D392))</f>
        <v>2</v>
      </c>
      <c r="G392" s="12">
        <v>20941</v>
      </c>
      <c r="H392" s="13" t="str">
        <f>IFERROR(VLOOKUP($G392,Jugadores,12,0), "")</f>
        <v>BRAIS GONZALEZ D.</v>
      </c>
      <c r="I392" s="13" t="str">
        <f>IFERROR(VLOOKUP($G392,Jugadores,14,0), "")</f>
        <v>Club Monte Porreiro</v>
      </c>
      <c r="J392" s="17" t="str">
        <f>IF(ISERROR(VLOOKUP(I392,Clubes,1,0)),"-","Galicia")</f>
        <v>Galicia</v>
      </c>
      <c r="K392" s="14">
        <f>IFERROR(VLOOKUP($G392,Jugadores,15,0), "")</f>
        <v>2005</v>
      </c>
      <c r="L392" s="17" t="str">
        <f>IFERROR(VLOOKUP($G392,Jugadores,16,0), "")</f>
        <v>M</v>
      </c>
      <c r="M392" s="15" t="str">
        <f>IFERROR(VLOOKUP($G392,Jugadores,17,0), "")</f>
        <v>JUVM</v>
      </c>
      <c r="N392" s="16"/>
      <c r="O392" s="24">
        <f>IF(COUNT(R392:AK392)=0,"",COUNT(R392:AK392))</f>
        <v>1</v>
      </c>
      <c r="P392" s="48">
        <f>SUM(R392:AK392)</f>
        <v>12.9</v>
      </c>
      <c r="Q392" s="50">
        <v>12.9</v>
      </c>
      <c r="R392" s="25" t="s">
        <v>14</v>
      </c>
      <c r="S392" s="25" t="s">
        <v>14</v>
      </c>
      <c r="T392" s="25" t="s">
        <v>14</v>
      </c>
      <c r="U392" s="25">
        <v>12.9</v>
      </c>
      <c r="V392" s="25" t="s">
        <v>14</v>
      </c>
      <c r="W392" s="25" t="s">
        <v>14</v>
      </c>
      <c r="X392" s="25" t="s">
        <v>14</v>
      </c>
      <c r="Y392" s="26"/>
      <c r="Z392" s="28" t="s">
        <v>14</v>
      </c>
      <c r="AA392" s="28" t="s">
        <v>14</v>
      </c>
      <c r="AB392" s="28" t="s">
        <v>14</v>
      </c>
      <c r="AC392" s="28" t="s">
        <v>14</v>
      </c>
      <c r="AD392" s="28" t="s">
        <v>14</v>
      </c>
      <c r="AE392" s="28" t="s">
        <v>14</v>
      </c>
      <c r="AF392" s="28" t="s">
        <v>14</v>
      </c>
      <c r="AG392" s="28" t="s">
        <v>14</v>
      </c>
      <c r="AH392" s="28" t="s">
        <v>14</v>
      </c>
      <c r="AI392" s="28" t="s">
        <v>14</v>
      </c>
      <c r="AJ392" s="28" t="s">
        <v>14</v>
      </c>
      <c r="AK392" s="51" t="s">
        <v>14</v>
      </c>
      <c r="AM392" s="1" t="s">
        <v>14</v>
      </c>
    </row>
    <row r="393" spans="1:39" x14ac:dyDescent="0.2">
      <c r="A393" s="21">
        <f>ROW(G393)-2</f>
        <v>391</v>
      </c>
      <c r="B393" s="76">
        <v>392</v>
      </c>
      <c r="C393" s="22">
        <f>IF(B393="","",IF(B393=A393,"=",B393-A393))</f>
        <v>1</v>
      </c>
      <c r="D393" s="76">
        <f>COUNTIF($M$3:$M393,$M393)</f>
        <v>28</v>
      </c>
      <c r="E393" s="76">
        <v>28</v>
      </c>
      <c r="F393" s="22" t="str">
        <f>IF(E393="","",IF(E393=D393,"=",E393-D393))</f>
        <v>=</v>
      </c>
      <c r="G393" s="12">
        <v>35212</v>
      </c>
      <c r="H393" s="13" t="str">
        <f>IFERROR(VLOOKUP($G393,Jugadores,12,0), "")</f>
        <v>IVAN POMBO F.</v>
      </c>
      <c r="I393" s="13" t="str">
        <f>IFERROR(VLOOKUP($G393,Jugadores,14,0), "")</f>
        <v>CTM Mos</v>
      </c>
      <c r="J393" s="17" t="str">
        <f>IF(ISERROR(VLOOKUP(I393,Clubes,1,0)),"-","Galicia")</f>
        <v>Galicia</v>
      </c>
      <c r="K393" s="14">
        <f>IFERROR(VLOOKUP($G393,Jugadores,15,0), "")</f>
        <v>1981</v>
      </c>
      <c r="L393" s="17" t="str">
        <f>IFERROR(VLOOKUP($G393,Jugadores,16,0), "")</f>
        <v>M</v>
      </c>
      <c r="M393" s="15" t="str">
        <f>IFERROR(VLOOKUP($G393,Jugadores,17,0), "")</f>
        <v>V40M</v>
      </c>
      <c r="N393" s="16"/>
      <c r="O393" s="24">
        <f>IF(COUNT(R393:AK393)=0,"",COUNT(R393:AK393))</f>
        <v>4</v>
      </c>
      <c r="P393" s="48">
        <f>SUM(R393:AK393)</f>
        <v>12.8</v>
      </c>
      <c r="Q393" s="50">
        <v>16.8</v>
      </c>
      <c r="R393" s="25">
        <v>2.5</v>
      </c>
      <c r="S393" s="25" t="s">
        <v>14</v>
      </c>
      <c r="T393" s="25">
        <v>2.2999999999999998</v>
      </c>
      <c r="U393" s="25" t="s">
        <v>14</v>
      </c>
      <c r="V393" s="25" t="s">
        <v>14</v>
      </c>
      <c r="W393" s="25" t="s">
        <v>14</v>
      </c>
      <c r="X393" s="25" t="s">
        <v>14</v>
      </c>
      <c r="Y393" s="26"/>
      <c r="Z393" s="28" t="s">
        <v>14</v>
      </c>
      <c r="AA393" s="28" t="s">
        <v>14</v>
      </c>
      <c r="AB393" s="28" t="s">
        <v>14</v>
      </c>
      <c r="AC393" s="28" t="s">
        <v>14</v>
      </c>
      <c r="AD393" s="28" t="s">
        <v>14</v>
      </c>
      <c r="AE393" s="28" t="s">
        <v>14</v>
      </c>
      <c r="AF393" s="28" t="s">
        <v>14</v>
      </c>
      <c r="AG393" s="28">
        <v>3</v>
      </c>
      <c r="AH393" s="28" t="s">
        <v>14</v>
      </c>
      <c r="AI393" s="28" t="s">
        <v>14</v>
      </c>
      <c r="AJ393" s="28" t="s">
        <v>14</v>
      </c>
      <c r="AK393" s="51">
        <v>5</v>
      </c>
      <c r="AM393" s="1" t="s">
        <v>14</v>
      </c>
    </row>
    <row r="394" spans="1:39" x14ac:dyDescent="0.2">
      <c r="A394" s="21">
        <f>ROW(G394)-2</f>
        <v>392</v>
      </c>
      <c r="B394" s="76">
        <v>393</v>
      </c>
      <c r="C394" s="22">
        <f>IF(B394="","",IF(B394=A394,"=",B394-A394))</f>
        <v>1</v>
      </c>
      <c r="D394" s="76">
        <f>COUNTIF($M$3:$M394,$M394)</f>
        <v>29</v>
      </c>
      <c r="E394" s="76">
        <v>29</v>
      </c>
      <c r="F394" s="22" t="str">
        <f>IF(E394="","",IF(E394=D394,"=",E394-D394))</f>
        <v>=</v>
      </c>
      <c r="G394" s="12">
        <v>23038</v>
      </c>
      <c r="H394" s="13" t="str">
        <f>IFERROR(VLOOKUP($G394,Jugadores,12,0), "")</f>
        <v>JACOBO DIAZ P.</v>
      </c>
      <c r="I394" s="13" t="str">
        <f>IFERROR(VLOOKUP($G394,Jugadores,14,0), "")</f>
        <v>CD Dezportas Lugo TM</v>
      </c>
      <c r="J394" s="17" t="str">
        <f>IF(ISERROR(VLOOKUP(I394,Clubes,1,0)),"-","Galicia")</f>
        <v>Galicia</v>
      </c>
      <c r="K394" s="14">
        <f>IFERROR(VLOOKUP($G394,Jugadores,15,0), "")</f>
        <v>1981</v>
      </c>
      <c r="L394" s="17" t="str">
        <f>IFERROR(VLOOKUP($G394,Jugadores,16,0), "")</f>
        <v>M</v>
      </c>
      <c r="M394" s="15" t="str">
        <f>IFERROR(VLOOKUP($G394,Jugadores,17,0), "")</f>
        <v>V40M</v>
      </c>
      <c r="N394" s="16"/>
      <c r="O394" s="24">
        <f>IF(COUNT(R394:AK394)=0,"",COUNT(R394:AK394))</f>
        <v>2</v>
      </c>
      <c r="P394" s="48">
        <f>SUM(R394:AK394)</f>
        <v>12.5</v>
      </c>
      <c r="Q394" s="50">
        <v>6.5</v>
      </c>
      <c r="R394" s="25" t="s">
        <v>14</v>
      </c>
      <c r="S394" s="25" t="s">
        <v>14</v>
      </c>
      <c r="T394" s="25" t="s">
        <v>14</v>
      </c>
      <c r="U394" s="25" t="s">
        <v>14</v>
      </c>
      <c r="V394" s="25" t="s">
        <v>14</v>
      </c>
      <c r="W394" s="25">
        <v>6.5</v>
      </c>
      <c r="X394" s="25">
        <v>6</v>
      </c>
      <c r="Y394" s="26"/>
      <c r="Z394" s="28" t="s">
        <v>14</v>
      </c>
      <c r="AA394" s="28" t="s">
        <v>14</v>
      </c>
      <c r="AB394" s="28" t="s">
        <v>14</v>
      </c>
      <c r="AC394" s="28" t="s">
        <v>14</v>
      </c>
      <c r="AD394" s="28" t="s">
        <v>14</v>
      </c>
      <c r="AE394" s="28" t="s">
        <v>14</v>
      </c>
      <c r="AF394" s="28" t="s">
        <v>14</v>
      </c>
      <c r="AG394" s="28" t="s">
        <v>14</v>
      </c>
      <c r="AH394" s="28" t="s">
        <v>14</v>
      </c>
      <c r="AI394" s="28" t="s">
        <v>14</v>
      </c>
      <c r="AJ394" s="28" t="s">
        <v>14</v>
      </c>
      <c r="AK394" s="51" t="s">
        <v>14</v>
      </c>
      <c r="AM394" s="1" t="s">
        <v>14</v>
      </c>
    </row>
    <row r="395" spans="1:39" x14ac:dyDescent="0.2">
      <c r="A395" s="21">
        <f>ROW(G395)-2</f>
        <v>393</v>
      </c>
      <c r="B395" s="76">
        <v>394</v>
      </c>
      <c r="C395" s="22">
        <f>IF(B395="","",IF(B395=A395,"=",B395-A395))</f>
        <v>1</v>
      </c>
      <c r="D395" s="76">
        <f>COUNTIF($M$3:$M395,$M395)</f>
        <v>30</v>
      </c>
      <c r="E395" s="76">
        <v>30</v>
      </c>
      <c r="F395" s="22" t="str">
        <f>IF(E395="","",IF(E395=D395,"=",E395-D395))</f>
        <v>=</v>
      </c>
      <c r="G395" s="12">
        <v>33664</v>
      </c>
      <c r="H395" s="13" t="str">
        <f>IFERROR(VLOOKUP($G395,Jugadores,12,0), "")</f>
        <v>JESUS ALVAREZ C.</v>
      </c>
      <c r="I395" s="13" t="str">
        <f>IFERROR(VLOOKUP($G395,Jugadores,14,0), "")</f>
        <v>CD Dezportas Lugo TM</v>
      </c>
      <c r="J395" s="17" t="str">
        <f>IF(ISERROR(VLOOKUP(I395,Clubes,1,0)),"-","Galicia")</f>
        <v>Galicia</v>
      </c>
      <c r="K395" s="14">
        <f>IFERROR(VLOOKUP($G395,Jugadores,15,0), "")</f>
        <v>1977</v>
      </c>
      <c r="L395" s="17" t="str">
        <f>IFERROR(VLOOKUP($G395,Jugadores,16,0), "")</f>
        <v>M</v>
      </c>
      <c r="M395" s="15" t="str">
        <f>IFERROR(VLOOKUP($G395,Jugadores,17,0), "")</f>
        <v>V40M</v>
      </c>
      <c r="N395" s="16"/>
      <c r="O395" s="24">
        <f>IF(COUNT(R395:AK395)=0,"",COUNT(R395:AK395))</f>
        <v>2</v>
      </c>
      <c r="P395" s="48">
        <f>SUM(R395:AK395)</f>
        <v>12.5</v>
      </c>
      <c r="Q395" s="50">
        <v>6.5</v>
      </c>
      <c r="R395" s="25" t="s">
        <v>14</v>
      </c>
      <c r="S395" s="25" t="s">
        <v>14</v>
      </c>
      <c r="T395" s="25" t="s">
        <v>14</v>
      </c>
      <c r="U395" s="25" t="s">
        <v>14</v>
      </c>
      <c r="V395" s="25" t="s">
        <v>14</v>
      </c>
      <c r="W395" s="25">
        <v>6.5</v>
      </c>
      <c r="X395" s="25">
        <v>6</v>
      </c>
      <c r="Y395" s="26"/>
      <c r="Z395" s="28" t="s">
        <v>14</v>
      </c>
      <c r="AA395" s="28" t="s">
        <v>14</v>
      </c>
      <c r="AB395" s="28" t="s">
        <v>14</v>
      </c>
      <c r="AC395" s="28" t="s">
        <v>14</v>
      </c>
      <c r="AD395" s="28" t="s">
        <v>14</v>
      </c>
      <c r="AE395" s="28" t="s">
        <v>14</v>
      </c>
      <c r="AF395" s="28" t="s">
        <v>14</v>
      </c>
      <c r="AG395" s="28" t="s">
        <v>14</v>
      </c>
      <c r="AH395" s="28" t="s">
        <v>14</v>
      </c>
      <c r="AI395" s="28" t="s">
        <v>14</v>
      </c>
      <c r="AJ395" s="28" t="s">
        <v>14</v>
      </c>
      <c r="AK395" s="51" t="s">
        <v>14</v>
      </c>
      <c r="AM395" s="1" t="s">
        <v>14</v>
      </c>
    </row>
    <row r="396" spans="1:39" x14ac:dyDescent="0.2">
      <c r="A396" s="21">
        <f>ROW(G396)-2</f>
        <v>394</v>
      </c>
      <c r="B396" s="76">
        <v>395</v>
      </c>
      <c r="C396" s="22">
        <f>IF(B396="","",IF(B396=A396,"=",B396-A396))</f>
        <v>1</v>
      </c>
      <c r="D396" s="76">
        <f>COUNTIF($M$3:$M396,$M396)</f>
        <v>32</v>
      </c>
      <c r="E396" s="76">
        <v>31</v>
      </c>
      <c r="F396" s="22">
        <f>IF(E396="","",IF(E396=D396,"=",E396-D396))</f>
        <v>-1</v>
      </c>
      <c r="G396" s="12">
        <v>9976</v>
      </c>
      <c r="H396" s="13" t="str">
        <f>IFERROR(VLOOKUP($G396,Jugadores,12,0), "")</f>
        <v>DAVID GONZALEZ M.</v>
      </c>
      <c r="I396" s="13" t="str">
        <f>IFERROR(VLOOKUP($G396,Jugadores,14,0), "")</f>
        <v>CTM Vigo</v>
      </c>
      <c r="J396" s="17" t="str">
        <f>IF(ISERROR(VLOOKUP(I396,Clubes,1,0)),"-","Galicia")</f>
        <v>Galicia</v>
      </c>
      <c r="K396" s="14">
        <f>IFERROR(VLOOKUP($G396,Jugadores,15,0), "")</f>
        <v>1991</v>
      </c>
      <c r="L396" s="17" t="str">
        <f>IFERROR(VLOOKUP($G396,Jugadores,16,0), "")</f>
        <v>M</v>
      </c>
      <c r="M396" s="15" t="str">
        <f>IFERROR(VLOOKUP($G396,Jugadores,17,0), "")</f>
        <v>SENM</v>
      </c>
      <c r="N396" s="16"/>
      <c r="O396" s="24">
        <f>IF(COUNT(R396:AK396)=0,"",COUNT(R396:AK396))</f>
        <v>1</v>
      </c>
      <c r="P396" s="48">
        <f>SUM(R396:AK396)</f>
        <v>12.5</v>
      </c>
      <c r="Q396" s="50">
        <v>12.5</v>
      </c>
      <c r="R396" s="25" t="s">
        <v>14</v>
      </c>
      <c r="S396" s="25" t="s">
        <v>14</v>
      </c>
      <c r="T396" s="25" t="s">
        <v>14</v>
      </c>
      <c r="U396" s="25">
        <v>12.5</v>
      </c>
      <c r="V396" s="25" t="s">
        <v>14</v>
      </c>
      <c r="W396" s="25" t="s">
        <v>14</v>
      </c>
      <c r="X396" s="25" t="s">
        <v>14</v>
      </c>
      <c r="Y396" s="26"/>
      <c r="Z396" s="28" t="s">
        <v>14</v>
      </c>
      <c r="AA396" s="28" t="s">
        <v>14</v>
      </c>
      <c r="AB396" s="28" t="s">
        <v>14</v>
      </c>
      <c r="AC396" s="28" t="s">
        <v>14</v>
      </c>
      <c r="AD396" s="28" t="s">
        <v>14</v>
      </c>
      <c r="AE396" s="28" t="s">
        <v>14</v>
      </c>
      <c r="AF396" s="28" t="s">
        <v>14</v>
      </c>
      <c r="AG396" s="28" t="s">
        <v>14</v>
      </c>
      <c r="AH396" s="28" t="s">
        <v>14</v>
      </c>
      <c r="AI396" s="28" t="s">
        <v>14</v>
      </c>
      <c r="AJ396" s="28" t="s">
        <v>14</v>
      </c>
      <c r="AK396" s="51" t="s">
        <v>14</v>
      </c>
      <c r="AM396" s="1" t="s">
        <v>14</v>
      </c>
    </row>
    <row r="397" spans="1:39" x14ac:dyDescent="0.2">
      <c r="A397" s="21">
        <f>ROW(G397)-2</f>
        <v>395</v>
      </c>
      <c r="B397" s="76">
        <v>396</v>
      </c>
      <c r="C397" s="22">
        <f>IF(B397="","",IF(B397=A397,"=",B397-A397))</f>
        <v>1</v>
      </c>
      <c r="D397" s="76">
        <f>COUNTIF($M$3:$M397,$M397)</f>
        <v>32</v>
      </c>
      <c r="E397" s="76">
        <v>34</v>
      </c>
      <c r="F397" s="22">
        <f>IF(E397="","",IF(E397=D397,"=",E397-D397))</f>
        <v>2</v>
      </c>
      <c r="G397" s="12">
        <v>33759</v>
      </c>
      <c r="H397" s="13" t="str">
        <f>IFERROR(VLOOKUP($G397,Jugadores,12,0), "")</f>
        <v>RAUL J. MARTINEZ S.</v>
      </c>
      <c r="I397" s="13" t="str">
        <f>IFERROR(VLOOKUP($G397,Jugadores,14,0), "")</f>
        <v>Vilagarcía TM</v>
      </c>
      <c r="J397" s="17" t="str">
        <f>IF(ISERROR(VLOOKUP(I397,Clubes,1,0)),"-","Galicia")</f>
        <v>Galicia</v>
      </c>
      <c r="K397" s="14">
        <f>IFERROR(VLOOKUP($G397,Jugadores,15,0), "")</f>
        <v>2006</v>
      </c>
      <c r="L397" s="17" t="str">
        <f>IFERROR(VLOOKUP($G397,Jugadores,16,0), "")</f>
        <v>M</v>
      </c>
      <c r="M397" s="15" t="str">
        <f>IFERROR(VLOOKUP($G397,Jugadores,17,0), "")</f>
        <v>JUVM</v>
      </c>
      <c r="N397" s="16"/>
      <c r="O397" s="24">
        <f>IF(COUNT(R397:AK397)=0,"",COUNT(R397:AK397))</f>
        <v>1</v>
      </c>
      <c r="P397" s="48">
        <f>SUM(R397:AK397)</f>
        <v>12.5</v>
      </c>
      <c r="Q397" s="50">
        <v>16.5</v>
      </c>
      <c r="R397" s="25" t="s">
        <v>14</v>
      </c>
      <c r="S397" s="25" t="s">
        <v>14</v>
      </c>
      <c r="T397" s="25">
        <v>12.5</v>
      </c>
      <c r="U397" s="25" t="s">
        <v>14</v>
      </c>
      <c r="V397" s="25" t="s">
        <v>14</v>
      </c>
      <c r="W397" s="25" t="s">
        <v>14</v>
      </c>
      <c r="X397" s="25" t="s">
        <v>14</v>
      </c>
      <c r="Y397" s="26"/>
      <c r="Z397" s="28" t="s">
        <v>14</v>
      </c>
      <c r="AA397" s="28" t="s">
        <v>14</v>
      </c>
      <c r="AB397" s="28" t="s">
        <v>14</v>
      </c>
      <c r="AC397" s="28" t="s">
        <v>14</v>
      </c>
      <c r="AD397" s="28" t="s">
        <v>14</v>
      </c>
      <c r="AE397" s="28" t="s">
        <v>14</v>
      </c>
      <c r="AF397" s="28" t="s">
        <v>14</v>
      </c>
      <c r="AG397" s="28" t="s">
        <v>14</v>
      </c>
      <c r="AH397" s="28" t="s">
        <v>14</v>
      </c>
      <c r="AI397" s="28" t="s">
        <v>14</v>
      </c>
      <c r="AJ397" s="28" t="s">
        <v>14</v>
      </c>
      <c r="AK397" s="51" t="s">
        <v>14</v>
      </c>
      <c r="AM397" s="1" t="s">
        <v>14</v>
      </c>
    </row>
    <row r="398" spans="1:39" x14ac:dyDescent="0.2">
      <c r="A398" s="21">
        <f>ROW(G398)-2</f>
        <v>396</v>
      </c>
      <c r="B398" s="76">
        <v>397</v>
      </c>
      <c r="C398" s="22">
        <f>IF(B398="","",IF(B398=A398,"=",B398-A398))</f>
        <v>1</v>
      </c>
      <c r="D398" s="76">
        <f>COUNTIF($M$3:$M398,$M398)</f>
        <v>33</v>
      </c>
      <c r="E398" s="76">
        <v>35</v>
      </c>
      <c r="F398" s="22">
        <f>IF(E398="","",IF(E398=D398,"=",E398-D398))</f>
        <v>2</v>
      </c>
      <c r="G398" s="12">
        <v>68022</v>
      </c>
      <c r="H398" s="13" t="str">
        <f>IFERROR(VLOOKUP($G398,Jugadores,12,0), "")</f>
        <v>FRANCISCO SILVA</v>
      </c>
      <c r="I398" s="13" t="str">
        <f>IFERROR(VLOOKUP($G398,Jugadores,14,0), "")</f>
        <v>CCR Arrabaes</v>
      </c>
      <c r="J398" s="17" t="str">
        <f>IF(ISERROR(VLOOKUP(I398,Clubes,1,0)),"-","Galicia")</f>
        <v>-</v>
      </c>
      <c r="K398" s="14">
        <f>IFERROR(VLOOKUP($G398,Jugadores,15,0), "")</f>
        <v>2005</v>
      </c>
      <c r="L398" s="17" t="str">
        <f>IFERROR(VLOOKUP($G398,Jugadores,16,0), "")</f>
        <v>M</v>
      </c>
      <c r="M398" s="15" t="str">
        <f>IFERROR(VLOOKUP($G398,Jugadores,17,0), "")</f>
        <v>JUVM</v>
      </c>
      <c r="N398" s="16"/>
      <c r="O398" s="24">
        <f>IF(COUNT(R398:AK398)=0,"",COUNT(R398:AK398))</f>
        <v>1</v>
      </c>
      <c r="P398" s="48">
        <f>SUM(R398:AK398)</f>
        <v>12.5</v>
      </c>
      <c r="Q398" s="50">
        <v>12.5</v>
      </c>
      <c r="R398" s="25" t="s">
        <v>14</v>
      </c>
      <c r="S398" s="25"/>
      <c r="T398" s="25">
        <v>12.5</v>
      </c>
      <c r="U398" s="25"/>
      <c r="V398" s="25" t="s">
        <v>14</v>
      </c>
      <c r="W398" s="25" t="s">
        <v>14</v>
      </c>
      <c r="X398" s="25" t="s">
        <v>14</v>
      </c>
      <c r="Y398" s="26"/>
      <c r="Z398" s="28" t="s">
        <v>14</v>
      </c>
      <c r="AA398" s="28" t="s">
        <v>14</v>
      </c>
      <c r="AB398" s="28" t="s">
        <v>14</v>
      </c>
      <c r="AC398" s="28" t="s">
        <v>14</v>
      </c>
      <c r="AD398" s="28" t="s">
        <v>14</v>
      </c>
      <c r="AE398" s="28" t="s">
        <v>14</v>
      </c>
      <c r="AF398" s="28"/>
      <c r="AG398" s="28" t="s">
        <v>14</v>
      </c>
      <c r="AH398" s="28" t="s">
        <v>14</v>
      </c>
      <c r="AI398" s="28" t="s">
        <v>14</v>
      </c>
      <c r="AJ398" s="28" t="s">
        <v>14</v>
      </c>
      <c r="AK398" s="51" t="s">
        <v>14</v>
      </c>
      <c r="AM398" s="1" t="s">
        <v>14</v>
      </c>
    </row>
    <row r="399" spans="1:39" x14ac:dyDescent="0.2">
      <c r="A399" s="21">
        <f>ROW(G399)-2</f>
        <v>397</v>
      </c>
      <c r="B399" s="76">
        <v>398</v>
      </c>
      <c r="C399" s="22">
        <f>IF(B399="","",IF(B399=A399,"=",B399-A399))</f>
        <v>1</v>
      </c>
      <c r="D399" s="76">
        <f>COUNTIF($M$3:$M399,$M399)</f>
        <v>48</v>
      </c>
      <c r="E399" s="76">
        <v>49</v>
      </c>
      <c r="F399" s="22">
        <f>IF(E399="","",IF(E399=D399,"=",E399-D399))</f>
        <v>1</v>
      </c>
      <c r="G399" s="12">
        <v>74374</v>
      </c>
      <c r="H399" s="13" t="str">
        <f>IFERROR(VLOOKUP($G399,Jugadores,12,0), "")</f>
        <v>PEDRO RODRIGUES</v>
      </c>
      <c r="I399" s="13" t="str">
        <f>IFERROR(VLOOKUP($G399,Jugadores,14,0), "")</f>
        <v>CTM Vila Real</v>
      </c>
      <c r="J399" s="17" t="str">
        <f>IF(ISERROR(VLOOKUP(I399,Clubes,1,0)),"-","Galicia")</f>
        <v>-</v>
      </c>
      <c r="K399" s="14">
        <f>IFERROR(VLOOKUP($G399,Jugadores,15,0), "")</f>
        <v>2007</v>
      </c>
      <c r="L399" s="17" t="str">
        <f>IFERROR(VLOOKUP($G399,Jugadores,16,0), "")</f>
        <v>M</v>
      </c>
      <c r="M399" s="15" t="str">
        <f>IFERROR(VLOOKUP($G399,Jugadores,17,0), "")</f>
        <v>INFM</v>
      </c>
      <c r="N399" s="16"/>
      <c r="O399" s="24">
        <f>IF(COUNT(R399:AK399)=0,"",COUNT(R399:AK399))</f>
        <v>1</v>
      </c>
      <c r="P399" s="48">
        <f>SUM(R399:AK399)</f>
        <v>12.5</v>
      </c>
      <c r="Q399" s="50">
        <v>12.5</v>
      </c>
      <c r="R399" s="25" t="s">
        <v>14</v>
      </c>
      <c r="S399" s="25"/>
      <c r="T399" s="25">
        <v>12.5</v>
      </c>
      <c r="U399" s="25"/>
      <c r="V399" s="25" t="s">
        <v>14</v>
      </c>
      <c r="W399" s="25" t="s">
        <v>14</v>
      </c>
      <c r="X399" s="25" t="s">
        <v>14</v>
      </c>
      <c r="Y399" s="26"/>
      <c r="Z399" s="28" t="s">
        <v>14</v>
      </c>
      <c r="AA399" s="28" t="s">
        <v>14</v>
      </c>
      <c r="AB399" s="28" t="s">
        <v>14</v>
      </c>
      <c r="AC399" s="28" t="s">
        <v>14</v>
      </c>
      <c r="AD399" s="28" t="s">
        <v>14</v>
      </c>
      <c r="AE399" s="28" t="s">
        <v>14</v>
      </c>
      <c r="AF399" s="28"/>
      <c r="AG399" s="28" t="s">
        <v>14</v>
      </c>
      <c r="AH399" s="28" t="s">
        <v>14</v>
      </c>
      <c r="AI399" s="28" t="s">
        <v>14</v>
      </c>
      <c r="AJ399" s="28" t="s">
        <v>14</v>
      </c>
      <c r="AK399" s="51" t="s">
        <v>14</v>
      </c>
      <c r="AM399" s="1" t="s">
        <v>14</v>
      </c>
    </row>
    <row r="400" spans="1:39" x14ac:dyDescent="0.2">
      <c r="A400" s="21">
        <f>ROW(G400)-2</f>
        <v>398</v>
      </c>
      <c r="B400" s="76">
        <v>450</v>
      </c>
      <c r="C400" s="22">
        <f>IF(B400="","",IF(B400=A400,"=",B400-A400))</f>
        <v>52</v>
      </c>
      <c r="D400" s="76">
        <f>COUNTIF($M$3:$M400,$M400)</f>
        <v>49</v>
      </c>
      <c r="E400" s="76">
        <v>54</v>
      </c>
      <c r="F400" s="22">
        <f>IF(E400="","",IF(E400=D400,"=",E400-D400))</f>
        <v>5</v>
      </c>
      <c r="G400" s="12">
        <v>31302</v>
      </c>
      <c r="H400" s="13" t="str">
        <f>IFERROR(VLOOKUP($G400,Jugadores,12,0), "")</f>
        <v>MANUEL GONZALEZ A.</v>
      </c>
      <c r="I400" s="13" t="str">
        <f>IFERROR(VLOOKUP($G400,Jugadores,14,0), "")</f>
        <v>Cinania TM</v>
      </c>
      <c r="J400" s="17" t="str">
        <f>IF(ISERROR(VLOOKUP(I400,Clubes,1,0)),"-","Galicia")</f>
        <v>Galicia</v>
      </c>
      <c r="K400" s="14">
        <f>IFERROR(VLOOKUP($G400,Jugadores,15,0), "")</f>
        <v>2008</v>
      </c>
      <c r="L400" s="17" t="str">
        <f>IFERROR(VLOOKUP($G400,Jugadores,16,0), "")</f>
        <v>M</v>
      </c>
      <c r="M400" s="15" t="str">
        <f>IFERROR(VLOOKUP($G400,Jugadores,17,0), "")</f>
        <v>INFM</v>
      </c>
      <c r="N400" s="16"/>
      <c r="O400" s="24">
        <f>IF(COUNT(R400:AK400)=0,"",COUNT(R400:AK400))</f>
        <v>2</v>
      </c>
      <c r="P400" s="48">
        <f>SUM(R400:AK400)</f>
        <v>12</v>
      </c>
      <c r="Q400" s="50">
        <v>77</v>
      </c>
      <c r="R400" s="25">
        <v>8</v>
      </c>
      <c r="S400" s="25" t="s">
        <v>14</v>
      </c>
      <c r="T400" s="25" t="s">
        <v>14</v>
      </c>
      <c r="U400" s="25" t="s">
        <v>14</v>
      </c>
      <c r="V400" s="25">
        <v>4</v>
      </c>
      <c r="W400" s="25" t="s">
        <v>14</v>
      </c>
      <c r="X400" s="25" t="s">
        <v>14</v>
      </c>
      <c r="Y400" s="26"/>
      <c r="Z400" s="28"/>
      <c r="AA400" s="28" t="s">
        <v>14</v>
      </c>
      <c r="AB400" s="28" t="s">
        <v>14</v>
      </c>
      <c r="AC400" s="28" t="s">
        <v>14</v>
      </c>
      <c r="AD400" s="28" t="s">
        <v>14</v>
      </c>
      <c r="AE400" s="28" t="s">
        <v>14</v>
      </c>
      <c r="AF400" s="28" t="s">
        <v>14</v>
      </c>
      <c r="AG400" s="28" t="s">
        <v>14</v>
      </c>
      <c r="AH400" s="28" t="s">
        <v>14</v>
      </c>
      <c r="AI400" s="28" t="s">
        <v>14</v>
      </c>
      <c r="AJ400" s="28" t="s">
        <v>14</v>
      </c>
      <c r="AK400" s="51" t="s">
        <v>14</v>
      </c>
      <c r="AM400" s="1" t="s">
        <v>14</v>
      </c>
    </row>
    <row r="401" spans="1:39" x14ac:dyDescent="0.2">
      <c r="A401" s="21">
        <f>ROW(G401)-2</f>
        <v>399</v>
      </c>
      <c r="B401" s="76">
        <v>452</v>
      </c>
      <c r="C401" s="22">
        <f>IF(B401="","",IF(B401=A401,"=",B401-A401))</f>
        <v>53</v>
      </c>
      <c r="D401" s="76">
        <f>COUNTIF($M$3:$M401,$M401)</f>
        <v>50</v>
      </c>
      <c r="E401" s="76">
        <v>55</v>
      </c>
      <c r="F401" s="22">
        <f>IF(E401="","",IF(E401=D401,"=",E401-D401))</f>
        <v>5</v>
      </c>
      <c r="G401" s="12">
        <v>38107</v>
      </c>
      <c r="H401" s="13" t="str">
        <f>IFERROR(VLOOKUP($G401,Jugadores,12,0), "")</f>
        <v>MANUEL FANDIÑO B.</v>
      </c>
      <c r="I401" s="13" t="str">
        <f>IFERROR(VLOOKUP($G401,Jugadores,14,0), "")</f>
        <v>Club Monte Porreiro</v>
      </c>
      <c r="J401" s="17" t="str">
        <f>IF(ISERROR(VLOOKUP(I401,Clubes,1,0)),"-","Galicia")</f>
        <v>Galicia</v>
      </c>
      <c r="K401" s="14">
        <f>IFERROR(VLOOKUP($G401,Jugadores,15,0), "")</f>
        <v>2008</v>
      </c>
      <c r="L401" s="17" t="str">
        <f>IFERROR(VLOOKUP($G401,Jugadores,16,0), "")</f>
        <v>M</v>
      </c>
      <c r="M401" s="15" t="str">
        <f>IFERROR(VLOOKUP($G401,Jugadores,17,0), "")</f>
        <v>INFM</v>
      </c>
      <c r="N401" s="16"/>
      <c r="O401" s="24">
        <f>IF(COUNT(R401:AK401)=0,"",COUNT(R401:AK401))</f>
        <v>2</v>
      </c>
      <c r="P401" s="48">
        <f>SUM(R401:AK401)</f>
        <v>12</v>
      </c>
      <c r="Q401" s="50">
        <v>80</v>
      </c>
      <c r="R401" s="25">
        <v>8</v>
      </c>
      <c r="S401" s="25" t="s">
        <v>14</v>
      </c>
      <c r="T401" s="25" t="s">
        <v>14</v>
      </c>
      <c r="U401" s="25" t="s">
        <v>14</v>
      </c>
      <c r="V401" s="25">
        <v>4</v>
      </c>
      <c r="W401" s="25" t="s">
        <v>14</v>
      </c>
      <c r="X401" s="25" t="s">
        <v>14</v>
      </c>
      <c r="Y401" s="26"/>
      <c r="Z401" s="28"/>
      <c r="AA401" s="28" t="s">
        <v>14</v>
      </c>
      <c r="AB401" s="28" t="s">
        <v>14</v>
      </c>
      <c r="AC401" s="28" t="s">
        <v>14</v>
      </c>
      <c r="AD401" s="28" t="s">
        <v>14</v>
      </c>
      <c r="AE401" s="28" t="s">
        <v>14</v>
      </c>
      <c r="AF401" s="28" t="s">
        <v>14</v>
      </c>
      <c r="AG401" s="28" t="s">
        <v>14</v>
      </c>
      <c r="AH401" s="28" t="s">
        <v>14</v>
      </c>
      <c r="AI401" s="28" t="s">
        <v>14</v>
      </c>
      <c r="AJ401" s="28" t="s">
        <v>14</v>
      </c>
      <c r="AK401" s="51" t="s">
        <v>14</v>
      </c>
      <c r="AM401" s="1" t="s">
        <v>14</v>
      </c>
    </row>
    <row r="402" spans="1:39" x14ac:dyDescent="0.2">
      <c r="A402" s="21">
        <f>ROW(G402)-2</f>
        <v>400</v>
      </c>
      <c r="B402" s="76">
        <v>399</v>
      </c>
      <c r="C402" s="22">
        <f>IF(B402="","",IF(B402=A402,"=",B402-A402))</f>
        <v>-1</v>
      </c>
      <c r="D402" s="76">
        <f>COUNTIF($M$3:$M402,$M402)</f>
        <v>5</v>
      </c>
      <c r="E402" s="76">
        <v>5</v>
      </c>
      <c r="F402" s="22" t="str">
        <f>IF(E402="","",IF(E402=D402,"=",E402-D402))</f>
        <v>=</v>
      </c>
      <c r="G402" s="12">
        <v>32740</v>
      </c>
      <c r="H402" s="13" t="str">
        <f>IFERROR(VLOOKUP($G402,Jugadores,12,0), "")</f>
        <v>CRISTAL MENESES M.</v>
      </c>
      <c r="I402" s="13" t="str">
        <f>IFERROR(VLOOKUP($G402,Jugadores,14,0), "")</f>
        <v>CTM Cidade de Narón</v>
      </c>
      <c r="J402" s="17" t="str">
        <f>IF(ISERROR(VLOOKUP(I402,Clubes,1,0)),"-","Galicia")</f>
        <v>Galicia</v>
      </c>
      <c r="K402" s="14">
        <f>IFERROR(VLOOKUP($G402,Jugadores,15,0), "")</f>
        <v>1994</v>
      </c>
      <c r="L402" s="17" t="str">
        <f>IFERROR(VLOOKUP($G402,Jugadores,16,0), "")</f>
        <v>F</v>
      </c>
      <c r="M402" s="15" t="str">
        <f>IFERROR(VLOOKUP($G402,Jugadores,17,0), "")</f>
        <v>SENF</v>
      </c>
      <c r="N402" s="16"/>
      <c r="O402" s="24">
        <f>IF(COUNT(R402:AK402)=0,"",COUNT(R402:AK402))</f>
        <v>1</v>
      </c>
      <c r="P402" s="48">
        <f>SUM(R402:AK402)</f>
        <v>11.9</v>
      </c>
      <c r="Q402" s="50">
        <v>11.9</v>
      </c>
      <c r="R402" s="25" t="s">
        <v>14</v>
      </c>
      <c r="S402" s="25" t="s">
        <v>14</v>
      </c>
      <c r="T402" s="25" t="s">
        <v>14</v>
      </c>
      <c r="U402" s="25" t="s">
        <v>14</v>
      </c>
      <c r="V402" s="25" t="s">
        <v>14</v>
      </c>
      <c r="W402" s="25">
        <v>11.9</v>
      </c>
      <c r="X402" s="25" t="s">
        <v>14</v>
      </c>
      <c r="Y402" s="26"/>
      <c r="Z402" s="28" t="s">
        <v>14</v>
      </c>
      <c r="AA402" s="28" t="s">
        <v>14</v>
      </c>
      <c r="AB402" s="28" t="s">
        <v>14</v>
      </c>
      <c r="AC402" s="28" t="s">
        <v>14</v>
      </c>
      <c r="AD402" s="28" t="s">
        <v>14</v>
      </c>
      <c r="AE402" s="28" t="s">
        <v>14</v>
      </c>
      <c r="AF402" s="28" t="s">
        <v>14</v>
      </c>
      <c r="AG402" s="28" t="s">
        <v>14</v>
      </c>
      <c r="AH402" s="28" t="s">
        <v>14</v>
      </c>
      <c r="AI402" s="28" t="s">
        <v>14</v>
      </c>
      <c r="AJ402" s="28" t="s">
        <v>14</v>
      </c>
      <c r="AK402" s="51" t="s">
        <v>14</v>
      </c>
      <c r="AM402" s="1" t="s">
        <v>14</v>
      </c>
    </row>
    <row r="403" spans="1:39" x14ac:dyDescent="0.2">
      <c r="A403" s="21">
        <f>ROW(G403)-2</f>
        <v>401</v>
      </c>
      <c r="B403" s="76">
        <v>400</v>
      </c>
      <c r="C403" s="22">
        <f>IF(B403="","",IF(B403=A403,"=",B403-A403))</f>
        <v>-1</v>
      </c>
      <c r="D403" s="76">
        <f>COUNTIF($M$3:$M403,$M403)</f>
        <v>9</v>
      </c>
      <c r="E403" s="76">
        <v>9</v>
      </c>
      <c r="F403" s="22" t="str">
        <f>IF(E403="","",IF(E403=D403,"=",E403-D403))</f>
        <v>=</v>
      </c>
      <c r="G403" s="12">
        <v>15346</v>
      </c>
      <c r="H403" s="13" t="str">
        <f>IFERROR(VLOOKUP($G403,Jugadores,12,0), "")</f>
        <v>ADOLFO DELMO S.</v>
      </c>
      <c r="I403" s="13" t="str">
        <f>IFERROR(VLOOKUP($G403,Jugadores,14,0), "")</f>
        <v>CD Dezportas Lugo TM</v>
      </c>
      <c r="J403" s="17" t="str">
        <f>IF(ISERROR(VLOOKUP(I403,Clubes,1,0)),"-","Galicia")</f>
        <v>Galicia</v>
      </c>
      <c r="K403" s="14">
        <f>IFERROR(VLOOKUP($G403,Jugadores,15,0), "")</f>
        <v>1956</v>
      </c>
      <c r="L403" s="17" t="str">
        <f>IFERROR(VLOOKUP($G403,Jugadores,16,0), "")</f>
        <v>M</v>
      </c>
      <c r="M403" s="15" t="str">
        <f>IFERROR(VLOOKUP($G403,Jugadores,17,0), "")</f>
        <v>V65M</v>
      </c>
      <c r="N403" s="16"/>
      <c r="O403" s="24">
        <f>IF(COUNT(R403:AK403)=0,"",COUNT(R403:AK403))</f>
        <v>1</v>
      </c>
      <c r="P403" s="48">
        <f>SUM(R403:AK403)</f>
        <v>11.8</v>
      </c>
      <c r="Q403" s="50"/>
      <c r="R403" s="25"/>
      <c r="S403" s="25" t="s">
        <v>14</v>
      </c>
      <c r="T403" s="25" t="s">
        <v>14</v>
      </c>
      <c r="U403" s="25" t="s">
        <v>14</v>
      </c>
      <c r="V403" s="25" t="s">
        <v>14</v>
      </c>
      <c r="W403" s="25" t="s">
        <v>14</v>
      </c>
      <c r="X403" s="25">
        <v>11.8</v>
      </c>
      <c r="Y403" s="26"/>
      <c r="Z403" s="28"/>
      <c r="AA403" s="28" t="s">
        <v>14</v>
      </c>
      <c r="AB403" s="28" t="s">
        <v>14</v>
      </c>
      <c r="AC403" s="28" t="s">
        <v>14</v>
      </c>
      <c r="AD403" s="28" t="s">
        <v>14</v>
      </c>
      <c r="AE403" s="28" t="s">
        <v>14</v>
      </c>
      <c r="AF403" s="28" t="s">
        <v>14</v>
      </c>
      <c r="AG403" s="28" t="s">
        <v>14</v>
      </c>
      <c r="AH403" s="28" t="s">
        <v>14</v>
      </c>
      <c r="AI403" s="28" t="s">
        <v>14</v>
      </c>
      <c r="AJ403" s="28" t="s">
        <v>14</v>
      </c>
      <c r="AK403" s="51" t="s">
        <v>14</v>
      </c>
      <c r="AM403" s="1" t="s">
        <v>14</v>
      </c>
    </row>
    <row r="404" spans="1:39" x14ac:dyDescent="0.2">
      <c r="A404" s="21">
        <f>ROW(G404)-2</f>
        <v>402</v>
      </c>
      <c r="B404" s="76">
        <v>401</v>
      </c>
      <c r="C404" s="22">
        <f>IF(B404="","",IF(B404=A404,"=",B404-A404))</f>
        <v>-1</v>
      </c>
      <c r="D404" s="76">
        <f>COUNTIF($M$3:$M404,$M404)</f>
        <v>19</v>
      </c>
      <c r="E404" s="76">
        <v>19</v>
      </c>
      <c r="F404" s="22" t="str">
        <f>IF(E404="","",IF(E404=D404,"=",E404-D404))</f>
        <v>=</v>
      </c>
      <c r="G404" s="12">
        <v>19758</v>
      </c>
      <c r="H404" s="13" t="str">
        <f>IFERROR(VLOOKUP($G404,Jugadores,12,0), "")</f>
        <v>ROBERTO LOBATO M.</v>
      </c>
      <c r="I404" s="13" t="str">
        <f>IFERROR(VLOOKUP($G404,Jugadores,14,0), "")</f>
        <v>CTM Berciano Toralense</v>
      </c>
      <c r="J404" s="17" t="str">
        <f>IF(ISERROR(VLOOKUP(I404,Clubes,1,0)),"-","Galicia")</f>
        <v>-</v>
      </c>
      <c r="K404" s="14">
        <f>IFERROR(VLOOKUP($G404,Jugadores,15,0), "")</f>
        <v>1959</v>
      </c>
      <c r="L404" s="17" t="str">
        <f>IFERROR(VLOOKUP($G404,Jugadores,16,0), "")</f>
        <v>M</v>
      </c>
      <c r="M404" s="15" t="str">
        <f>IFERROR(VLOOKUP($G404,Jugadores,17,0), "")</f>
        <v>V60M</v>
      </c>
      <c r="N404" s="16"/>
      <c r="O404" s="24">
        <f>IF(COUNT(R404:AK404)=0,"",COUNT(R404:AK404))</f>
        <v>1</v>
      </c>
      <c r="P404" s="48">
        <f>SUM(R404:AK404)</f>
        <v>11.8</v>
      </c>
      <c r="Q404" s="50">
        <v>11.8</v>
      </c>
      <c r="R404" s="25" t="s">
        <v>14</v>
      </c>
      <c r="S404" s="25"/>
      <c r="T404" s="25">
        <v>11.8</v>
      </c>
      <c r="U404" s="25"/>
      <c r="V404" s="25" t="s">
        <v>14</v>
      </c>
      <c r="W404" s="25" t="s">
        <v>14</v>
      </c>
      <c r="X404" s="25" t="s">
        <v>14</v>
      </c>
      <c r="Y404" s="26"/>
      <c r="Z404" s="28" t="s">
        <v>14</v>
      </c>
      <c r="AA404" s="28" t="s">
        <v>14</v>
      </c>
      <c r="AB404" s="28" t="s">
        <v>14</v>
      </c>
      <c r="AC404" s="28" t="s">
        <v>14</v>
      </c>
      <c r="AD404" s="28" t="s">
        <v>14</v>
      </c>
      <c r="AE404" s="28" t="s">
        <v>14</v>
      </c>
      <c r="AF404" s="28"/>
      <c r="AG404" s="28" t="s">
        <v>14</v>
      </c>
      <c r="AH404" s="28" t="s">
        <v>14</v>
      </c>
      <c r="AI404" s="28" t="s">
        <v>14</v>
      </c>
      <c r="AJ404" s="28" t="s">
        <v>14</v>
      </c>
      <c r="AK404" s="51" t="s">
        <v>14</v>
      </c>
      <c r="AM404" s="1" t="s">
        <v>14</v>
      </c>
    </row>
    <row r="405" spans="1:39" x14ac:dyDescent="0.2">
      <c r="A405" s="21">
        <f>ROW(G405)-2</f>
        <v>403</v>
      </c>
      <c r="B405" s="76">
        <v>402</v>
      </c>
      <c r="C405" s="22">
        <f>IF(B405="","",IF(B405=A405,"=",B405-A405))</f>
        <v>-1</v>
      </c>
      <c r="D405" s="76">
        <f>COUNTIF($M$3:$M405,$M405)</f>
        <v>18</v>
      </c>
      <c r="E405" s="76">
        <v>18</v>
      </c>
      <c r="F405" s="22" t="str">
        <f>IF(E405="","",IF(E405=D405,"=",E405-D405))</f>
        <v>=</v>
      </c>
      <c r="G405" s="12">
        <v>74672</v>
      </c>
      <c r="H405" s="13" t="str">
        <f>IFERROR(VLOOKUP($G405,Jugadores,12,0), "")</f>
        <v>MARGARIDA CONDE</v>
      </c>
      <c r="I405" s="13" t="str">
        <f>IFERROR(VLOOKUP($G405,Jugadores,14,0), "")</f>
        <v>CCR Arrabaes</v>
      </c>
      <c r="J405" s="17" t="str">
        <f>IF(ISERROR(VLOOKUP(I405,Clubes,1,0)),"-","Galicia")</f>
        <v>-</v>
      </c>
      <c r="K405" s="14">
        <f>IFERROR(VLOOKUP($G405,Jugadores,15,0), "")</f>
        <v>2010</v>
      </c>
      <c r="L405" s="17" t="str">
        <f>IFERROR(VLOOKUP($G405,Jugadores,16,0), "")</f>
        <v>F</v>
      </c>
      <c r="M405" s="15" t="str">
        <f>IFERROR(VLOOKUP($G405,Jugadores,17,0), "")</f>
        <v>ALEF</v>
      </c>
      <c r="N405" s="16"/>
      <c r="O405" s="24">
        <f>IF(COUNT(R405:AK405)=0,"",COUNT(R405:AK405))</f>
        <v>1</v>
      </c>
      <c r="P405" s="48">
        <f>SUM(R405:AK405)</f>
        <v>11.8</v>
      </c>
      <c r="Q405" s="50">
        <v>11.8</v>
      </c>
      <c r="R405" s="25" t="s">
        <v>14</v>
      </c>
      <c r="S405" s="25"/>
      <c r="T405" s="25">
        <v>11.8</v>
      </c>
      <c r="U405" s="25"/>
      <c r="V405" s="25" t="s">
        <v>14</v>
      </c>
      <c r="W405" s="25" t="s">
        <v>14</v>
      </c>
      <c r="X405" s="25" t="s">
        <v>14</v>
      </c>
      <c r="Y405" s="26"/>
      <c r="Z405" s="28" t="s">
        <v>14</v>
      </c>
      <c r="AA405" s="28" t="s">
        <v>14</v>
      </c>
      <c r="AB405" s="28" t="s">
        <v>14</v>
      </c>
      <c r="AC405" s="28" t="s">
        <v>14</v>
      </c>
      <c r="AD405" s="28" t="s">
        <v>14</v>
      </c>
      <c r="AE405" s="28" t="s">
        <v>14</v>
      </c>
      <c r="AF405" s="28"/>
      <c r="AG405" s="28" t="s">
        <v>14</v>
      </c>
      <c r="AH405" s="28" t="s">
        <v>14</v>
      </c>
      <c r="AI405" s="28" t="s">
        <v>14</v>
      </c>
      <c r="AJ405" s="28" t="s">
        <v>14</v>
      </c>
      <c r="AK405" s="51" t="s">
        <v>14</v>
      </c>
      <c r="AM405" s="1" t="s">
        <v>14</v>
      </c>
    </row>
    <row r="406" spans="1:39" x14ac:dyDescent="0.2">
      <c r="A406" s="21">
        <f>ROW(G406)-2</f>
        <v>404</v>
      </c>
      <c r="B406" s="76">
        <v>403</v>
      </c>
      <c r="C406" s="22">
        <f>IF(B406="","",IF(B406=A406,"=",B406-A406))</f>
        <v>-1</v>
      </c>
      <c r="D406" s="76">
        <f>COUNTIF($M$3:$M406,$M406)</f>
        <v>20</v>
      </c>
      <c r="E406" s="76">
        <v>20</v>
      </c>
      <c r="F406" s="22" t="str">
        <f>IF(E406="","",IF(E406=D406,"=",E406-D406))</f>
        <v>=</v>
      </c>
      <c r="G406" s="12">
        <v>697</v>
      </c>
      <c r="H406" s="13" t="str">
        <f>IFERROR(VLOOKUP($G406,Jugadores,12,0), "")</f>
        <v>MANUEL PEREIRO P.</v>
      </c>
      <c r="I406" s="13" t="str">
        <f>IFERROR(VLOOKUP($G406,Jugadores,14,0), "")</f>
        <v>CTM Mos</v>
      </c>
      <c r="J406" s="17" t="str">
        <f>IF(ISERROR(VLOOKUP(I406,Clubes,1,0)),"-","Galicia")</f>
        <v>Galicia</v>
      </c>
      <c r="K406" s="14">
        <f>IFERROR(VLOOKUP($G406,Jugadores,15,0), "")</f>
        <v>1960</v>
      </c>
      <c r="L406" s="17" t="str">
        <f>IFERROR(VLOOKUP($G406,Jugadores,16,0), "")</f>
        <v>M</v>
      </c>
      <c r="M406" s="15" t="str">
        <f>IFERROR(VLOOKUP($G406,Jugadores,17,0), "")</f>
        <v>V60M</v>
      </c>
      <c r="N406" s="16"/>
      <c r="O406" s="24">
        <f>IF(COUNT(R406:AK406)=0,"",COUNT(R406:AK406))</f>
        <v>1</v>
      </c>
      <c r="P406" s="48">
        <f>SUM(R406:AK406)</f>
        <v>11.5</v>
      </c>
      <c r="Q406" s="50">
        <v>192</v>
      </c>
      <c r="R406" s="25">
        <v>11.5</v>
      </c>
      <c r="S406" s="25" t="s">
        <v>14</v>
      </c>
      <c r="T406" s="25" t="s">
        <v>14</v>
      </c>
      <c r="U406" s="25" t="s">
        <v>14</v>
      </c>
      <c r="V406" s="25" t="s">
        <v>14</v>
      </c>
      <c r="W406" s="25" t="s">
        <v>14</v>
      </c>
      <c r="X406" s="25" t="s">
        <v>14</v>
      </c>
      <c r="Y406" s="26"/>
      <c r="Z406" s="28"/>
      <c r="AA406" s="28" t="s">
        <v>14</v>
      </c>
      <c r="AB406" s="28" t="s">
        <v>14</v>
      </c>
      <c r="AC406" s="28" t="s">
        <v>14</v>
      </c>
      <c r="AD406" s="28" t="s">
        <v>14</v>
      </c>
      <c r="AE406" s="28" t="s">
        <v>14</v>
      </c>
      <c r="AF406" s="28" t="s">
        <v>14</v>
      </c>
      <c r="AG406" s="28" t="s">
        <v>14</v>
      </c>
      <c r="AH406" s="28" t="s">
        <v>14</v>
      </c>
      <c r="AI406" s="28" t="s">
        <v>14</v>
      </c>
      <c r="AJ406" s="28" t="s">
        <v>14</v>
      </c>
      <c r="AK406" s="51" t="s">
        <v>14</v>
      </c>
      <c r="AM406" s="1" t="s">
        <v>14</v>
      </c>
    </row>
    <row r="407" spans="1:39" x14ac:dyDescent="0.2">
      <c r="A407" s="21">
        <f>ROW(G407)-2</f>
        <v>405</v>
      </c>
      <c r="B407" s="76">
        <v>404</v>
      </c>
      <c r="C407" s="22">
        <f>IF(B407="","",IF(B407=A407,"=",B407-A407))</f>
        <v>-1</v>
      </c>
      <c r="D407" s="76">
        <f>COUNTIF($M$3:$M407,$M407)</f>
        <v>45</v>
      </c>
      <c r="E407" s="76">
        <v>44</v>
      </c>
      <c r="F407" s="22">
        <f>IF(E407="","",IF(E407=D407,"=",E407-D407))</f>
        <v>-1</v>
      </c>
      <c r="G407" s="12">
        <v>1306</v>
      </c>
      <c r="H407" s="13" t="str">
        <f>IFERROR(VLOOKUP($G407,Jugadores,12,0), "")</f>
        <v>JOSE A. FERNANDEZ R.</v>
      </c>
      <c r="I407" s="13" t="str">
        <f>IFERROR(VLOOKUP($G407,Jugadores,14,0), "")</f>
        <v>CD Terras da Chaira</v>
      </c>
      <c r="J407" s="17" t="str">
        <f>IF(ISERROR(VLOOKUP(I407,Clubes,1,0)),"-","Galicia")</f>
        <v>Galicia</v>
      </c>
      <c r="K407" s="14">
        <f>IFERROR(VLOOKUP($G407,Jugadores,15,0), "")</f>
        <v>1971</v>
      </c>
      <c r="L407" s="17" t="str">
        <f>IFERROR(VLOOKUP($G407,Jugadores,16,0), "")</f>
        <v>M</v>
      </c>
      <c r="M407" s="15" t="str">
        <f>IFERROR(VLOOKUP($G407,Jugadores,17,0), "")</f>
        <v>V50M</v>
      </c>
      <c r="N407" s="16"/>
      <c r="O407" s="24">
        <f>IF(COUNT(R407:AK407)=0,"",COUNT(R407:AK407))</f>
        <v>1</v>
      </c>
      <c r="P407" s="48">
        <f>SUM(R407:AK407)</f>
        <v>11.5</v>
      </c>
      <c r="Q407" s="50"/>
      <c r="R407" s="25"/>
      <c r="S407" s="25" t="s">
        <v>14</v>
      </c>
      <c r="T407" s="25" t="s">
        <v>14</v>
      </c>
      <c r="U407" s="25" t="s">
        <v>14</v>
      </c>
      <c r="V407" s="25" t="s">
        <v>14</v>
      </c>
      <c r="W407" s="25" t="s">
        <v>14</v>
      </c>
      <c r="X407" s="25">
        <v>11.5</v>
      </c>
      <c r="Y407" s="26"/>
      <c r="Z407" s="28"/>
      <c r="AA407" s="28" t="s">
        <v>14</v>
      </c>
      <c r="AB407" s="28" t="s">
        <v>14</v>
      </c>
      <c r="AC407" s="28" t="s">
        <v>14</v>
      </c>
      <c r="AD407" s="28" t="s">
        <v>14</v>
      </c>
      <c r="AE407" s="28" t="s">
        <v>14</v>
      </c>
      <c r="AF407" s="28" t="s">
        <v>14</v>
      </c>
      <c r="AG407" s="28" t="s">
        <v>14</v>
      </c>
      <c r="AH407" s="28" t="s">
        <v>14</v>
      </c>
      <c r="AI407" s="28" t="s">
        <v>14</v>
      </c>
      <c r="AJ407" s="28" t="s">
        <v>14</v>
      </c>
      <c r="AK407" s="51" t="s">
        <v>14</v>
      </c>
      <c r="AM407" s="1" t="s">
        <v>14</v>
      </c>
    </row>
    <row r="408" spans="1:39" x14ac:dyDescent="0.2">
      <c r="A408" s="21">
        <f>ROW(G408)-2</f>
        <v>406</v>
      </c>
      <c r="B408" s="76">
        <v>405</v>
      </c>
      <c r="C408" s="22">
        <f>IF(B408="","",IF(B408=A408,"=",B408-A408))</f>
        <v>-1</v>
      </c>
      <c r="D408" s="76">
        <f>COUNTIF($M$3:$M408,$M408)</f>
        <v>21</v>
      </c>
      <c r="E408" s="76">
        <v>21</v>
      </c>
      <c r="F408" s="22" t="str">
        <f>IF(E408="","",IF(E408=D408,"=",E408-D408))</f>
        <v>=</v>
      </c>
      <c r="G408" s="12">
        <v>15613</v>
      </c>
      <c r="H408" s="13" t="str">
        <f>IFERROR(VLOOKUP($G408,Jugadores,12,0), "")</f>
        <v>MANUEL SIMON S.</v>
      </c>
      <c r="I408" s="13" t="str">
        <f>IFERROR(VLOOKUP($G408,Jugadores,14,0), "")</f>
        <v>CTM Vigo</v>
      </c>
      <c r="J408" s="17" t="str">
        <f>IF(ISERROR(VLOOKUP(I408,Clubes,1,0)),"-","Galicia")</f>
        <v>Galicia</v>
      </c>
      <c r="K408" s="14">
        <f>IFERROR(VLOOKUP($G408,Jugadores,15,0), "")</f>
        <v>1962</v>
      </c>
      <c r="L408" s="17" t="str">
        <f>IFERROR(VLOOKUP($G408,Jugadores,16,0), "")</f>
        <v>M</v>
      </c>
      <c r="M408" s="15" t="str">
        <f>IFERROR(VLOOKUP($G408,Jugadores,17,0), "")</f>
        <v>V60M</v>
      </c>
      <c r="N408" s="16"/>
      <c r="O408" s="24">
        <f>IF(COUNT(R408:AK408)=0,"",COUNT(R408:AK408))</f>
        <v>1</v>
      </c>
      <c r="P408" s="48">
        <f>SUM(R408:AK408)</f>
        <v>11.5</v>
      </c>
      <c r="Q408" s="50">
        <v>194</v>
      </c>
      <c r="R408" s="25">
        <v>11.5</v>
      </c>
      <c r="S408" s="25" t="s">
        <v>14</v>
      </c>
      <c r="T408" s="25" t="s">
        <v>14</v>
      </c>
      <c r="U408" s="25" t="s">
        <v>14</v>
      </c>
      <c r="V408" s="25" t="s">
        <v>14</v>
      </c>
      <c r="W408" s="25" t="s">
        <v>14</v>
      </c>
      <c r="X408" s="25" t="s">
        <v>14</v>
      </c>
      <c r="Y408" s="26"/>
      <c r="Z408" s="28"/>
      <c r="AA408" s="28" t="s">
        <v>14</v>
      </c>
      <c r="AB408" s="28" t="s">
        <v>14</v>
      </c>
      <c r="AC408" s="28" t="s">
        <v>14</v>
      </c>
      <c r="AD408" s="28" t="s">
        <v>14</v>
      </c>
      <c r="AE408" s="28" t="s">
        <v>14</v>
      </c>
      <c r="AF408" s="28" t="s">
        <v>14</v>
      </c>
      <c r="AG408" s="28" t="s">
        <v>14</v>
      </c>
      <c r="AH408" s="28" t="s">
        <v>14</v>
      </c>
      <c r="AI408" s="28" t="s">
        <v>14</v>
      </c>
      <c r="AJ408" s="28" t="s">
        <v>14</v>
      </c>
      <c r="AK408" s="51" t="s">
        <v>14</v>
      </c>
      <c r="AM408" s="1" t="s">
        <v>14</v>
      </c>
    </row>
    <row r="409" spans="1:39" x14ac:dyDescent="0.2">
      <c r="A409" s="21">
        <f>ROW(G409)-2</f>
        <v>407</v>
      </c>
      <c r="B409" s="76">
        <v>406</v>
      </c>
      <c r="C409" s="22">
        <f>IF(B409="","",IF(B409=A409,"=",B409-A409))</f>
        <v>-1</v>
      </c>
      <c r="D409" s="76">
        <f>COUNTIF($M$3:$M409,$M409)</f>
        <v>22</v>
      </c>
      <c r="E409" s="76">
        <v>22</v>
      </c>
      <c r="F409" s="22" t="str">
        <f>IF(E409="","",IF(E409=D409,"=",E409-D409))</f>
        <v>=</v>
      </c>
      <c r="G409" s="12">
        <v>20627</v>
      </c>
      <c r="H409" s="13" t="str">
        <f>IFERROR(VLOOKUP($G409,Jugadores,12,0), "")</f>
        <v>JOSE C. COUTO G.</v>
      </c>
      <c r="I409" s="13" t="str">
        <f>IFERROR(VLOOKUP($G409,Jugadores,14,0), "")</f>
        <v>CRC Porriño</v>
      </c>
      <c r="J409" s="17" t="str">
        <f>IF(ISERROR(VLOOKUP(I409,Clubes,1,0)),"-","Galicia")</f>
        <v>Galicia</v>
      </c>
      <c r="K409" s="14">
        <f>IFERROR(VLOOKUP($G409,Jugadores,15,0), "")</f>
        <v>1960</v>
      </c>
      <c r="L409" s="17" t="str">
        <f>IFERROR(VLOOKUP($G409,Jugadores,16,0), "")</f>
        <v>M</v>
      </c>
      <c r="M409" s="15" t="str">
        <f>IFERROR(VLOOKUP($G409,Jugadores,17,0), "")</f>
        <v>V60M</v>
      </c>
      <c r="N409" s="16"/>
      <c r="O409" s="24">
        <f>IF(COUNT(R409:AK409)=0,"",COUNT(R409:AK409))</f>
        <v>1</v>
      </c>
      <c r="P409" s="48">
        <f>SUM(R409:AK409)</f>
        <v>11.5</v>
      </c>
      <c r="Q409" s="50">
        <v>4.5</v>
      </c>
      <c r="R409" s="25">
        <v>11.5</v>
      </c>
      <c r="S409" s="25" t="s">
        <v>14</v>
      </c>
      <c r="T409" s="25" t="s">
        <v>14</v>
      </c>
      <c r="U409" s="25" t="s">
        <v>14</v>
      </c>
      <c r="V409" s="25" t="s">
        <v>14</v>
      </c>
      <c r="W409" s="25" t="s">
        <v>14</v>
      </c>
      <c r="X409" s="25" t="s">
        <v>14</v>
      </c>
      <c r="Y409" s="26"/>
      <c r="Z409" s="28" t="s">
        <v>14</v>
      </c>
      <c r="AA409" s="28" t="s">
        <v>14</v>
      </c>
      <c r="AB409" s="28" t="s">
        <v>14</v>
      </c>
      <c r="AC409" s="28" t="s">
        <v>14</v>
      </c>
      <c r="AD409" s="28" t="s">
        <v>14</v>
      </c>
      <c r="AE409" s="28" t="s">
        <v>14</v>
      </c>
      <c r="AF409" s="28" t="s">
        <v>14</v>
      </c>
      <c r="AG409" s="28" t="s">
        <v>14</v>
      </c>
      <c r="AH409" s="28" t="s">
        <v>14</v>
      </c>
      <c r="AI409" s="28" t="s">
        <v>14</v>
      </c>
      <c r="AJ409" s="28" t="s">
        <v>14</v>
      </c>
      <c r="AK409" s="51" t="s">
        <v>14</v>
      </c>
      <c r="AM409" s="1" t="s">
        <v>14</v>
      </c>
    </row>
    <row r="410" spans="1:39" x14ac:dyDescent="0.2">
      <c r="A410" s="21">
        <f>ROW(G410)-2</f>
        <v>408</v>
      </c>
      <c r="B410" s="76">
        <v>407</v>
      </c>
      <c r="C410" s="22">
        <f>IF(B410="","",IF(B410=A410,"=",B410-A410))</f>
        <v>-1</v>
      </c>
      <c r="D410" s="76">
        <f>COUNTIF($M$3:$M410,$M410)</f>
        <v>5</v>
      </c>
      <c r="E410" s="76">
        <v>6</v>
      </c>
      <c r="F410" s="22">
        <f>IF(E410="","",IF(E410=D410,"=",E410-D410))</f>
        <v>1</v>
      </c>
      <c r="G410" s="12">
        <v>67578</v>
      </c>
      <c r="H410" s="13" t="str">
        <f>IFERROR(VLOOKUP($G410,Jugadores,12,0), "")</f>
        <v>MAFALDA QUEIROS</v>
      </c>
      <c r="I410" s="13" t="str">
        <f>IFERROR(VLOOKUP($G410,Jugadores,14,0), "")</f>
        <v>CCR Arrabaes</v>
      </c>
      <c r="J410" s="17" t="str">
        <f>IF(ISERROR(VLOOKUP(I410,Clubes,1,0)),"-","Galicia")</f>
        <v>-</v>
      </c>
      <c r="K410" s="14">
        <f>IFERROR(VLOOKUP($G410,Jugadores,15,0), "")</f>
        <v>2002</v>
      </c>
      <c r="L410" s="17" t="str">
        <f>IFERROR(VLOOKUP($G410,Jugadores,16,0), "")</f>
        <v>F</v>
      </c>
      <c r="M410" s="15" t="str">
        <f>IFERROR(VLOOKUP($G410,Jugadores,17,0), "")</f>
        <v>S23F</v>
      </c>
      <c r="N410" s="16"/>
      <c r="O410" s="24">
        <f>IF(COUNT(R410:AK410)=0,"",COUNT(R410:AK410))</f>
        <v>1</v>
      </c>
      <c r="P410" s="48">
        <f>SUM(R410:AK410)</f>
        <v>11.5</v>
      </c>
      <c r="Q410" s="50">
        <v>11.5</v>
      </c>
      <c r="R410" s="25" t="s">
        <v>14</v>
      </c>
      <c r="S410" s="25"/>
      <c r="T410" s="25">
        <v>11.5</v>
      </c>
      <c r="U410" s="25"/>
      <c r="V410" s="25" t="s">
        <v>14</v>
      </c>
      <c r="W410" s="25" t="s">
        <v>14</v>
      </c>
      <c r="X410" s="25" t="s">
        <v>14</v>
      </c>
      <c r="Y410" s="26"/>
      <c r="Z410" s="28" t="s">
        <v>14</v>
      </c>
      <c r="AA410" s="28" t="s">
        <v>14</v>
      </c>
      <c r="AB410" s="28" t="s">
        <v>14</v>
      </c>
      <c r="AC410" s="28" t="s">
        <v>14</v>
      </c>
      <c r="AD410" s="28" t="s">
        <v>14</v>
      </c>
      <c r="AE410" s="28" t="s">
        <v>14</v>
      </c>
      <c r="AF410" s="28"/>
      <c r="AG410" s="28" t="s">
        <v>14</v>
      </c>
      <c r="AH410" s="28" t="s">
        <v>14</v>
      </c>
      <c r="AI410" s="28" t="s">
        <v>14</v>
      </c>
      <c r="AJ410" s="28" t="s">
        <v>14</v>
      </c>
      <c r="AK410" s="51" t="s">
        <v>14</v>
      </c>
      <c r="AM410" s="1" t="s">
        <v>14</v>
      </c>
    </row>
    <row r="411" spans="1:39" x14ac:dyDescent="0.2">
      <c r="A411" s="21">
        <f>ROW(G411)-2</f>
        <v>409</v>
      </c>
      <c r="B411" s="76">
        <v>409</v>
      </c>
      <c r="C411" s="22" t="str">
        <f>IF(B411="","",IF(B411=A411,"=",B411-A411))</f>
        <v>=</v>
      </c>
      <c r="D411" s="76">
        <f>COUNTIF($M$3:$M411,$M411)</f>
        <v>51</v>
      </c>
      <c r="E411" s="76">
        <v>50</v>
      </c>
      <c r="F411" s="22">
        <f>IF(E411="","",IF(E411=D411,"=",E411-D411))</f>
        <v>-1</v>
      </c>
      <c r="G411" s="12">
        <v>77537</v>
      </c>
      <c r="H411" s="13" t="str">
        <f>IFERROR(VLOOKUP($G411,Jugadores,12,0), "")</f>
        <v>LUCAS AFONSO</v>
      </c>
      <c r="I411" s="13" t="str">
        <f>IFERROR(VLOOKUP($G411,Jugadores,14,0), "")</f>
        <v>Club Cerveira Futsal</v>
      </c>
      <c r="J411" s="17" t="str">
        <f>IF(ISERROR(VLOOKUP(I411,Clubes,1,0)),"-","Galicia")</f>
        <v>-</v>
      </c>
      <c r="K411" s="14">
        <f>IFERROR(VLOOKUP($G411,Jugadores,15,0), "")</f>
        <v>2007</v>
      </c>
      <c r="L411" s="17" t="str">
        <f>IFERROR(VLOOKUP($G411,Jugadores,16,0), "")</f>
        <v>M</v>
      </c>
      <c r="M411" s="15" t="str">
        <f>IFERROR(VLOOKUP($G411,Jugadores,17,0), "")</f>
        <v>INFM</v>
      </c>
      <c r="N411" s="16"/>
      <c r="O411" s="24">
        <f>IF(COUNT(R411:AK411)=0,"",COUNT(R411:AK411))</f>
        <v>2</v>
      </c>
      <c r="P411" s="48">
        <f>SUM(R411:AK411)</f>
        <v>11</v>
      </c>
      <c r="Q411" s="50">
        <v>83</v>
      </c>
      <c r="R411" s="25">
        <v>8</v>
      </c>
      <c r="S411" s="25" t="s">
        <v>14</v>
      </c>
      <c r="T411" s="25" t="s">
        <v>14</v>
      </c>
      <c r="U411" s="25" t="s">
        <v>14</v>
      </c>
      <c r="V411" s="25" t="s">
        <v>14</v>
      </c>
      <c r="W411" s="25" t="s">
        <v>14</v>
      </c>
      <c r="X411" s="25">
        <v>3</v>
      </c>
      <c r="Y411" s="26"/>
      <c r="Z411" s="28"/>
      <c r="AA411" s="28" t="s">
        <v>14</v>
      </c>
      <c r="AB411" s="28" t="s">
        <v>14</v>
      </c>
      <c r="AC411" s="28" t="s">
        <v>14</v>
      </c>
      <c r="AD411" s="28" t="s">
        <v>14</v>
      </c>
      <c r="AE411" s="28" t="s">
        <v>14</v>
      </c>
      <c r="AF411" s="28" t="s">
        <v>14</v>
      </c>
      <c r="AG411" s="28" t="s">
        <v>14</v>
      </c>
      <c r="AH411" s="28" t="s">
        <v>14</v>
      </c>
      <c r="AI411" s="28" t="s">
        <v>14</v>
      </c>
      <c r="AJ411" s="28" t="s">
        <v>14</v>
      </c>
      <c r="AK411" s="51" t="s">
        <v>14</v>
      </c>
      <c r="AM411" s="1" t="s">
        <v>14</v>
      </c>
    </row>
    <row r="412" spans="1:39" x14ac:dyDescent="0.2">
      <c r="A412" s="21">
        <f>ROW(G412)-2</f>
        <v>410</v>
      </c>
      <c r="B412" s="76">
        <v>410</v>
      </c>
      <c r="C412" s="22" t="str">
        <f>IF(B412="","",IF(B412=A412,"=",B412-A412))</f>
        <v>=</v>
      </c>
      <c r="D412" s="76">
        <f>COUNTIF($M$3:$M412,$M412)</f>
        <v>19</v>
      </c>
      <c r="E412" s="76">
        <v>20</v>
      </c>
      <c r="F412" s="22">
        <f>IF(E412="","",IF(E412=D412,"=",E412-D412))</f>
        <v>1</v>
      </c>
      <c r="G412" s="12">
        <v>2223085</v>
      </c>
      <c r="H412" s="13" t="str">
        <f>IFERROR(VLOOKUP($G412,Jugadores,12,0), "")</f>
        <v>AROA MARTINEZ V.</v>
      </c>
      <c r="I412" s="13" t="str">
        <f>IFERROR(VLOOKUP($G412,Jugadores,14,0), "")</f>
        <v>CTM Cidade de Narón</v>
      </c>
      <c r="J412" s="17" t="str">
        <f>IF(ISERROR(VLOOKUP(I412,Clubes,1,0)),"-","Galicia")</f>
        <v>Galicia</v>
      </c>
      <c r="K412" s="14">
        <f>IFERROR(VLOOKUP($G412,Jugadores,15,0), "")</f>
        <v>2010</v>
      </c>
      <c r="L412" s="17" t="str">
        <f>IFERROR(VLOOKUP($G412,Jugadores,16,0), "")</f>
        <v>F</v>
      </c>
      <c r="M412" s="15" t="str">
        <f>IFERROR(VLOOKUP($G412,Jugadores,17,0), "")</f>
        <v>ALEF</v>
      </c>
      <c r="N412" s="16"/>
      <c r="O412" s="24">
        <f>IF(COUNT(R412:AK412)=0,"",COUNT(R412:AK412))</f>
        <v>2</v>
      </c>
      <c r="P412" s="48">
        <f>SUM(R412:AK412)</f>
        <v>11</v>
      </c>
      <c r="Q412" s="50">
        <v>7</v>
      </c>
      <c r="R412" s="25" t="s">
        <v>14</v>
      </c>
      <c r="S412" s="25" t="s">
        <v>14</v>
      </c>
      <c r="T412" s="25" t="s">
        <v>14</v>
      </c>
      <c r="U412" s="25" t="s">
        <v>14</v>
      </c>
      <c r="V412" s="25" t="s">
        <v>14</v>
      </c>
      <c r="W412" s="25" t="s">
        <v>14</v>
      </c>
      <c r="X412" s="25">
        <v>4</v>
      </c>
      <c r="Y412" s="26"/>
      <c r="Z412" s="28"/>
      <c r="AA412" s="28" t="s">
        <v>14</v>
      </c>
      <c r="AB412" s="28" t="s">
        <v>14</v>
      </c>
      <c r="AC412" s="28" t="s">
        <v>14</v>
      </c>
      <c r="AD412" s="28">
        <v>7</v>
      </c>
      <c r="AE412" s="28" t="s">
        <v>14</v>
      </c>
      <c r="AF412" s="28" t="s">
        <v>14</v>
      </c>
      <c r="AG412" s="28" t="s">
        <v>14</v>
      </c>
      <c r="AH412" s="28" t="s">
        <v>14</v>
      </c>
      <c r="AI412" s="28" t="s">
        <v>14</v>
      </c>
      <c r="AJ412" s="28" t="s">
        <v>14</v>
      </c>
      <c r="AK412" s="51" t="s">
        <v>14</v>
      </c>
      <c r="AM412" s="1" t="s">
        <v>14</v>
      </c>
    </row>
    <row r="413" spans="1:39" x14ac:dyDescent="0.2">
      <c r="A413" s="21">
        <f>ROW(G413)-2</f>
        <v>411</v>
      </c>
      <c r="B413" s="76">
        <v>411</v>
      </c>
      <c r="C413" s="22" t="str">
        <f>IF(B413="","",IF(B413=A413,"=",B413-A413))</f>
        <v>=</v>
      </c>
      <c r="D413" s="76">
        <f>COUNTIF($M$3:$M413,$M413)</f>
        <v>46</v>
      </c>
      <c r="E413" s="76">
        <v>45</v>
      </c>
      <c r="F413" s="22">
        <f>IF(E413="","",IF(E413=D413,"=",E413-D413))</f>
        <v>-1</v>
      </c>
      <c r="G413" s="12">
        <v>4424</v>
      </c>
      <c r="H413" s="13" t="str">
        <f>IFERROR(VLOOKUP($G413,Jugadores,12,0), "")</f>
        <v>JOSE R. RAMOS M.</v>
      </c>
      <c r="I413" s="13" t="str">
        <f>IFERROR(VLOOKUP($G413,Jugadores,14,0), "")</f>
        <v>CD TM Top Spin</v>
      </c>
      <c r="J413" s="17" t="str">
        <f>IF(ISERROR(VLOOKUP(I413,Clubes,1,0)),"-","Galicia")</f>
        <v>Galicia</v>
      </c>
      <c r="K413" s="14">
        <f>IFERROR(VLOOKUP($G413,Jugadores,15,0), "")</f>
        <v>1973</v>
      </c>
      <c r="L413" s="17" t="str">
        <f>IFERROR(VLOOKUP($G413,Jugadores,16,0), "")</f>
        <v>M</v>
      </c>
      <c r="M413" s="15" t="str">
        <f>IFERROR(VLOOKUP($G413,Jugadores,17,0), "")</f>
        <v>V50M</v>
      </c>
      <c r="N413" s="16"/>
      <c r="O413" s="24">
        <f>IF(COUNT(R413:AK413)=0,"",COUNT(R413:AK413))</f>
        <v>1</v>
      </c>
      <c r="P413" s="48">
        <f>SUM(R413:AK413)</f>
        <v>11</v>
      </c>
      <c r="Q413" s="50">
        <v>11</v>
      </c>
      <c r="R413" s="25" t="s">
        <v>14</v>
      </c>
      <c r="S413" s="25" t="s">
        <v>14</v>
      </c>
      <c r="T413" s="25" t="s">
        <v>14</v>
      </c>
      <c r="U413" s="25">
        <v>11</v>
      </c>
      <c r="V413" s="25" t="s">
        <v>14</v>
      </c>
      <c r="W413" s="25" t="s">
        <v>14</v>
      </c>
      <c r="X413" s="25" t="s">
        <v>14</v>
      </c>
      <c r="Y413" s="26"/>
      <c r="Z413" s="28" t="s">
        <v>14</v>
      </c>
      <c r="AA413" s="28" t="s">
        <v>14</v>
      </c>
      <c r="AB413" s="28" t="s">
        <v>14</v>
      </c>
      <c r="AC413" s="28" t="s">
        <v>14</v>
      </c>
      <c r="AD413" s="28" t="s">
        <v>14</v>
      </c>
      <c r="AE413" s="28" t="s">
        <v>14</v>
      </c>
      <c r="AF413" s="28" t="s">
        <v>14</v>
      </c>
      <c r="AG413" s="28" t="s">
        <v>14</v>
      </c>
      <c r="AH413" s="28" t="s">
        <v>14</v>
      </c>
      <c r="AI413" s="28" t="s">
        <v>14</v>
      </c>
      <c r="AJ413" s="28" t="s">
        <v>14</v>
      </c>
      <c r="AK413" s="51" t="s">
        <v>14</v>
      </c>
      <c r="AM413" s="1" t="s">
        <v>14</v>
      </c>
    </row>
    <row r="414" spans="1:39" x14ac:dyDescent="0.2">
      <c r="A414" s="21">
        <f>ROW(G414)-2</f>
        <v>412</v>
      </c>
      <c r="B414" s="76">
        <v>412</v>
      </c>
      <c r="C414" s="22" t="str">
        <f>IF(B414="","",IF(B414=A414,"=",B414-A414))</f>
        <v>=</v>
      </c>
      <c r="D414" s="76">
        <f>COUNTIF($M$3:$M414,$M414)</f>
        <v>47</v>
      </c>
      <c r="E414" s="76">
        <v>46</v>
      </c>
      <c r="F414" s="22">
        <f>IF(E414="","",IF(E414=D414,"=",E414-D414))</f>
        <v>-1</v>
      </c>
      <c r="G414" s="12">
        <v>19695</v>
      </c>
      <c r="H414" s="13" t="str">
        <f>IFERROR(VLOOKUP($G414,Jugadores,12,0), "")</f>
        <v>PLACIDO ARNEJO S.</v>
      </c>
      <c r="I414" s="13" t="str">
        <f>IFERROR(VLOOKUP($G414,Jugadores,14,0), "")</f>
        <v>AD Dubratambre</v>
      </c>
      <c r="J414" s="17" t="str">
        <f>IF(ISERROR(VLOOKUP(I414,Clubes,1,0)),"-","Galicia")</f>
        <v>Galicia</v>
      </c>
      <c r="K414" s="14">
        <f>IFERROR(VLOOKUP($G414,Jugadores,15,0), "")</f>
        <v>1972</v>
      </c>
      <c r="L414" s="17" t="str">
        <f>IFERROR(VLOOKUP($G414,Jugadores,16,0), "")</f>
        <v>M</v>
      </c>
      <c r="M414" s="15" t="str">
        <f>IFERROR(VLOOKUP($G414,Jugadores,17,0), "")</f>
        <v>V50M</v>
      </c>
      <c r="N414" s="16"/>
      <c r="O414" s="24">
        <f>IF(COUNT(R414:AK414)=0,"",COUNT(R414:AK414))</f>
        <v>1</v>
      </c>
      <c r="P414" s="48">
        <f>SUM(R414:AK414)</f>
        <v>11</v>
      </c>
      <c r="Q414" s="50">
        <v>11</v>
      </c>
      <c r="R414" s="25" t="s">
        <v>14</v>
      </c>
      <c r="S414" s="25" t="s">
        <v>14</v>
      </c>
      <c r="T414" s="25" t="s">
        <v>14</v>
      </c>
      <c r="U414" s="25">
        <v>11</v>
      </c>
      <c r="V414" s="25" t="s">
        <v>14</v>
      </c>
      <c r="W414" s="25" t="s">
        <v>14</v>
      </c>
      <c r="X414" s="25" t="s">
        <v>14</v>
      </c>
      <c r="Y414" s="26"/>
      <c r="Z414" s="28" t="s">
        <v>14</v>
      </c>
      <c r="AA414" s="28" t="s">
        <v>14</v>
      </c>
      <c r="AB414" s="28" t="s">
        <v>14</v>
      </c>
      <c r="AC414" s="28" t="s">
        <v>14</v>
      </c>
      <c r="AD414" s="28" t="s">
        <v>14</v>
      </c>
      <c r="AE414" s="28" t="s">
        <v>14</v>
      </c>
      <c r="AF414" s="28" t="s">
        <v>14</v>
      </c>
      <c r="AG414" s="28" t="s">
        <v>14</v>
      </c>
      <c r="AH414" s="28" t="s">
        <v>14</v>
      </c>
      <c r="AI414" s="28" t="s">
        <v>14</v>
      </c>
      <c r="AJ414" s="28" t="s">
        <v>14</v>
      </c>
      <c r="AK414" s="51" t="s">
        <v>14</v>
      </c>
      <c r="AM414" s="1" t="s">
        <v>14</v>
      </c>
    </row>
    <row r="415" spans="1:39" x14ac:dyDescent="0.2">
      <c r="A415" s="21">
        <f>ROW(G415)-2</f>
        <v>413</v>
      </c>
      <c r="B415" s="76">
        <v>413</v>
      </c>
      <c r="C415" s="22" t="str">
        <f>IF(B415="","",IF(B415=A415,"=",B415-A415))</f>
        <v>=</v>
      </c>
      <c r="D415" s="76">
        <f>COUNTIF($M$3:$M415,$M415)</f>
        <v>31</v>
      </c>
      <c r="E415" s="76">
        <v>31</v>
      </c>
      <c r="F415" s="22" t="str">
        <f>IF(E415="","",IF(E415=D415,"=",E415-D415))</f>
        <v>=</v>
      </c>
      <c r="G415" s="12">
        <v>22647</v>
      </c>
      <c r="H415" s="13" t="str">
        <f>IFERROR(VLOOKUP($G415,Jugadores,12,0), "")</f>
        <v>ROBERTO BARCIA P.</v>
      </c>
      <c r="I415" s="13" t="str">
        <f>IFERROR(VLOOKUP($G415,Jugadores,14,0), "")</f>
        <v>Arteal TM</v>
      </c>
      <c r="J415" s="17" t="str">
        <f>IF(ISERROR(VLOOKUP(I415,Clubes,1,0)),"-","Galicia")</f>
        <v>Galicia</v>
      </c>
      <c r="K415" s="14">
        <f>IFERROR(VLOOKUP($G415,Jugadores,15,0), "")</f>
        <v>1975</v>
      </c>
      <c r="L415" s="17" t="str">
        <f>IFERROR(VLOOKUP($G415,Jugadores,16,0), "")</f>
        <v>M</v>
      </c>
      <c r="M415" s="15" t="str">
        <f>IFERROR(VLOOKUP($G415,Jugadores,17,0), "")</f>
        <v>V40M</v>
      </c>
      <c r="N415" s="16"/>
      <c r="O415" s="24">
        <f>IF(COUNT(R415:AK415)=0,"",COUNT(R415:AK415))</f>
        <v>1</v>
      </c>
      <c r="P415" s="48">
        <f>SUM(R415:AK415)</f>
        <v>11</v>
      </c>
      <c r="Q415" s="50">
        <v>11</v>
      </c>
      <c r="R415" s="25" t="s">
        <v>14</v>
      </c>
      <c r="S415" s="25" t="s">
        <v>14</v>
      </c>
      <c r="T415" s="25" t="s">
        <v>14</v>
      </c>
      <c r="U415" s="25" t="s">
        <v>14</v>
      </c>
      <c r="V415" s="25" t="s">
        <v>14</v>
      </c>
      <c r="W415" s="25" t="s">
        <v>14</v>
      </c>
      <c r="X415" s="25" t="s">
        <v>14</v>
      </c>
      <c r="Y415" s="26"/>
      <c r="Z415" s="28"/>
      <c r="AA415" s="28" t="s">
        <v>14</v>
      </c>
      <c r="AB415" s="28" t="s">
        <v>14</v>
      </c>
      <c r="AC415" s="28" t="s">
        <v>14</v>
      </c>
      <c r="AD415" s="28" t="s">
        <v>14</v>
      </c>
      <c r="AE415" s="28" t="s">
        <v>14</v>
      </c>
      <c r="AF415" s="28" t="s">
        <v>14</v>
      </c>
      <c r="AG415" s="28">
        <v>11</v>
      </c>
      <c r="AH415" s="28" t="s">
        <v>14</v>
      </c>
      <c r="AI415" s="28" t="s">
        <v>14</v>
      </c>
      <c r="AJ415" s="28" t="s">
        <v>14</v>
      </c>
      <c r="AK415" s="51" t="s">
        <v>14</v>
      </c>
      <c r="AM415" s="1" t="s">
        <v>14</v>
      </c>
    </row>
    <row r="416" spans="1:39" x14ac:dyDescent="0.2">
      <c r="A416" s="21">
        <f>ROW(G416)-2</f>
        <v>414</v>
      </c>
      <c r="B416" s="76">
        <v>414</v>
      </c>
      <c r="C416" s="22" t="str">
        <f>IF(B416="","",IF(B416=A416,"=",B416-A416))</f>
        <v>=</v>
      </c>
      <c r="D416" s="76">
        <f>COUNTIF($M$3:$M416,$M416)</f>
        <v>32</v>
      </c>
      <c r="E416" s="76">
        <v>32</v>
      </c>
      <c r="F416" s="22" t="str">
        <f>IF(E416="","",IF(E416=D416,"=",E416-D416))</f>
        <v>=</v>
      </c>
      <c r="G416" s="12">
        <v>36946</v>
      </c>
      <c r="H416" s="13" t="str">
        <f>IFERROR(VLOOKUP($G416,Jugadores,12,0), "")</f>
        <v>JUAN C. MÜLLER B.</v>
      </c>
      <c r="I416" s="13" t="str">
        <f>IFERROR(VLOOKUP($G416,Jugadores,14,0), "")</f>
        <v>Cambados TM</v>
      </c>
      <c r="J416" s="17" t="str">
        <f>IF(ISERROR(VLOOKUP(I416,Clubes,1,0)),"-","Galicia")</f>
        <v>Galicia</v>
      </c>
      <c r="K416" s="14">
        <f>IFERROR(VLOOKUP($G416,Jugadores,15,0), "")</f>
        <v>1974</v>
      </c>
      <c r="L416" s="17" t="str">
        <f>IFERROR(VLOOKUP($G416,Jugadores,16,0), "")</f>
        <v>M</v>
      </c>
      <c r="M416" s="15" t="str">
        <f>IFERROR(VLOOKUP($G416,Jugadores,17,0), "")</f>
        <v>V40M</v>
      </c>
      <c r="N416" s="16"/>
      <c r="O416" s="24">
        <f>IF(COUNT(R416:AK416)=0,"",COUNT(R416:AK416))</f>
        <v>1</v>
      </c>
      <c r="P416" s="48">
        <f>SUM(R416:AK416)</f>
        <v>11</v>
      </c>
      <c r="Q416" s="50">
        <v>11</v>
      </c>
      <c r="R416" s="25" t="s">
        <v>14</v>
      </c>
      <c r="S416" s="25" t="s">
        <v>14</v>
      </c>
      <c r="T416" s="25" t="s">
        <v>14</v>
      </c>
      <c r="U416" s="25" t="s">
        <v>14</v>
      </c>
      <c r="V416" s="25" t="s">
        <v>14</v>
      </c>
      <c r="W416" s="25" t="s">
        <v>14</v>
      </c>
      <c r="X416" s="25" t="s">
        <v>14</v>
      </c>
      <c r="Y416" s="26"/>
      <c r="Z416" s="28"/>
      <c r="AA416" s="28" t="s">
        <v>14</v>
      </c>
      <c r="AB416" s="28" t="s">
        <v>14</v>
      </c>
      <c r="AC416" s="28" t="s">
        <v>14</v>
      </c>
      <c r="AD416" s="28" t="s">
        <v>14</v>
      </c>
      <c r="AE416" s="28" t="s">
        <v>14</v>
      </c>
      <c r="AF416" s="28" t="s">
        <v>14</v>
      </c>
      <c r="AG416" s="28">
        <v>11</v>
      </c>
      <c r="AH416" s="28" t="s">
        <v>14</v>
      </c>
      <c r="AI416" s="28" t="s">
        <v>14</v>
      </c>
      <c r="AJ416" s="28" t="s">
        <v>14</v>
      </c>
      <c r="AK416" s="51" t="s">
        <v>14</v>
      </c>
      <c r="AM416" s="1" t="s">
        <v>14</v>
      </c>
    </row>
    <row r="417" spans="1:39" x14ac:dyDescent="0.2">
      <c r="A417" s="21">
        <f>ROW(G417)-2</f>
        <v>415</v>
      </c>
      <c r="B417" s="76">
        <v>416</v>
      </c>
      <c r="C417" s="22">
        <f>IF(B417="","",IF(B417=A417,"=",B417-A417))</f>
        <v>1</v>
      </c>
      <c r="D417" s="76">
        <f>COUNTIF($M$3:$M417,$M417)</f>
        <v>33</v>
      </c>
      <c r="E417" s="76">
        <v>33</v>
      </c>
      <c r="F417" s="22" t="str">
        <f>IF(E417="","",IF(E417=D417,"=",E417-D417))</f>
        <v>=</v>
      </c>
      <c r="G417" s="12">
        <v>36885</v>
      </c>
      <c r="H417" s="13" t="str">
        <f>IFERROR(VLOOKUP($G417,Jugadores,12,0), "")</f>
        <v>BRAIS PEREZ F.</v>
      </c>
      <c r="I417" s="13" t="str">
        <f>IFERROR(VLOOKUP($G417,Jugadores,14,0), "")</f>
        <v>Grumico SD</v>
      </c>
      <c r="J417" s="17" t="str">
        <f>IF(ISERROR(VLOOKUP(I417,Clubes,1,0)),"-","Galicia")</f>
        <v>Galicia</v>
      </c>
      <c r="K417" s="14">
        <f>IFERROR(VLOOKUP($G417,Jugadores,15,0), "")</f>
        <v>1997</v>
      </c>
      <c r="L417" s="17" t="str">
        <f>IFERROR(VLOOKUP($G417,Jugadores,16,0), "")</f>
        <v>M</v>
      </c>
      <c r="M417" s="15" t="str">
        <f>IFERROR(VLOOKUP($G417,Jugadores,17,0), "")</f>
        <v>SENM</v>
      </c>
      <c r="N417" s="16"/>
      <c r="O417" s="24">
        <f>IF(COUNT(R417:AK417)=0,"",COUNT(R417:AK417))</f>
        <v>3</v>
      </c>
      <c r="P417" s="48">
        <f>SUM(R417:AK417)</f>
        <v>10.6</v>
      </c>
      <c r="Q417" s="50">
        <v>6.1</v>
      </c>
      <c r="R417" s="25">
        <v>4.5</v>
      </c>
      <c r="S417" s="25" t="s">
        <v>14</v>
      </c>
      <c r="T417" s="25" t="s">
        <v>14</v>
      </c>
      <c r="U417" s="25" t="s">
        <v>14</v>
      </c>
      <c r="V417" s="25" t="s">
        <v>14</v>
      </c>
      <c r="W417" s="25">
        <v>1.1000000000000001</v>
      </c>
      <c r="X417" s="25" t="s">
        <v>14</v>
      </c>
      <c r="Y417" s="26"/>
      <c r="Z417" s="28" t="s">
        <v>14</v>
      </c>
      <c r="AA417" s="28" t="s">
        <v>14</v>
      </c>
      <c r="AB417" s="28" t="s">
        <v>14</v>
      </c>
      <c r="AC417" s="28" t="s">
        <v>14</v>
      </c>
      <c r="AD417" s="28" t="s">
        <v>14</v>
      </c>
      <c r="AE417" s="28" t="s">
        <v>14</v>
      </c>
      <c r="AF417" s="28" t="s">
        <v>14</v>
      </c>
      <c r="AG417" s="28" t="s">
        <v>14</v>
      </c>
      <c r="AH417" s="28" t="s">
        <v>14</v>
      </c>
      <c r="AI417" s="28" t="s">
        <v>14</v>
      </c>
      <c r="AJ417" s="28" t="s">
        <v>14</v>
      </c>
      <c r="AK417" s="51">
        <v>5</v>
      </c>
      <c r="AM417" s="1" t="s">
        <v>14</v>
      </c>
    </row>
    <row r="418" spans="1:39" x14ac:dyDescent="0.2">
      <c r="A418" s="21">
        <f>ROW(G418)-2</f>
        <v>416</v>
      </c>
      <c r="B418" s="76">
        <v>417</v>
      </c>
      <c r="C418" s="22">
        <f>IF(B418="","",IF(B418=A418,"=",B418-A418))</f>
        <v>1</v>
      </c>
      <c r="D418" s="76">
        <f>COUNTIF($M$3:$M418,$M418)</f>
        <v>2</v>
      </c>
      <c r="E418" s="76">
        <v>2</v>
      </c>
      <c r="F418" s="22" t="str">
        <f>IF(E418="","",IF(E418=D418,"=",E418-D418))</f>
        <v>=</v>
      </c>
      <c r="G418" s="12">
        <v>2294</v>
      </c>
      <c r="H418" s="13" t="str">
        <f>IFERROR(VLOOKUP($G418,Jugadores,12,0), "")</f>
        <v>ANA M. PEREZ M.</v>
      </c>
      <c r="I418" s="13" t="str">
        <f>IFERROR(VLOOKUP($G418,Jugadores,14,0), "")</f>
        <v>AD Dubratambre</v>
      </c>
      <c r="J418" s="17" t="str">
        <f>IF(ISERROR(VLOOKUP(I418,Clubes,1,0)),"-","Galicia")</f>
        <v>Galicia</v>
      </c>
      <c r="K418" s="14">
        <f>IFERROR(VLOOKUP($G418,Jugadores,15,0), "")</f>
        <v>1982</v>
      </c>
      <c r="L418" s="17" t="str">
        <f>IFERROR(VLOOKUP($G418,Jugadores,16,0), "")</f>
        <v>F</v>
      </c>
      <c r="M418" s="15" t="str">
        <f>IFERROR(VLOOKUP($G418,Jugadores,17,0), "")</f>
        <v>V40F</v>
      </c>
      <c r="N418" s="16"/>
      <c r="O418" s="24">
        <f>IF(COUNT(R418:AK418)=0,"",COUNT(R418:AK418))</f>
        <v>1</v>
      </c>
      <c r="P418" s="48">
        <f>SUM(R418:AK418)</f>
        <v>10.6</v>
      </c>
      <c r="Q418" s="50">
        <v>10.6</v>
      </c>
      <c r="R418" s="25" t="s">
        <v>14</v>
      </c>
      <c r="S418" s="25" t="s">
        <v>14</v>
      </c>
      <c r="T418" s="25" t="s">
        <v>14</v>
      </c>
      <c r="U418" s="25">
        <v>10.6</v>
      </c>
      <c r="V418" s="25" t="s">
        <v>14</v>
      </c>
      <c r="W418" s="25" t="s">
        <v>14</v>
      </c>
      <c r="X418" s="25" t="s">
        <v>14</v>
      </c>
      <c r="Y418" s="26"/>
      <c r="Z418" s="28" t="s">
        <v>14</v>
      </c>
      <c r="AA418" s="28" t="s">
        <v>14</v>
      </c>
      <c r="AB418" s="28" t="s">
        <v>14</v>
      </c>
      <c r="AC418" s="28" t="s">
        <v>14</v>
      </c>
      <c r="AD418" s="28" t="s">
        <v>14</v>
      </c>
      <c r="AE418" s="28" t="s">
        <v>14</v>
      </c>
      <c r="AF418" s="28" t="s">
        <v>14</v>
      </c>
      <c r="AG418" s="28" t="s">
        <v>14</v>
      </c>
      <c r="AH418" s="28" t="s">
        <v>14</v>
      </c>
      <c r="AI418" s="28" t="s">
        <v>14</v>
      </c>
      <c r="AJ418" s="28" t="s">
        <v>14</v>
      </c>
      <c r="AK418" s="51" t="s">
        <v>14</v>
      </c>
      <c r="AM418" s="1" t="s">
        <v>14</v>
      </c>
    </row>
    <row r="419" spans="1:39" x14ac:dyDescent="0.2">
      <c r="A419" s="21">
        <f>ROW(G419)-2</f>
        <v>417</v>
      </c>
      <c r="B419" s="76">
        <v>366</v>
      </c>
      <c r="C419" s="22">
        <f>IF(B419="","",IF(B419=A419,"=",B419-A419))</f>
        <v>-51</v>
      </c>
      <c r="D419" s="76">
        <f>COUNTIF($M$3:$M419,$M419)</f>
        <v>6</v>
      </c>
      <c r="E419" s="76">
        <v>5</v>
      </c>
      <c r="F419" s="22">
        <f>IF(E419="","",IF(E419=D419,"=",E419-D419))</f>
        <v>-1</v>
      </c>
      <c r="G419" s="12">
        <v>19714</v>
      </c>
      <c r="H419" s="13" t="str">
        <f>IFERROR(VLOOKUP($G419,Jugadores,12,0), "")</f>
        <v>LAURA RODRIGUEZ B.</v>
      </c>
      <c r="I419" s="13" t="str">
        <f>IFERROR(VLOOKUP($G419,Jugadores,14,0), "")</f>
        <v>Cinania TM</v>
      </c>
      <c r="J419" s="17" t="str">
        <f>IF(ISERROR(VLOOKUP(I419,Clubes,1,0)),"-","Galicia")</f>
        <v>Galicia</v>
      </c>
      <c r="K419" s="14">
        <f>IFERROR(VLOOKUP($G419,Jugadores,15,0), "")</f>
        <v>2003</v>
      </c>
      <c r="L419" s="17" t="str">
        <f>IFERROR(VLOOKUP($G419,Jugadores,16,0), "")</f>
        <v>F</v>
      </c>
      <c r="M419" s="15" t="str">
        <f>IFERROR(VLOOKUP($G419,Jugadores,17,0), "")</f>
        <v>S23F</v>
      </c>
      <c r="N419" s="16"/>
      <c r="O419" s="24">
        <f>IF(COUNT(R419:AK419)=0,"",COUNT(R419:AK419))</f>
        <v>1</v>
      </c>
      <c r="P419" s="48">
        <f>SUM(R419:AK419)</f>
        <v>10.6</v>
      </c>
      <c r="Q419" s="50">
        <v>21</v>
      </c>
      <c r="R419" s="25" t="s">
        <v>14</v>
      </c>
      <c r="S419" s="25" t="s">
        <v>14</v>
      </c>
      <c r="T419" s="25" t="s">
        <v>14</v>
      </c>
      <c r="U419" s="25">
        <v>10.6</v>
      </c>
      <c r="V419" s="25" t="s">
        <v>14</v>
      </c>
      <c r="W419" s="25" t="s">
        <v>14</v>
      </c>
      <c r="X419" s="25" t="s">
        <v>14</v>
      </c>
      <c r="Y419" s="26"/>
      <c r="Z419" s="28" t="s">
        <v>14</v>
      </c>
      <c r="AA419" s="28" t="s">
        <v>14</v>
      </c>
      <c r="AB419" s="28" t="s">
        <v>14</v>
      </c>
      <c r="AC419" s="28" t="s">
        <v>14</v>
      </c>
      <c r="AD419" s="28" t="s">
        <v>14</v>
      </c>
      <c r="AE419" s="28" t="s">
        <v>14</v>
      </c>
      <c r="AF419" s="28" t="s">
        <v>14</v>
      </c>
      <c r="AG419" s="28" t="s">
        <v>14</v>
      </c>
      <c r="AH419" s="28" t="s">
        <v>14</v>
      </c>
      <c r="AI419" s="28" t="s">
        <v>14</v>
      </c>
      <c r="AJ419" s="28" t="s">
        <v>14</v>
      </c>
      <c r="AK419" s="51" t="s">
        <v>14</v>
      </c>
      <c r="AM419" s="1" t="s">
        <v>14</v>
      </c>
    </row>
    <row r="420" spans="1:39" x14ac:dyDescent="0.2">
      <c r="A420" s="21">
        <f>ROW(G420)-2</f>
        <v>418</v>
      </c>
      <c r="B420" s="76">
        <v>418</v>
      </c>
      <c r="C420" s="22" t="str">
        <f>IF(B420="","",IF(B420=A420,"=",B420-A420))</f>
        <v>=</v>
      </c>
      <c r="D420" s="76">
        <f>COUNTIF($M$3:$M420,$M420)</f>
        <v>11</v>
      </c>
      <c r="E420" s="76">
        <v>11</v>
      </c>
      <c r="F420" s="22" t="str">
        <f>IF(E420="","",IF(E420=D420,"=",E420-D420))</f>
        <v>=</v>
      </c>
      <c r="G420" s="12">
        <v>20872</v>
      </c>
      <c r="H420" s="13" t="str">
        <f>IFERROR(VLOOKUP($G420,Jugadores,12,0), "")</f>
        <v>DARIO CORDEIRO P.</v>
      </c>
      <c r="I420" s="13" t="str">
        <f>IFERROR(VLOOKUP($G420,Jugadores,14,0), "")</f>
        <v>Cinania TM</v>
      </c>
      <c r="J420" s="17" t="str">
        <f>IF(ISERROR(VLOOKUP(I420,Clubes,1,0)),"-","Galicia")</f>
        <v>Galicia</v>
      </c>
      <c r="K420" s="14">
        <f>IFERROR(VLOOKUP($G420,Jugadores,15,0), "")</f>
        <v>2002</v>
      </c>
      <c r="L420" s="17" t="str">
        <f>IFERROR(VLOOKUP($G420,Jugadores,16,0), "")</f>
        <v>M</v>
      </c>
      <c r="M420" s="15" t="str">
        <f>IFERROR(VLOOKUP($G420,Jugadores,17,0), "")</f>
        <v>S23M</v>
      </c>
      <c r="N420" s="16"/>
      <c r="O420" s="24">
        <f>IF(COUNT(R420:AK420)=0,"",COUNT(R420:AK420))</f>
        <v>1</v>
      </c>
      <c r="P420" s="48">
        <f>SUM(R420:AK420)</f>
        <v>10.6</v>
      </c>
      <c r="Q420" s="50">
        <v>10.6</v>
      </c>
      <c r="R420" s="25" t="s">
        <v>14</v>
      </c>
      <c r="S420" s="25" t="s">
        <v>14</v>
      </c>
      <c r="T420" s="25" t="s">
        <v>14</v>
      </c>
      <c r="U420" s="25">
        <v>10.6</v>
      </c>
      <c r="V420" s="25" t="s">
        <v>14</v>
      </c>
      <c r="W420" s="25" t="s">
        <v>14</v>
      </c>
      <c r="X420" s="25" t="s">
        <v>14</v>
      </c>
      <c r="Y420" s="26"/>
      <c r="Z420" s="28" t="s">
        <v>14</v>
      </c>
      <c r="AA420" s="28" t="s">
        <v>14</v>
      </c>
      <c r="AB420" s="28" t="s">
        <v>14</v>
      </c>
      <c r="AC420" s="28" t="s">
        <v>14</v>
      </c>
      <c r="AD420" s="28" t="s">
        <v>14</v>
      </c>
      <c r="AE420" s="28" t="s">
        <v>14</v>
      </c>
      <c r="AF420" s="28" t="s">
        <v>14</v>
      </c>
      <c r="AG420" s="28" t="s">
        <v>14</v>
      </c>
      <c r="AH420" s="28" t="s">
        <v>14</v>
      </c>
      <c r="AI420" s="28" t="s">
        <v>14</v>
      </c>
      <c r="AJ420" s="28" t="s">
        <v>14</v>
      </c>
      <c r="AK420" s="51" t="s">
        <v>14</v>
      </c>
      <c r="AM420" s="1" t="s">
        <v>14</v>
      </c>
    </row>
    <row r="421" spans="1:39" x14ac:dyDescent="0.2">
      <c r="A421" s="21">
        <f>ROW(G421)-2</f>
        <v>419</v>
      </c>
      <c r="B421" s="76"/>
      <c r="C421" s="22" t="str">
        <f>IF(B421="","",IF(B421=A421,"=",B421-A421))</f>
        <v/>
      </c>
      <c r="D421" s="76">
        <f>COUNTIF($M$3:$M421,$M421)</f>
        <v>32</v>
      </c>
      <c r="E421" s="76"/>
      <c r="F421" s="22" t="str">
        <f>IF(E421="","",IF(E421=D421,"=",E421-D421))</f>
        <v/>
      </c>
      <c r="G421" s="12">
        <v>77941</v>
      </c>
      <c r="H421" s="13" t="str">
        <f>IFERROR(VLOOKUP($G421,Jugadores,12,0), "")</f>
        <v>JOAO BALIXA</v>
      </c>
      <c r="I421" s="13" t="str">
        <f>IFERROR(VLOOKUP($G421,Jugadores,14,0), "")</f>
        <v>Clube Atlantico da Madalena</v>
      </c>
      <c r="J421" s="17" t="str">
        <f>IF(ISERROR(VLOOKUP(I421,Clubes,1,0)),"-","Galicia")</f>
        <v>-</v>
      </c>
      <c r="K421" s="14">
        <f>IFERROR(VLOOKUP($G421,Jugadores,15,0), "")</f>
        <v>2012</v>
      </c>
      <c r="L421" s="17" t="str">
        <f>IFERROR(VLOOKUP($G421,Jugadores,16,0), "")</f>
        <v>M</v>
      </c>
      <c r="M421" s="15" t="str">
        <f>IFERROR(VLOOKUP($G421,Jugadores,17,0), "")</f>
        <v>BENM</v>
      </c>
      <c r="N421" s="16"/>
      <c r="O421" s="24">
        <f>IF(COUNT(R421:AK421)=0,"",COUNT(R421:AK421))</f>
        <v>1</v>
      </c>
      <c r="P421" s="48">
        <f>SUM(R421:AK421)</f>
        <v>10.6</v>
      </c>
      <c r="Q421" s="50"/>
      <c r="R421" s="25"/>
      <c r="S421" s="25" t="s">
        <v>14</v>
      </c>
      <c r="T421" s="25" t="s">
        <v>14</v>
      </c>
      <c r="U421" s="25" t="s">
        <v>14</v>
      </c>
      <c r="V421" s="25">
        <v>10.6</v>
      </c>
      <c r="W421" s="25" t="s">
        <v>14</v>
      </c>
      <c r="X421" s="25" t="s">
        <v>14</v>
      </c>
      <c r="Y421" s="26"/>
      <c r="Z421" s="28"/>
      <c r="AA421" s="28" t="s">
        <v>14</v>
      </c>
      <c r="AB421" s="28" t="s">
        <v>14</v>
      </c>
      <c r="AC421" s="28" t="s">
        <v>14</v>
      </c>
      <c r="AD421" s="28" t="s">
        <v>14</v>
      </c>
      <c r="AE421" s="28" t="s">
        <v>14</v>
      </c>
      <c r="AF421" s="28" t="s">
        <v>14</v>
      </c>
      <c r="AG421" s="28" t="s">
        <v>14</v>
      </c>
      <c r="AH421" s="28" t="s">
        <v>14</v>
      </c>
      <c r="AI421" s="28" t="s">
        <v>14</v>
      </c>
      <c r="AJ421" s="28" t="s">
        <v>14</v>
      </c>
      <c r="AK421" s="51" t="s">
        <v>14</v>
      </c>
      <c r="AM421" s="1" t="s">
        <v>14</v>
      </c>
    </row>
    <row r="422" spans="1:39" x14ac:dyDescent="0.2">
      <c r="A422" s="21">
        <f>ROW(G422)-2</f>
        <v>420</v>
      </c>
      <c r="B422" s="76">
        <v>456</v>
      </c>
      <c r="C422" s="22">
        <f>IF(B422="","",IF(B422=A422,"=",B422-A422))</f>
        <v>36</v>
      </c>
      <c r="D422" s="76">
        <f>COUNTIF($M$3:$M422,$M422)</f>
        <v>26</v>
      </c>
      <c r="E422" s="76">
        <v>28</v>
      </c>
      <c r="F422" s="22">
        <f>IF(E422="","",IF(E422=D422,"=",E422-D422))</f>
        <v>2</v>
      </c>
      <c r="G422" s="12">
        <v>39036</v>
      </c>
      <c r="H422" s="13" t="str">
        <f>IFERROR(VLOOKUP($G422,Jugadores,12,0), "")</f>
        <v>JULIO BLANCO R.</v>
      </c>
      <c r="I422" s="13" t="str">
        <f>IFERROR(VLOOKUP($G422,Jugadores,14,0), "")</f>
        <v>Club Be One Orense</v>
      </c>
      <c r="J422" s="17" t="str">
        <f>IF(ISERROR(VLOOKUP(I422,Clubes,1,0)),"-","Galicia")</f>
        <v>Galicia</v>
      </c>
      <c r="K422" s="14">
        <f>IFERROR(VLOOKUP($G422,Jugadores,15,0), "")</f>
        <v>2011</v>
      </c>
      <c r="L422" s="17" t="str">
        <f>IFERROR(VLOOKUP($G422,Jugadores,16,0), "")</f>
        <v>M</v>
      </c>
      <c r="M422" s="15" t="str">
        <f>IFERROR(VLOOKUP($G422,Jugadores,17,0), "")</f>
        <v>ALEM</v>
      </c>
      <c r="N422" s="16"/>
      <c r="O422" s="24">
        <f>IF(COUNT(R422:AK422)=0,"",COUNT(R422:AK422))</f>
        <v>3</v>
      </c>
      <c r="P422" s="48">
        <f>SUM(R422:AK422)</f>
        <v>10.5</v>
      </c>
      <c r="Q422" s="50">
        <v>37</v>
      </c>
      <c r="R422" s="25">
        <v>4.5</v>
      </c>
      <c r="S422" s="25" t="s">
        <v>14</v>
      </c>
      <c r="T422" s="25" t="s">
        <v>14</v>
      </c>
      <c r="U422" s="25" t="s">
        <v>14</v>
      </c>
      <c r="V422" s="25">
        <v>3</v>
      </c>
      <c r="W422" s="25" t="s">
        <v>14</v>
      </c>
      <c r="X422" s="25">
        <v>3</v>
      </c>
      <c r="Y422" s="26"/>
      <c r="Z422" s="28"/>
      <c r="AA422" s="28" t="s">
        <v>14</v>
      </c>
      <c r="AB422" s="28" t="s">
        <v>14</v>
      </c>
      <c r="AC422" s="28" t="s">
        <v>14</v>
      </c>
      <c r="AD422" s="28" t="s">
        <v>14</v>
      </c>
      <c r="AE422" s="28" t="s">
        <v>14</v>
      </c>
      <c r="AF422" s="28" t="s">
        <v>14</v>
      </c>
      <c r="AG422" s="28" t="s">
        <v>14</v>
      </c>
      <c r="AH422" s="28" t="s">
        <v>14</v>
      </c>
      <c r="AI422" s="28" t="s">
        <v>14</v>
      </c>
      <c r="AJ422" s="28" t="s">
        <v>14</v>
      </c>
      <c r="AK422" s="51" t="s">
        <v>14</v>
      </c>
      <c r="AM422" s="1" t="s">
        <v>14</v>
      </c>
    </row>
    <row r="423" spans="1:39" x14ac:dyDescent="0.2">
      <c r="A423" s="21">
        <f>ROW(G423)-2</f>
        <v>421</v>
      </c>
      <c r="B423" s="76">
        <v>354</v>
      </c>
      <c r="C423" s="22">
        <f>IF(B423="","",IF(B423=A423,"=",B423-A423))</f>
        <v>-67</v>
      </c>
      <c r="D423" s="76">
        <f>COUNTIF($M$3:$M423,$M423)</f>
        <v>27</v>
      </c>
      <c r="E423" s="76">
        <v>25</v>
      </c>
      <c r="F423" s="22">
        <f>IF(E423="","",IF(E423=D423,"=",E423-D423))</f>
        <v>-2</v>
      </c>
      <c r="G423" s="12">
        <v>31472</v>
      </c>
      <c r="H423" s="13" t="str">
        <f>IFERROR(VLOOKUP($G423,Jugadores,12,0), "")</f>
        <v>LIN CHEN</v>
      </c>
      <c r="I423" s="13" t="str">
        <f>IFERROR(VLOOKUP($G423,Jugadores,14,0), "")</f>
        <v>Club del Mar de San Amaro</v>
      </c>
      <c r="J423" s="17" t="str">
        <f>IF(ISERROR(VLOOKUP(I423,Clubes,1,0)),"-","Galicia")</f>
        <v>Galicia</v>
      </c>
      <c r="K423" s="14">
        <f>IFERROR(VLOOKUP($G423,Jugadores,15,0), "")</f>
        <v>2011</v>
      </c>
      <c r="L423" s="17" t="str">
        <f>IFERROR(VLOOKUP($G423,Jugadores,16,0), "")</f>
        <v>M</v>
      </c>
      <c r="M423" s="15" t="str">
        <f>IFERROR(VLOOKUP($G423,Jugadores,17,0), "")</f>
        <v>ALEM</v>
      </c>
      <c r="N423" s="16"/>
      <c r="O423" s="24">
        <f>IF(COUNT(R423:AK423)=0,"",COUNT(R423:AK423))</f>
        <v>1</v>
      </c>
      <c r="P423" s="48">
        <f>SUM(R423:AK423)</f>
        <v>10.5</v>
      </c>
      <c r="Q423" s="50">
        <v>17.8</v>
      </c>
      <c r="R423" s="25" t="s">
        <v>14</v>
      </c>
      <c r="S423" s="25" t="s">
        <v>14</v>
      </c>
      <c r="T423" s="25" t="s">
        <v>14</v>
      </c>
      <c r="U423" s="25" t="s">
        <v>14</v>
      </c>
      <c r="V423" s="25" t="s">
        <v>14</v>
      </c>
      <c r="W423" s="25">
        <v>10.5</v>
      </c>
      <c r="X423" s="25" t="s">
        <v>14</v>
      </c>
      <c r="Y423" s="26"/>
      <c r="Z423" s="28" t="s">
        <v>14</v>
      </c>
      <c r="AA423" s="28" t="s">
        <v>14</v>
      </c>
      <c r="AB423" s="28" t="s">
        <v>14</v>
      </c>
      <c r="AC423" s="28" t="s">
        <v>14</v>
      </c>
      <c r="AD423" s="28" t="s">
        <v>14</v>
      </c>
      <c r="AE423" s="28" t="s">
        <v>14</v>
      </c>
      <c r="AF423" s="28" t="s">
        <v>14</v>
      </c>
      <c r="AG423" s="28" t="s">
        <v>14</v>
      </c>
      <c r="AH423" s="28" t="s">
        <v>14</v>
      </c>
      <c r="AI423" s="28" t="s">
        <v>14</v>
      </c>
      <c r="AJ423" s="28" t="s">
        <v>14</v>
      </c>
      <c r="AK423" s="51" t="s">
        <v>14</v>
      </c>
      <c r="AM423" s="1" t="s">
        <v>14</v>
      </c>
    </row>
    <row r="424" spans="1:39" x14ac:dyDescent="0.2">
      <c r="A424" s="21">
        <f>ROW(G424)-2</f>
        <v>422</v>
      </c>
      <c r="B424" s="76">
        <v>420</v>
      </c>
      <c r="C424" s="22">
        <f>IF(B424="","",IF(B424=A424,"=",B424-A424))</f>
        <v>-2</v>
      </c>
      <c r="D424" s="76">
        <f>COUNTIF($M$3:$M424,$M424)</f>
        <v>28</v>
      </c>
      <c r="E424" s="76">
        <v>27</v>
      </c>
      <c r="F424" s="22">
        <f>IF(E424="","",IF(E424=D424,"=",E424-D424))</f>
        <v>-1</v>
      </c>
      <c r="G424" s="12">
        <v>100021</v>
      </c>
      <c r="H424" s="13" t="str">
        <f>IFERROR(VLOOKUP($G424,Jugadores,12,0), "")</f>
        <v>PEDRO CORES R.</v>
      </c>
      <c r="I424" s="13" t="str">
        <f>IFERROR(VLOOKUP($G424,Jugadores,14,0), "")</f>
        <v>RIBADUMIA T.M.</v>
      </c>
      <c r="J424" s="17" t="str">
        <f>IF(ISERROR(VLOOKUP(I424,Clubes,1,0)),"-","Galicia")</f>
        <v>-</v>
      </c>
      <c r="K424" s="14">
        <f>IFERROR(VLOOKUP($G424,Jugadores,15,0), "")</f>
        <v>2010</v>
      </c>
      <c r="L424" s="17" t="str">
        <f>IFERROR(VLOOKUP($G424,Jugadores,16,0), "")</f>
        <v>M</v>
      </c>
      <c r="M424" s="15" t="str">
        <f>IFERROR(VLOOKUP($G424,Jugadores,17,0), "")</f>
        <v>ALEM</v>
      </c>
      <c r="N424" s="16"/>
      <c r="O424" s="24">
        <f>IF(COUNT(R424:AK424)=0,"",COUNT(R424:AK424))</f>
        <v>1</v>
      </c>
      <c r="P424" s="48">
        <f>SUM(R424:AK424)</f>
        <v>10.5</v>
      </c>
      <c r="Q424" s="50">
        <v>10.5</v>
      </c>
      <c r="R424" s="25" t="s">
        <v>14</v>
      </c>
      <c r="S424" s="25" t="s">
        <v>14</v>
      </c>
      <c r="T424" s="25" t="s">
        <v>14</v>
      </c>
      <c r="U424" s="25">
        <v>10.5</v>
      </c>
      <c r="V424" s="25" t="s">
        <v>14</v>
      </c>
      <c r="W424" s="25" t="s">
        <v>14</v>
      </c>
      <c r="X424" s="25" t="s">
        <v>14</v>
      </c>
      <c r="Y424" s="26"/>
      <c r="Z424" s="28" t="s">
        <v>14</v>
      </c>
      <c r="AA424" s="28" t="s">
        <v>14</v>
      </c>
      <c r="AB424" s="28" t="s">
        <v>14</v>
      </c>
      <c r="AC424" s="28" t="s">
        <v>14</v>
      </c>
      <c r="AD424" s="28" t="s">
        <v>14</v>
      </c>
      <c r="AE424" s="28" t="s">
        <v>14</v>
      </c>
      <c r="AF424" s="28" t="s">
        <v>14</v>
      </c>
      <c r="AG424" s="28" t="s">
        <v>14</v>
      </c>
      <c r="AH424" s="28" t="s">
        <v>14</v>
      </c>
      <c r="AI424" s="28" t="s">
        <v>14</v>
      </c>
      <c r="AJ424" s="28" t="s">
        <v>14</v>
      </c>
      <c r="AK424" s="51" t="s">
        <v>14</v>
      </c>
      <c r="AM424" s="1" t="s">
        <v>14</v>
      </c>
    </row>
    <row r="425" spans="1:39" x14ac:dyDescent="0.2">
      <c r="A425" s="21">
        <f>ROW(G425)-2</f>
        <v>423</v>
      </c>
      <c r="B425" s="76">
        <v>421</v>
      </c>
      <c r="C425" s="22">
        <f>IF(B425="","",IF(B425=A425,"=",B425-A425))</f>
        <v>-2</v>
      </c>
      <c r="D425" s="76">
        <f>COUNTIF($M$3:$M425,$M425)</f>
        <v>34</v>
      </c>
      <c r="E425" s="76">
        <v>34</v>
      </c>
      <c r="F425" s="22" t="str">
        <f>IF(E425="","",IF(E425=D425,"=",E425-D425))</f>
        <v>=</v>
      </c>
      <c r="G425" s="12">
        <v>15920</v>
      </c>
      <c r="H425" s="13" t="str">
        <f>IFERROR(VLOOKUP($G425,Jugadores,12,0), "")</f>
        <v>VENANCIO GONZALEZ  C.</v>
      </c>
      <c r="I425" s="13" t="str">
        <f>IFERROR(VLOOKUP($G425,Jugadores,14,0), "")</f>
        <v>Arteal TM</v>
      </c>
      <c r="J425" s="17" t="str">
        <f>IF(ISERROR(VLOOKUP(I425,Clubes,1,0)),"-","Galicia")</f>
        <v>Galicia</v>
      </c>
      <c r="K425" s="14">
        <f>IFERROR(VLOOKUP($G425,Jugadores,15,0), "")</f>
        <v>1997</v>
      </c>
      <c r="L425" s="17" t="str">
        <f>IFERROR(VLOOKUP($G425,Jugadores,16,0), "")</f>
        <v>M</v>
      </c>
      <c r="M425" s="15" t="str">
        <f>IFERROR(VLOOKUP($G425,Jugadores,17,0), "")</f>
        <v>SENM</v>
      </c>
      <c r="N425" s="16"/>
      <c r="O425" s="24">
        <f>IF(COUNT(R425:AK425)=0,"",COUNT(R425:AK425))</f>
        <v>1</v>
      </c>
      <c r="P425" s="48">
        <f>SUM(R425:AK425)</f>
        <v>10.4</v>
      </c>
      <c r="Q425" s="50">
        <v>10.4</v>
      </c>
      <c r="R425" s="25" t="s">
        <v>14</v>
      </c>
      <c r="S425" s="25" t="s">
        <v>14</v>
      </c>
      <c r="T425" s="25" t="s">
        <v>14</v>
      </c>
      <c r="U425" s="25">
        <v>10.4</v>
      </c>
      <c r="V425" s="25" t="s">
        <v>14</v>
      </c>
      <c r="W425" s="25" t="s">
        <v>14</v>
      </c>
      <c r="X425" s="25" t="s">
        <v>14</v>
      </c>
      <c r="Y425" s="26"/>
      <c r="Z425" s="28" t="s">
        <v>14</v>
      </c>
      <c r="AA425" s="28" t="s">
        <v>14</v>
      </c>
      <c r="AB425" s="28" t="s">
        <v>14</v>
      </c>
      <c r="AC425" s="28" t="s">
        <v>14</v>
      </c>
      <c r="AD425" s="28" t="s">
        <v>14</v>
      </c>
      <c r="AE425" s="28" t="s">
        <v>14</v>
      </c>
      <c r="AF425" s="28" t="s">
        <v>14</v>
      </c>
      <c r="AG425" s="28" t="s">
        <v>14</v>
      </c>
      <c r="AH425" s="28" t="s">
        <v>14</v>
      </c>
      <c r="AI425" s="28" t="s">
        <v>14</v>
      </c>
      <c r="AJ425" s="28" t="s">
        <v>14</v>
      </c>
      <c r="AK425" s="51" t="s">
        <v>14</v>
      </c>
      <c r="AM425" s="1" t="s">
        <v>14</v>
      </c>
    </row>
    <row r="426" spans="1:39" x14ac:dyDescent="0.2">
      <c r="A426" s="21">
        <f>ROW(G426)-2</f>
        <v>424</v>
      </c>
      <c r="B426" s="76">
        <v>422</v>
      </c>
      <c r="C426" s="22">
        <f>IF(B426="","",IF(B426=A426,"=",B426-A426))</f>
        <v>-2</v>
      </c>
      <c r="D426" s="76">
        <f>COUNTIF($M$3:$M426,$M426)</f>
        <v>35</v>
      </c>
      <c r="E426" s="76">
        <v>35</v>
      </c>
      <c r="F426" s="22" t="str">
        <f>IF(E426="","",IF(E426=D426,"=",E426-D426))</f>
        <v>=</v>
      </c>
      <c r="G426" s="12">
        <v>3102</v>
      </c>
      <c r="H426" s="13" t="str">
        <f>IFERROR(VLOOKUP($G426,Jugadores,12,0), "")</f>
        <v>HECTOR COSTAS C.</v>
      </c>
      <c r="I426" s="13" t="str">
        <f>IFERROR(VLOOKUP($G426,Jugadores,14,0), "")</f>
        <v>AD Vincios</v>
      </c>
      <c r="J426" s="17" t="str">
        <f>IF(ISERROR(VLOOKUP(I426,Clubes,1,0)),"-","Galicia")</f>
        <v>Galicia</v>
      </c>
      <c r="K426" s="14">
        <f>IFERROR(VLOOKUP($G426,Jugadores,15,0), "")</f>
        <v>1988</v>
      </c>
      <c r="L426" s="17" t="str">
        <f>IFERROR(VLOOKUP($G426,Jugadores,16,0), "")</f>
        <v>M</v>
      </c>
      <c r="M426" s="15" t="str">
        <f>IFERROR(VLOOKUP($G426,Jugadores,17,0), "")</f>
        <v>SENM</v>
      </c>
      <c r="N426" s="16"/>
      <c r="O426" s="24">
        <f>IF(COUNT(R426:AK426)=0,"",COUNT(R426:AK426))</f>
        <v>1</v>
      </c>
      <c r="P426" s="48">
        <f>SUM(R426:AK426)</f>
        <v>10</v>
      </c>
      <c r="Q426" s="50">
        <v>10</v>
      </c>
      <c r="R426" s="25" t="s">
        <v>14</v>
      </c>
      <c r="S426" s="25" t="s">
        <v>14</v>
      </c>
      <c r="T426" s="25" t="s">
        <v>14</v>
      </c>
      <c r="U426" s="25">
        <v>10</v>
      </c>
      <c r="V426" s="25" t="s">
        <v>14</v>
      </c>
      <c r="W426" s="25" t="s">
        <v>14</v>
      </c>
      <c r="X426" s="25" t="s">
        <v>14</v>
      </c>
      <c r="Y426" s="26"/>
      <c r="Z426" s="28" t="s">
        <v>14</v>
      </c>
      <c r="AA426" s="28" t="s">
        <v>14</v>
      </c>
      <c r="AB426" s="28" t="s">
        <v>14</v>
      </c>
      <c r="AC426" s="28" t="s">
        <v>14</v>
      </c>
      <c r="AD426" s="28" t="s">
        <v>14</v>
      </c>
      <c r="AE426" s="28" t="s">
        <v>14</v>
      </c>
      <c r="AF426" s="28" t="s">
        <v>14</v>
      </c>
      <c r="AG426" s="28" t="s">
        <v>14</v>
      </c>
      <c r="AH426" s="28" t="s">
        <v>14</v>
      </c>
      <c r="AI426" s="28" t="s">
        <v>14</v>
      </c>
      <c r="AJ426" s="28" t="s">
        <v>14</v>
      </c>
      <c r="AK426" s="51" t="s">
        <v>14</v>
      </c>
      <c r="AM426" s="1" t="s">
        <v>14</v>
      </c>
    </row>
    <row r="427" spans="1:39" x14ac:dyDescent="0.2">
      <c r="A427" s="21">
        <f>ROW(G427)-2</f>
        <v>425</v>
      </c>
      <c r="B427" s="76">
        <v>423</v>
      </c>
      <c r="C427" s="22">
        <f>IF(B427="","",IF(B427=A427,"=",B427-A427))</f>
        <v>-2</v>
      </c>
      <c r="D427" s="76">
        <f>COUNTIF($M$3:$M427,$M427)</f>
        <v>36</v>
      </c>
      <c r="E427" s="76">
        <v>36</v>
      </c>
      <c r="F427" s="22" t="str">
        <f>IF(E427="","",IF(E427=D427,"=",E427-D427))</f>
        <v>=</v>
      </c>
      <c r="G427" s="12">
        <v>18482</v>
      </c>
      <c r="H427" s="13" t="str">
        <f>IFERROR(VLOOKUP($G427,Jugadores,12,0), "")</f>
        <v>FRANCISCO J. RAMALLO R.</v>
      </c>
      <c r="I427" s="13" t="str">
        <f>IFERROR(VLOOKUP($G427,Jugadores,14,0), "")</f>
        <v>Club Monte Porreiro</v>
      </c>
      <c r="J427" s="17" t="str">
        <f>IF(ISERROR(VLOOKUP(I427,Clubes,1,0)),"-","Galicia")</f>
        <v>Galicia</v>
      </c>
      <c r="K427" s="14">
        <f>IFERROR(VLOOKUP($G427,Jugadores,15,0), "")</f>
        <v>1988</v>
      </c>
      <c r="L427" s="17" t="str">
        <f>IFERROR(VLOOKUP($G427,Jugadores,16,0), "")</f>
        <v>M</v>
      </c>
      <c r="M427" s="15" t="str">
        <f>IFERROR(VLOOKUP($G427,Jugadores,17,0), "")</f>
        <v>SENM</v>
      </c>
      <c r="N427" s="16"/>
      <c r="O427" s="24">
        <f>IF(COUNT(R427:AK427)=0,"",COUNT(R427:AK427))</f>
        <v>1</v>
      </c>
      <c r="P427" s="48">
        <f>SUM(R427:AK427)</f>
        <v>10</v>
      </c>
      <c r="Q427" s="50">
        <v>10</v>
      </c>
      <c r="R427" s="25" t="s">
        <v>14</v>
      </c>
      <c r="S427" s="25" t="s">
        <v>14</v>
      </c>
      <c r="T427" s="25" t="s">
        <v>14</v>
      </c>
      <c r="U427" s="25">
        <v>10</v>
      </c>
      <c r="V427" s="25" t="s">
        <v>14</v>
      </c>
      <c r="W427" s="25" t="s">
        <v>14</v>
      </c>
      <c r="X427" s="25" t="s">
        <v>14</v>
      </c>
      <c r="Y427" s="26"/>
      <c r="Z427" s="28" t="s">
        <v>14</v>
      </c>
      <c r="AA427" s="28" t="s">
        <v>14</v>
      </c>
      <c r="AB427" s="28" t="s">
        <v>14</v>
      </c>
      <c r="AC427" s="28" t="s">
        <v>14</v>
      </c>
      <c r="AD427" s="28" t="s">
        <v>14</v>
      </c>
      <c r="AE427" s="28" t="s">
        <v>14</v>
      </c>
      <c r="AF427" s="28" t="s">
        <v>14</v>
      </c>
      <c r="AG427" s="28" t="s">
        <v>14</v>
      </c>
      <c r="AH427" s="28" t="s">
        <v>14</v>
      </c>
      <c r="AI427" s="28" t="s">
        <v>14</v>
      </c>
      <c r="AJ427" s="28" t="s">
        <v>14</v>
      </c>
      <c r="AK427" s="51" t="s">
        <v>14</v>
      </c>
      <c r="AM427" s="1" t="s">
        <v>14</v>
      </c>
    </row>
    <row r="428" spans="1:39" x14ac:dyDescent="0.2">
      <c r="A428" s="21">
        <f>ROW(G428)-2</f>
        <v>426</v>
      </c>
      <c r="B428" s="76">
        <v>424</v>
      </c>
      <c r="C428" s="22">
        <f>IF(B428="","",IF(B428=A428,"=",B428-A428))</f>
        <v>-2</v>
      </c>
      <c r="D428" s="76">
        <f>COUNTIF($M$3:$M428,$M428)</f>
        <v>37</v>
      </c>
      <c r="E428" s="76">
        <v>37</v>
      </c>
      <c r="F428" s="22" t="str">
        <f>IF(E428="","",IF(E428=D428,"=",E428-D428))</f>
        <v>=</v>
      </c>
      <c r="G428" s="12">
        <v>19428</v>
      </c>
      <c r="H428" s="13" t="str">
        <f>IFERROR(VLOOKUP($G428,Jugadores,12,0), "")</f>
        <v>RUBEN REDONDO C.</v>
      </c>
      <c r="I428" s="13" t="str">
        <f>IFERROR(VLOOKUP($G428,Jugadores,14,0), "")</f>
        <v>CTM Cidade de Narón</v>
      </c>
      <c r="J428" s="17" t="str">
        <f>IF(ISERROR(VLOOKUP(I428,Clubes,1,0)),"-","Galicia")</f>
        <v>Galicia</v>
      </c>
      <c r="K428" s="14">
        <f>IFERROR(VLOOKUP($G428,Jugadores,15,0), "")</f>
        <v>1987</v>
      </c>
      <c r="L428" s="17" t="str">
        <f>IFERROR(VLOOKUP($G428,Jugadores,16,0), "")</f>
        <v>M</v>
      </c>
      <c r="M428" s="15" t="str">
        <f>IFERROR(VLOOKUP($G428,Jugadores,17,0), "")</f>
        <v>SENM</v>
      </c>
      <c r="N428" s="16"/>
      <c r="O428" s="24">
        <f>IF(COUNT(R428:AK428)=0,"",COUNT(R428:AK428))</f>
        <v>1</v>
      </c>
      <c r="P428" s="48">
        <f>SUM(R428:AK428)</f>
        <v>10</v>
      </c>
      <c r="Q428" s="50">
        <v>10</v>
      </c>
      <c r="R428" s="25" t="s">
        <v>14</v>
      </c>
      <c r="S428" s="25" t="s">
        <v>14</v>
      </c>
      <c r="T428" s="25" t="s">
        <v>14</v>
      </c>
      <c r="U428" s="25" t="s">
        <v>14</v>
      </c>
      <c r="V428" s="25" t="s">
        <v>14</v>
      </c>
      <c r="W428" s="25" t="s">
        <v>14</v>
      </c>
      <c r="X428" s="25" t="s">
        <v>14</v>
      </c>
      <c r="Y428" s="26"/>
      <c r="Z428" s="28" t="s">
        <v>14</v>
      </c>
      <c r="AA428" s="28" t="s">
        <v>14</v>
      </c>
      <c r="AB428" s="28" t="s">
        <v>14</v>
      </c>
      <c r="AC428" s="28" t="s">
        <v>14</v>
      </c>
      <c r="AD428" s="28" t="s">
        <v>14</v>
      </c>
      <c r="AE428" s="28" t="s">
        <v>14</v>
      </c>
      <c r="AF428" s="28">
        <v>10</v>
      </c>
      <c r="AG428" s="28" t="s">
        <v>14</v>
      </c>
      <c r="AH428" s="28" t="s">
        <v>14</v>
      </c>
      <c r="AI428" s="28" t="s">
        <v>14</v>
      </c>
      <c r="AJ428" s="28" t="s">
        <v>14</v>
      </c>
      <c r="AK428" s="51" t="s">
        <v>14</v>
      </c>
      <c r="AM428" s="1" t="s">
        <v>14</v>
      </c>
    </row>
    <row r="429" spans="1:39" x14ac:dyDescent="0.2">
      <c r="A429" s="21">
        <f>ROW(G429)-2</f>
        <v>427</v>
      </c>
      <c r="B429" s="76"/>
      <c r="C429" s="22" t="str">
        <f>IF(B429="","",IF(B429=A429,"=",B429-A429))</f>
        <v/>
      </c>
      <c r="D429" s="76">
        <f>COUNTIF($M$3:$M429,$M429)</f>
        <v>5</v>
      </c>
      <c r="E429" s="76"/>
      <c r="F429" s="22" t="str">
        <f>IF(E429="","",IF(E429=D429,"=",E429-D429))</f>
        <v/>
      </c>
      <c r="G429" s="12">
        <v>77579</v>
      </c>
      <c r="H429" s="13" t="str">
        <f>IFERROR(VLOOKUP($G429,Jugadores,12,0), "")</f>
        <v>LEONOR SOUSA</v>
      </c>
      <c r="I429" s="13" t="str">
        <f>IFERROR(VLOOKUP($G429,Jugadores,14,0), "")</f>
        <v>Clube Atlantico da Madalena</v>
      </c>
      <c r="J429" s="17" t="str">
        <f>IF(ISERROR(VLOOKUP(I429,Clubes,1,0)),"-","Galicia")</f>
        <v>-</v>
      </c>
      <c r="K429" s="14">
        <f>IFERROR(VLOOKUP($G429,Jugadores,15,0), "")</f>
        <v>2015</v>
      </c>
      <c r="L429" s="17" t="str">
        <f>IFERROR(VLOOKUP($G429,Jugadores,16,0), "")</f>
        <v>F</v>
      </c>
      <c r="M429" s="15" t="str">
        <f>IFERROR(VLOOKUP($G429,Jugadores,17,0), "")</f>
        <v>PREF</v>
      </c>
      <c r="N429" s="16"/>
      <c r="O429" s="24">
        <f>IF(COUNT(R429:AK429)=0,"",COUNT(R429:AK429))</f>
        <v>1</v>
      </c>
      <c r="P429" s="48">
        <f>SUM(R429:AK429)</f>
        <v>9.8000000000000007</v>
      </c>
      <c r="Q429" s="50"/>
      <c r="R429" s="25"/>
      <c r="S429" s="25" t="s">
        <v>14</v>
      </c>
      <c r="T429" s="25" t="s">
        <v>14</v>
      </c>
      <c r="U429" s="25" t="s">
        <v>14</v>
      </c>
      <c r="V429" s="25">
        <v>9.8000000000000007</v>
      </c>
      <c r="W429" s="25" t="s">
        <v>14</v>
      </c>
      <c r="X429" s="25" t="s">
        <v>14</v>
      </c>
      <c r="Y429" s="26"/>
      <c r="Z429" s="28"/>
      <c r="AA429" s="28" t="s">
        <v>14</v>
      </c>
      <c r="AB429" s="28" t="s">
        <v>14</v>
      </c>
      <c r="AC429" s="28" t="s">
        <v>14</v>
      </c>
      <c r="AD429" s="28" t="s">
        <v>14</v>
      </c>
      <c r="AE429" s="28" t="s">
        <v>14</v>
      </c>
      <c r="AF429" s="28" t="s">
        <v>14</v>
      </c>
      <c r="AG429" s="28" t="s">
        <v>14</v>
      </c>
      <c r="AH429" s="28" t="s">
        <v>14</v>
      </c>
      <c r="AI429" s="28" t="s">
        <v>14</v>
      </c>
      <c r="AJ429" s="28" t="s">
        <v>14</v>
      </c>
      <c r="AK429" s="51" t="s">
        <v>14</v>
      </c>
      <c r="AM429" s="1" t="s">
        <v>14</v>
      </c>
    </row>
    <row r="430" spans="1:39" x14ac:dyDescent="0.2">
      <c r="A430" s="21">
        <f>ROW(G430)-2</f>
        <v>428</v>
      </c>
      <c r="B430" s="76">
        <v>427</v>
      </c>
      <c r="C430" s="22">
        <f>IF(B430="","",IF(B430=A430,"=",B430-A430))</f>
        <v>-1</v>
      </c>
      <c r="D430" s="76">
        <f>COUNTIF($M$3:$M430,$M430)</f>
        <v>23</v>
      </c>
      <c r="E430" s="76">
        <v>23</v>
      </c>
      <c r="F430" s="22" t="str">
        <f>IF(E430="","",IF(E430=D430,"=",E430-D430))</f>
        <v>=</v>
      </c>
      <c r="G430" s="12">
        <v>6137</v>
      </c>
      <c r="H430" s="13" t="str">
        <f>IFERROR(VLOOKUP($G430,Jugadores,12,0), "")</f>
        <v>ENRIQUE ALONSO R.</v>
      </c>
      <c r="I430" s="13" t="str">
        <f>IFERROR(VLOOKUP($G430,Jugadores,14,0), "")</f>
        <v>CTM Mos</v>
      </c>
      <c r="J430" s="17" t="str">
        <f>IF(ISERROR(VLOOKUP(I430,Clubes,1,0)),"-","Galicia")</f>
        <v>Galicia</v>
      </c>
      <c r="K430" s="14">
        <f>IFERROR(VLOOKUP($G430,Jugadores,15,0), "")</f>
        <v>1961</v>
      </c>
      <c r="L430" s="17" t="str">
        <f>IFERROR(VLOOKUP($G430,Jugadores,16,0), "")</f>
        <v>M</v>
      </c>
      <c r="M430" s="15" t="str">
        <f>IFERROR(VLOOKUP($G430,Jugadores,17,0), "")</f>
        <v>V60M</v>
      </c>
      <c r="N430" s="16">
        <v>1</v>
      </c>
      <c r="O430" s="24">
        <f>IF(COUNT(R430:AK430)=0,"",COUNT(R430:AK430))</f>
        <v>2</v>
      </c>
      <c r="P430" s="48">
        <f>SUM(R430:AK430)</f>
        <v>9.5</v>
      </c>
      <c r="Q430" s="50">
        <v>18</v>
      </c>
      <c r="R430" s="25" t="s">
        <v>14</v>
      </c>
      <c r="S430" s="25" t="s">
        <v>14</v>
      </c>
      <c r="T430" s="25" t="s">
        <v>14</v>
      </c>
      <c r="U430" s="25">
        <v>9.5</v>
      </c>
      <c r="V430" s="25">
        <v>0</v>
      </c>
      <c r="W430" s="25" t="s">
        <v>14</v>
      </c>
      <c r="X430" s="25" t="s">
        <v>14</v>
      </c>
      <c r="Y430" s="26"/>
      <c r="Z430" s="28" t="s">
        <v>14</v>
      </c>
      <c r="AA430" s="28" t="s">
        <v>14</v>
      </c>
      <c r="AB430" s="28" t="s">
        <v>14</v>
      </c>
      <c r="AC430" s="28" t="s">
        <v>14</v>
      </c>
      <c r="AD430" s="28" t="s">
        <v>14</v>
      </c>
      <c r="AE430" s="28" t="s">
        <v>14</v>
      </c>
      <c r="AF430" s="28" t="s">
        <v>14</v>
      </c>
      <c r="AG430" s="28" t="s">
        <v>14</v>
      </c>
      <c r="AH430" s="28" t="s">
        <v>14</v>
      </c>
      <c r="AI430" s="28" t="s">
        <v>14</v>
      </c>
      <c r="AJ430" s="28" t="s">
        <v>14</v>
      </c>
      <c r="AK430" s="51" t="s">
        <v>14</v>
      </c>
      <c r="AM430" s="1" t="s">
        <v>14</v>
      </c>
    </row>
    <row r="431" spans="1:39" x14ac:dyDescent="0.2">
      <c r="A431" s="21">
        <f>ROW(G431)-2</f>
        <v>429</v>
      </c>
      <c r="B431" s="76">
        <v>425</v>
      </c>
      <c r="C431" s="22">
        <f>IF(B431="","",IF(B431=A431,"=",B431-A431))</f>
        <v>-4</v>
      </c>
      <c r="D431" s="76">
        <f>COUNTIF($M$3:$M431,$M431)</f>
        <v>52</v>
      </c>
      <c r="E431" s="76">
        <v>51</v>
      </c>
      <c r="F431" s="22">
        <f>IF(E431="","",IF(E431=D431,"=",E431-D431))</f>
        <v>-1</v>
      </c>
      <c r="G431" s="12">
        <v>33703</v>
      </c>
      <c r="H431" s="13" t="str">
        <f>IFERROR(VLOOKUP($G431,Jugadores,12,0), "")</f>
        <v>MIGUEL CARBALLO R.</v>
      </c>
      <c r="I431" s="13" t="str">
        <f>IFERROR(VLOOKUP($G431,Jugadores,14,0), "")</f>
        <v>CTM GAM</v>
      </c>
      <c r="J431" s="17" t="str">
        <f>IF(ISERROR(VLOOKUP(I431,Clubes,1,0)),"-","Galicia")</f>
        <v>Galicia</v>
      </c>
      <c r="K431" s="14">
        <f>IFERROR(VLOOKUP($G431,Jugadores,15,0), "")</f>
        <v>2009</v>
      </c>
      <c r="L431" s="17" t="str">
        <f>IFERROR(VLOOKUP($G431,Jugadores,16,0), "")</f>
        <v>M</v>
      </c>
      <c r="M431" s="15" t="str">
        <f>IFERROR(VLOOKUP($G431,Jugadores,17,0), "")</f>
        <v>INFM</v>
      </c>
      <c r="N431" s="16"/>
      <c r="O431" s="24">
        <f>IF(COUNT(R431:AK431)=0,"",COUNT(R431:AK431))</f>
        <v>2</v>
      </c>
      <c r="P431" s="48">
        <f>SUM(R431:AK431)</f>
        <v>9.5</v>
      </c>
      <c r="Q431" s="50">
        <v>22</v>
      </c>
      <c r="R431" s="25" t="s">
        <v>14</v>
      </c>
      <c r="S431" s="25" t="s">
        <v>14</v>
      </c>
      <c r="T431" s="25">
        <v>1.5</v>
      </c>
      <c r="U431" s="25">
        <v>8</v>
      </c>
      <c r="V431" s="25" t="s">
        <v>14</v>
      </c>
      <c r="W431" s="25" t="s">
        <v>14</v>
      </c>
      <c r="X431" s="25" t="s">
        <v>14</v>
      </c>
      <c r="Y431" s="26"/>
      <c r="Z431" s="28" t="s">
        <v>14</v>
      </c>
      <c r="AA431" s="28" t="s">
        <v>14</v>
      </c>
      <c r="AB431" s="28" t="s">
        <v>14</v>
      </c>
      <c r="AC431" s="28" t="s">
        <v>14</v>
      </c>
      <c r="AD431" s="28" t="s">
        <v>14</v>
      </c>
      <c r="AE431" s="28" t="s">
        <v>14</v>
      </c>
      <c r="AF431" s="28" t="s">
        <v>14</v>
      </c>
      <c r="AG431" s="28" t="s">
        <v>14</v>
      </c>
      <c r="AH431" s="28" t="s">
        <v>14</v>
      </c>
      <c r="AI431" s="28" t="s">
        <v>14</v>
      </c>
      <c r="AJ431" s="28" t="s">
        <v>14</v>
      </c>
      <c r="AK431" s="51" t="s">
        <v>14</v>
      </c>
      <c r="AM431" s="1" t="s">
        <v>14</v>
      </c>
    </row>
    <row r="432" spans="1:39" x14ac:dyDescent="0.2">
      <c r="A432" s="21">
        <f>ROW(G432)-2</f>
        <v>430</v>
      </c>
      <c r="B432" s="76">
        <v>428</v>
      </c>
      <c r="C432" s="22">
        <f>IF(B432="","",IF(B432=A432,"=",B432-A432))</f>
        <v>-2</v>
      </c>
      <c r="D432" s="76">
        <f>COUNTIF($M$3:$M432,$M432)</f>
        <v>48</v>
      </c>
      <c r="E432" s="76">
        <v>47</v>
      </c>
      <c r="F432" s="22">
        <f>IF(E432="","",IF(E432=D432,"=",E432-D432))</f>
        <v>-1</v>
      </c>
      <c r="G432" s="12">
        <v>6161</v>
      </c>
      <c r="H432" s="13" t="str">
        <f>IFERROR(VLOOKUP($G432,Jugadores,12,0), "")</f>
        <v>JOSE A. SANMARTIN G.</v>
      </c>
      <c r="I432" s="13" t="str">
        <f>IFERROR(VLOOKUP($G432,Jugadores,14,0), "")</f>
        <v>RIBADUMIA T.M.</v>
      </c>
      <c r="J432" s="17" t="str">
        <f>IF(ISERROR(VLOOKUP(I432,Clubes,1,0)),"-","Galicia")</f>
        <v>-</v>
      </c>
      <c r="K432" s="14">
        <f>IFERROR(VLOOKUP($G432,Jugadores,15,0), "")</f>
        <v>1966</v>
      </c>
      <c r="L432" s="17" t="str">
        <f>IFERROR(VLOOKUP($G432,Jugadores,16,0), "")</f>
        <v>M</v>
      </c>
      <c r="M432" s="15" t="str">
        <f>IFERROR(VLOOKUP($G432,Jugadores,17,0), "")</f>
        <v>V50M</v>
      </c>
      <c r="N432" s="16"/>
      <c r="O432" s="24">
        <f>IF(COUNT(R432:AK432)=0,"",COUNT(R432:AK432))</f>
        <v>1</v>
      </c>
      <c r="P432" s="48">
        <f>SUM(R432:AK432)</f>
        <v>9.5</v>
      </c>
      <c r="Q432" s="50">
        <v>9.5</v>
      </c>
      <c r="R432" s="25" t="s">
        <v>14</v>
      </c>
      <c r="S432" s="25" t="s">
        <v>14</v>
      </c>
      <c r="T432" s="25" t="s">
        <v>14</v>
      </c>
      <c r="U432" s="25">
        <v>9.5</v>
      </c>
      <c r="V432" s="25" t="s">
        <v>14</v>
      </c>
      <c r="W432" s="25" t="s">
        <v>14</v>
      </c>
      <c r="X432" s="25" t="s">
        <v>14</v>
      </c>
      <c r="Y432" s="26"/>
      <c r="Z432" s="28" t="s">
        <v>14</v>
      </c>
      <c r="AA432" s="28" t="s">
        <v>14</v>
      </c>
      <c r="AB432" s="28" t="s">
        <v>14</v>
      </c>
      <c r="AC432" s="28" t="s">
        <v>14</v>
      </c>
      <c r="AD432" s="28" t="s">
        <v>14</v>
      </c>
      <c r="AE432" s="28" t="s">
        <v>14</v>
      </c>
      <c r="AF432" s="28" t="s">
        <v>14</v>
      </c>
      <c r="AG432" s="28" t="s">
        <v>14</v>
      </c>
      <c r="AH432" s="28" t="s">
        <v>14</v>
      </c>
      <c r="AI432" s="28" t="s">
        <v>14</v>
      </c>
      <c r="AJ432" s="28" t="s">
        <v>14</v>
      </c>
      <c r="AK432" s="51" t="s">
        <v>14</v>
      </c>
      <c r="AM432" s="1" t="s">
        <v>14</v>
      </c>
    </row>
    <row r="433" spans="1:37" x14ac:dyDescent="0.2">
      <c r="A433" s="21">
        <f>ROW(G433)-2</f>
        <v>431</v>
      </c>
      <c r="B433" s="76">
        <v>429</v>
      </c>
      <c r="C433" s="22">
        <f>IF(B433="","",IF(B433=A433,"=",B433-A433))</f>
        <v>-2</v>
      </c>
      <c r="D433" s="76">
        <f>COUNTIF($M$3:$M433,$M433)</f>
        <v>34</v>
      </c>
      <c r="E433" s="76">
        <v>36</v>
      </c>
      <c r="F433" s="22">
        <f>IF(E433="","",IF(E433=D433,"=",E433-D433))</f>
        <v>2</v>
      </c>
      <c r="G433" s="12">
        <v>22751</v>
      </c>
      <c r="H433" s="13" t="str">
        <f>IFERROR(VLOOKUP($G433,Jugadores,12,0), "")</f>
        <v>MARCOS LORENZO A.</v>
      </c>
      <c r="I433" s="13" t="str">
        <f>IFERROR(VLOOKUP($G433,Jugadores,14,0), "")</f>
        <v>Monteferreiros TM</v>
      </c>
      <c r="J433" s="17" t="str">
        <f>IF(ISERROR(VLOOKUP(I433,Clubes,1,0)),"-","Galicia")</f>
        <v>Galicia</v>
      </c>
      <c r="K433" s="14">
        <f>IFERROR(VLOOKUP($G433,Jugadores,15,0), "")</f>
        <v>2006</v>
      </c>
      <c r="L433" s="17" t="str">
        <f>IFERROR(VLOOKUP($G433,Jugadores,16,0), "")</f>
        <v>M</v>
      </c>
      <c r="M433" s="15" t="str">
        <f>IFERROR(VLOOKUP($G433,Jugadores,17,0), "")</f>
        <v>JUVM</v>
      </c>
      <c r="N433" s="16"/>
      <c r="O433" s="24">
        <f>IF(COUNT(R433:AK433)=0,"",COUNT(R433:AK433))</f>
        <v>1</v>
      </c>
      <c r="P433" s="48">
        <f>SUM(R433:AK433)</f>
        <v>9.5</v>
      </c>
      <c r="Q433" s="50">
        <v>15.5</v>
      </c>
      <c r="R433" s="25">
        <v>9.5</v>
      </c>
      <c r="S433" s="25" t="s">
        <v>14</v>
      </c>
      <c r="T433" s="25" t="s">
        <v>14</v>
      </c>
      <c r="U433" s="25" t="s">
        <v>14</v>
      </c>
      <c r="V433" s="25" t="s">
        <v>14</v>
      </c>
      <c r="W433" s="25" t="s">
        <v>14</v>
      </c>
      <c r="X433" s="25" t="s">
        <v>14</v>
      </c>
      <c r="Y433" s="26"/>
      <c r="Z433" s="28" t="s">
        <v>14</v>
      </c>
      <c r="AA433" s="28" t="s">
        <v>14</v>
      </c>
      <c r="AB433" s="28" t="s">
        <v>14</v>
      </c>
      <c r="AC433" s="28" t="s">
        <v>14</v>
      </c>
      <c r="AD433" s="28" t="s">
        <v>14</v>
      </c>
      <c r="AE433" s="28" t="s">
        <v>14</v>
      </c>
      <c r="AF433" s="28" t="s">
        <v>14</v>
      </c>
      <c r="AG433" s="28" t="s">
        <v>14</v>
      </c>
      <c r="AH433" s="28" t="s">
        <v>14</v>
      </c>
      <c r="AI433" s="28" t="s">
        <v>14</v>
      </c>
      <c r="AJ433" s="28" t="s">
        <v>14</v>
      </c>
      <c r="AK433" s="51" t="s">
        <v>14</v>
      </c>
    </row>
    <row r="434" spans="1:37" x14ac:dyDescent="0.2">
      <c r="A434" s="21">
        <f>ROW(G434)-2</f>
        <v>432</v>
      </c>
      <c r="B434" s="76">
        <v>359</v>
      </c>
      <c r="C434" s="22">
        <f>IF(B434="","",IF(B434=A434,"=",B434-A434))</f>
        <v>-73</v>
      </c>
      <c r="D434" s="76">
        <f>COUNTIF($M$3:$M434,$M434)</f>
        <v>35</v>
      </c>
      <c r="E434" s="76">
        <v>29</v>
      </c>
      <c r="F434" s="22">
        <f>IF(E434="","",IF(E434=D434,"=",E434-D434))</f>
        <v>-6</v>
      </c>
      <c r="G434" s="12">
        <v>26877</v>
      </c>
      <c r="H434" s="13" t="str">
        <f>IFERROR(VLOOKUP($G434,Jugadores,12,0), "")</f>
        <v>MARTIN HERNANDEZ G.</v>
      </c>
      <c r="I434" s="13" t="str">
        <f>IFERROR(VLOOKUP($G434,Jugadores,14,0), "")</f>
        <v>Club Monte Porreiro</v>
      </c>
      <c r="J434" s="17" t="str">
        <f>IF(ISERROR(VLOOKUP(I434,Clubes,1,0)),"-","Galicia")</f>
        <v>Galicia</v>
      </c>
      <c r="K434" s="14">
        <f>IFERROR(VLOOKUP($G434,Jugadores,15,0), "")</f>
        <v>2005</v>
      </c>
      <c r="L434" s="17" t="str">
        <f>IFERROR(VLOOKUP($G434,Jugadores,16,0), "")</f>
        <v>M</v>
      </c>
      <c r="M434" s="15" t="str">
        <f>IFERROR(VLOOKUP($G434,Jugadores,17,0), "")</f>
        <v>JUVM</v>
      </c>
      <c r="N434" s="16"/>
      <c r="O434" s="24">
        <f>IF(COUNT(R434:AK434)=0,"",COUNT(R434:AK434))</f>
        <v>1</v>
      </c>
      <c r="P434" s="48">
        <f>SUM(R434:AK434)</f>
        <v>9.5</v>
      </c>
      <c r="Q434" s="50">
        <v>16.5</v>
      </c>
      <c r="R434" s="25" t="s">
        <v>14</v>
      </c>
      <c r="S434" s="25" t="s">
        <v>14</v>
      </c>
      <c r="T434" s="25" t="s">
        <v>14</v>
      </c>
      <c r="U434" s="25">
        <v>9.5</v>
      </c>
      <c r="V434" s="25" t="s">
        <v>14</v>
      </c>
      <c r="W434" s="25" t="s">
        <v>14</v>
      </c>
      <c r="X434" s="25" t="s">
        <v>14</v>
      </c>
      <c r="Y434" s="26"/>
      <c r="Z434" s="28" t="s">
        <v>14</v>
      </c>
      <c r="AA434" s="28" t="s">
        <v>14</v>
      </c>
      <c r="AB434" s="28" t="s">
        <v>14</v>
      </c>
      <c r="AC434" s="28" t="s">
        <v>14</v>
      </c>
      <c r="AD434" s="28" t="s">
        <v>14</v>
      </c>
      <c r="AE434" s="28" t="s">
        <v>14</v>
      </c>
      <c r="AF434" s="28" t="s">
        <v>14</v>
      </c>
      <c r="AG434" s="28" t="s">
        <v>14</v>
      </c>
      <c r="AH434" s="28" t="s">
        <v>14</v>
      </c>
      <c r="AI434" s="28" t="s">
        <v>14</v>
      </c>
      <c r="AJ434" s="28" t="s">
        <v>14</v>
      </c>
      <c r="AK434" s="51" t="s">
        <v>14</v>
      </c>
    </row>
    <row r="435" spans="1:37" x14ac:dyDescent="0.2">
      <c r="A435" s="21">
        <f>ROW(G435)-2</f>
        <v>433</v>
      </c>
      <c r="B435" s="76">
        <v>430</v>
      </c>
      <c r="C435" s="22">
        <f>IF(B435="","",IF(B435=A435,"=",B435-A435))</f>
        <v>-3</v>
      </c>
      <c r="D435" s="76">
        <f>COUNTIF($M$3:$M435,$M435)</f>
        <v>24</v>
      </c>
      <c r="E435" s="76">
        <v>24</v>
      </c>
      <c r="F435" s="22" t="str">
        <f>IF(E435="","",IF(E435=D435,"=",E435-D435))</f>
        <v>=</v>
      </c>
      <c r="G435" s="12">
        <v>28680</v>
      </c>
      <c r="H435" s="13" t="str">
        <f>IFERROR(VLOOKUP($G435,Jugadores,12,0), "")</f>
        <v>ADA C. FERNANDEZ G.</v>
      </c>
      <c r="I435" s="13" t="str">
        <f>IFERROR(VLOOKUP($G435,Jugadores,14,0), "")</f>
        <v>TDM Vilalba</v>
      </c>
      <c r="J435" s="17" t="str">
        <f>IF(ISERROR(VLOOKUP(I435,Clubes,1,0)),"-","Galicia")</f>
        <v>Galicia</v>
      </c>
      <c r="K435" s="14">
        <f>IFERROR(VLOOKUP($G435,Jugadores,15,0), "")</f>
        <v>2008</v>
      </c>
      <c r="L435" s="17" t="str">
        <f>IFERROR(VLOOKUP($G435,Jugadores,16,0), "")</f>
        <v>F</v>
      </c>
      <c r="M435" s="15" t="str">
        <f>IFERROR(VLOOKUP($G435,Jugadores,17,0), "")</f>
        <v>INFF</v>
      </c>
      <c r="N435" s="16"/>
      <c r="O435" s="24">
        <f>IF(COUNT(R435:AK435)=0,"",COUNT(R435:AK435))</f>
        <v>1</v>
      </c>
      <c r="P435" s="48">
        <f>SUM(R435:AK435)</f>
        <v>9.5</v>
      </c>
      <c r="Q435" s="50">
        <v>9.5</v>
      </c>
      <c r="R435" s="25" t="s">
        <v>14</v>
      </c>
      <c r="S435" s="25" t="s">
        <v>14</v>
      </c>
      <c r="T435" s="25" t="s">
        <v>14</v>
      </c>
      <c r="U435" s="25">
        <v>9.5</v>
      </c>
      <c r="V435" s="25" t="s">
        <v>14</v>
      </c>
      <c r="W435" s="25" t="s">
        <v>14</v>
      </c>
      <c r="X435" s="25" t="s">
        <v>14</v>
      </c>
      <c r="Y435" s="26"/>
      <c r="Z435" s="28" t="s">
        <v>14</v>
      </c>
      <c r="AA435" s="28" t="s">
        <v>14</v>
      </c>
      <c r="AB435" s="28" t="s">
        <v>14</v>
      </c>
      <c r="AC435" s="28" t="s">
        <v>14</v>
      </c>
      <c r="AD435" s="28" t="s">
        <v>14</v>
      </c>
      <c r="AE435" s="28" t="s">
        <v>14</v>
      </c>
      <c r="AF435" s="28" t="s">
        <v>14</v>
      </c>
      <c r="AG435" s="28" t="s">
        <v>14</v>
      </c>
      <c r="AH435" s="28" t="s">
        <v>14</v>
      </c>
      <c r="AI435" s="28" t="s">
        <v>14</v>
      </c>
      <c r="AJ435" s="28" t="s">
        <v>14</v>
      </c>
      <c r="AK435" s="51" t="s">
        <v>14</v>
      </c>
    </row>
    <row r="436" spans="1:37" x14ac:dyDescent="0.2">
      <c r="A436" s="21">
        <f>ROW(G436)-2</f>
        <v>434</v>
      </c>
      <c r="B436" s="76">
        <v>431</v>
      </c>
      <c r="C436" s="22">
        <f>IF(B436="","",IF(B436=A436,"=",B436-A436))</f>
        <v>-3</v>
      </c>
      <c r="D436" s="76">
        <f>COUNTIF($M$3:$M436,$M436)</f>
        <v>38</v>
      </c>
      <c r="E436" s="76">
        <v>39</v>
      </c>
      <c r="F436" s="22">
        <f>IF(E436="","",IF(E436=D436,"=",E436-D436))</f>
        <v>1</v>
      </c>
      <c r="G436" s="12">
        <v>31245</v>
      </c>
      <c r="H436" s="13" t="str">
        <f>IFERROR(VLOOKUP($G436,Jugadores,12,0), "")</f>
        <v>BRUNO SOLLA F.</v>
      </c>
      <c r="I436" s="13" t="str">
        <f>IFERROR(VLOOKUP($G436,Jugadores,14,0), "")</f>
        <v>Exodus TM</v>
      </c>
      <c r="J436" s="17" t="str">
        <f>IF(ISERROR(VLOOKUP(I436,Clubes,1,0)),"-","Galicia")</f>
        <v>Galicia</v>
      </c>
      <c r="K436" s="14">
        <f>IFERROR(VLOOKUP($G436,Jugadores,15,0), "")</f>
        <v>1989</v>
      </c>
      <c r="L436" s="17" t="str">
        <f>IFERROR(VLOOKUP($G436,Jugadores,16,0), "")</f>
        <v>M</v>
      </c>
      <c r="M436" s="15" t="str">
        <f>IFERROR(VLOOKUP($G436,Jugadores,17,0), "")</f>
        <v>SENM</v>
      </c>
      <c r="N436" s="16"/>
      <c r="O436" s="24">
        <f>IF(COUNT(R436:AK436)=0,"",COUNT(R436:AK436))</f>
        <v>1</v>
      </c>
      <c r="P436" s="48">
        <f>SUM(R436:AK436)</f>
        <v>9.5</v>
      </c>
      <c r="Q436" s="50">
        <v>131</v>
      </c>
      <c r="R436" s="25">
        <v>9.5</v>
      </c>
      <c r="S436" s="25" t="s">
        <v>14</v>
      </c>
      <c r="T436" s="25" t="s">
        <v>14</v>
      </c>
      <c r="U436" s="25" t="s">
        <v>14</v>
      </c>
      <c r="V436" s="25" t="s">
        <v>14</v>
      </c>
      <c r="W436" s="25" t="s">
        <v>14</v>
      </c>
      <c r="X436" s="25" t="s">
        <v>14</v>
      </c>
      <c r="Y436" s="26"/>
      <c r="Z436" s="28"/>
      <c r="AA436" s="28" t="s">
        <v>14</v>
      </c>
      <c r="AB436" s="28" t="s">
        <v>14</v>
      </c>
      <c r="AC436" s="28" t="s">
        <v>14</v>
      </c>
      <c r="AD436" s="28" t="s">
        <v>14</v>
      </c>
      <c r="AE436" s="28" t="s">
        <v>14</v>
      </c>
      <c r="AF436" s="28" t="s">
        <v>14</v>
      </c>
      <c r="AG436" s="28" t="s">
        <v>14</v>
      </c>
      <c r="AH436" s="28" t="s">
        <v>14</v>
      </c>
      <c r="AI436" s="28" t="s">
        <v>14</v>
      </c>
      <c r="AJ436" s="28" t="s">
        <v>14</v>
      </c>
      <c r="AK436" s="51" t="s">
        <v>14</v>
      </c>
    </row>
    <row r="437" spans="1:37" x14ac:dyDescent="0.2">
      <c r="A437" s="21">
        <f>ROW(G437)-2</f>
        <v>435</v>
      </c>
      <c r="B437" s="76">
        <v>432</v>
      </c>
      <c r="C437" s="22">
        <f>IF(B437="","",IF(B437=A437,"=",B437-A437))</f>
        <v>-3</v>
      </c>
      <c r="D437" s="76">
        <f>COUNTIF($M$3:$M437,$M437)</f>
        <v>39</v>
      </c>
      <c r="E437" s="76">
        <v>40</v>
      </c>
      <c r="F437" s="22">
        <f>IF(E437="","",IF(E437=D437,"=",E437-D437))</f>
        <v>1</v>
      </c>
      <c r="G437" s="12">
        <v>32762</v>
      </c>
      <c r="H437" s="13" t="str">
        <f>IFERROR(VLOOKUP($G437,Jugadores,12,0), "")</f>
        <v>ADRIAN LEVOSO F.</v>
      </c>
      <c r="I437" s="13" t="str">
        <f>IFERROR(VLOOKUP($G437,Jugadores,14,0), "")</f>
        <v>AD CP Zas</v>
      </c>
      <c r="J437" s="17" t="str">
        <f>IF(ISERROR(VLOOKUP(I437,Clubes,1,0)),"-","Galicia")</f>
        <v>Galicia</v>
      </c>
      <c r="K437" s="14">
        <f>IFERROR(VLOOKUP($G437,Jugadores,15,0), "")</f>
        <v>1988</v>
      </c>
      <c r="L437" s="17" t="str">
        <f>IFERROR(VLOOKUP($G437,Jugadores,16,0), "")</f>
        <v>M</v>
      </c>
      <c r="M437" s="15" t="str">
        <f>IFERROR(VLOOKUP($G437,Jugadores,17,0), "")</f>
        <v>SENM</v>
      </c>
      <c r="N437" s="16"/>
      <c r="O437" s="24">
        <f>IF(COUNT(R437:AK437)=0,"",COUNT(R437:AK437))</f>
        <v>1</v>
      </c>
      <c r="P437" s="48">
        <f>SUM(R437:AK437)</f>
        <v>9.5</v>
      </c>
      <c r="Q437" s="50">
        <v>132</v>
      </c>
      <c r="R437" s="25">
        <v>9.5</v>
      </c>
      <c r="S437" s="25" t="s">
        <v>14</v>
      </c>
      <c r="T437" s="25" t="s">
        <v>14</v>
      </c>
      <c r="U437" s="25" t="s">
        <v>14</v>
      </c>
      <c r="V437" s="25" t="s">
        <v>14</v>
      </c>
      <c r="W437" s="25" t="s">
        <v>14</v>
      </c>
      <c r="X437" s="25" t="s">
        <v>14</v>
      </c>
      <c r="Y437" s="26"/>
      <c r="Z437" s="28"/>
      <c r="AA437" s="28" t="s">
        <v>14</v>
      </c>
      <c r="AB437" s="28" t="s">
        <v>14</v>
      </c>
      <c r="AC437" s="28" t="s">
        <v>14</v>
      </c>
      <c r="AD437" s="28" t="s">
        <v>14</v>
      </c>
      <c r="AE437" s="28" t="s">
        <v>14</v>
      </c>
      <c r="AF437" s="28" t="s">
        <v>14</v>
      </c>
      <c r="AG437" s="28" t="s">
        <v>14</v>
      </c>
      <c r="AH437" s="28" t="s">
        <v>14</v>
      </c>
      <c r="AI437" s="28" t="s">
        <v>14</v>
      </c>
      <c r="AJ437" s="28" t="s">
        <v>14</v>
      </c>
      <c r="AK437" s="51" t="s">
        <v>14</v>
      </c>
    </row>
    <row r="438" spans="1:37" x14ac:dyDescent="0.2">
      <c r="A438" s="21">
        <f>ROW(G438)-2</f>
        <v>436</v>
      </c>
      <c r="B438" s="76">
        <v>433</v>
      </c>
      <c r="C438" s="22">
        <f>IF(B438="","",IF(B438=A438,"=",B438-A438))</f>
        <v>-3</v>
      </c>
      <c r="D438" s="76">
        <f>COUNTIF($M$3:$M438,$M438)</f>
        <v>40</v>
      </c>
      <c r="E438" s="76">
        <v>41</v>
      </c>
      <c r="F438" s="22">
        <f>IF(E438="","",IF(E438=D438,"=",E438-D438))</f>
        <v>1</v>
      </c>
      <c r="G438" s="12">
        <v>39045</v>
      </c>
      <c r="H438" s="13" t="str">
        <f>IFERROR(VLOOKUP($G438,Jugadores,12,0), "")</f>
        <v>KIRILAS KUBILIUS</v>
      </c>
      <c r="I438" s="13" t="str">
        <f>IFERROR(VLOOKUP($G438,Jugadores,14,0), "")</f>
        <v>Finisterre TM</v>
      </c>
      <c r="J438" s="17" t="str">
        <f>IF(ISERROR(VLOOKUP(I438,Clubes,1,0)),"-","Galicia")</f>
        <v>Galicia</v>
      </c>
      <c r="K438" s="14">
        <f>IFERROR(VLOOKUP($G438,Jugadores,15,0), "")</f>
        <v>1985</v>
      </c>
      <c r="L438" s="17" t="str">
        <f>IFERROR(VLOOKUP($G438,Jugadores,16,0), "")</f>
        <v>M</v>
      </c>
      <c r="M438" s="15" t="str">
        <f>IFERROR(VLOOKUP($G438,Jugadores,17,0), "")</f>
        <v>SENM</v>
      </c>
      <c r="N438" s="16"/>
      <c r="O438" s="24">
        <f>IF(COUNT(R438:AK438)=0,"",COUNT(R438:AK438))</f>
        <v>1</v>
      </c>
      <c r="P438" s="48">
        <f>SUM(R438:AK438)</f>
        <v>9.5</v>
      </c>
      <c r="Q438" s="50">
        <v>134</v>
      </c>
      <c r="R438" s="25">
        <v>9.5</v>
      </c>
      <c r="S438" s="25" t="s">
        <v>14</v>
      </c>
      <c r="T438" s="25" t="s">
        <v>14</v>
      </c>
      <c r="U438" s="25" t="s">
        <v>14</v>
      </c>
      <c r="V438" s="25" t="s">
        <v>14</v>
      </c>
      <c r="W438" s="25" t="s">
        <v>14</v>
      </c>
      <c r="X438" s="25" t="s">
        <v>14</v>
      </c>
      <c r="Y438" s="26"/>
      <c r="Z438" s="28"/>
      <c r="AA438" s="28" t="s">
        <v>14</v>
      </c>
      <c r="AB438" s="28" t="s">
        <v>14</v>
      </c>
      <c r="AC438" s="28" t="s">
        <v>14</v>
      </c>
      <c r="AD438" s="28" t="s">
        <v>14</v>
      </c>
      <c r="AE438" s="28" t="s">
        <v>14</v>
      </c>
      <c r="AF438" s="28" t="s">
        <v>14</v>
      </c>
      <c r="AG438" s="28" t="s">
        <v>14</v>
      </c>
      <c r="AH438" s="28" t="s">
        <v>14</v>
      </c>
      <c r="AI438" s="28" t="s">
        <v>14</v>
      </c>
      <c r="AJ438" s="28" t="s">
        <v>14</v>
      </c>
      <c r="AK438" s="51" t="s">
        <v>14</v>
      </c>
    </row>
    <row r="439" spans="1:37" x14ac:dyDescent="0.2">
      <c r="A439" s="21">
        <f>ROW(G439)-2</f>
        <v>437</v>
      </c>
      <c r="B439" s="76">
        <v>434</v>
      </c>
      <c r="C439" s="22">
        <f>IF(B439="","",IF(B439=A439,"=",B439-A439))</f>
        <v>-3</v>
      </c>
      <c r="D439" s="76">
        <f>COUNTIF($M$3:$M439,$M439)</f>
        <v>53</v>
      </c>
      <c r="E439" s="76">
        <v>52</v>
      </c>
      <c r="F439" s="22">
        <f>IF(E439="","",IF(E439=D439,"=",E439-D439))</f>
        <v>-1</v>
      </c>
      <c r="G439" s="12">
        <v>74884</v>
      </c>
      <c r="H439" s="13" t="str">
        <f>IFERROR(VLOOKUP($G439,Jugadores,12,0), "")</f>
        <v>GUILHERME ALVADIA</v>
      </c>
      <c r="I439" s="13" t="str">
        <f>IFERROR(VLOOKUP($G439,Jugadores,14,0), "")</f>
        <v>Club Vila Real</v>
      </c>
      <c r="J439" s="17" t="str">
        <f>IF(ISERROR(VLOOKUP(I439,Clubes,1,0)),"-","Galicia")</f>
        <v>-</v>
      </c>
      <c r="K439" s="14">
        <f>IFERROR(VLOOKUP($G439,Jugadores,15,0), "")</f>
        <v>2009</v>
      </c>
      <c r="L439" s="17" t="str">
        <f>IFERROR(VLOOKUP($G439,Jugadores,16,0), "")</f>
        <v>M</v>
      </c>
      <c r="M439" s="15" t="str">
        <f>IFERROR(VLOOKUP($G439,Jugadores,17,0), "")</f>
        <v>INFM</v>
      </c>
      <c r="N439" s="16"/>
      <c r="O439" s="24">
        <f>IF(COUNT(R439:AK439)=0,"",COUNT(R439:AK439))</f>
        <v>1</v>
      </c>
      <c r="P439" s="48">
        <f>SUM(R439:AK439)</f>
        <v>9.5</v>
      </c>
      <c r="Q439" s="50">
        <v>9.5</v>
      </c>
      <c r="R439" s="25" t="s">
        <v>14</v>
      </c>
      <c r="S439" s="25"/>
      <c r="T439" s="25">
        <v>9.5</v>
      </c>
      <c r="U439" s="25"/>
      <c r="V439" s="25" t="s">
        <v>14</v>
      </c>
      <c r="W439" s="25" t="s">
        <v>14</v>
      </c>
      <c r="X439" s="25" t="s">
        <v>14</v>
      </c>
      <c r="Y439" s="26"/>
      <c r="Z439" s="28" t="s">
        <v>14</v>
      </c>
      <c r="AA439" s="28" t="s">
        <v>14</v>
      </c>
      <c r="AB439" s="28" t="s">
        <v>14</v>
      </c>
      <c r="AC439" s="28" t="s">
        <v>14</v>
      </c>
      <c r="AD439" s="28" t="s">
        <v>14</v>
      </c>
      <c r="AE439" s="28" t="s">
        <v>14</v>
      </c>
      <c r="AF439" s="28"/>
      <c r="AG439" s="28" t="s">
        <v>14</v>
      </c>
      <c r="AH439" s="28" t="s">
        <v>14</v>
      </c>
      <c r="AI439" s="28" t="s">
        <v>14</v>
      </c>
      <c r="AJ439" s="28" t="s">
        <v>14</v>
      </c>
      <c r="AK439" s="51" t="s">
        <v>14</v>
      </c>
    </row>
    <row r="440" spans="1:37" x14ac:dyDescent="0.2">
      <c r="A440" s="21">
        <f>ROW(G440)-2</f>
        <v>438</v>
      </c>
      <c r="B440" s="76">
        <v>426</v>
      </c>
      <c r="C440" s="22">
        <f>IF(B440="","",IF(B440=A440,"=",B440-A440))</f>
        <v>-12</v>
      </c>
      <c r="D440" s="76">
        <f>COUNTIF($M$3:$M440,$M440)</f>
        <v>41</v>
      </c>
      <c r="E440" s="76">
        <v>38</v>
      </c>
      <c r="F440" s="22">
        <f>IF(E440="","",IF(E440=D440,"=",E440-D440))</f>
        <v>-3</v>
      </c>
      <c r="G440" s="12">
        <v>77538</v>
      </c>
      <c r="H440" s="13" t="str">
        <f>IFERROR(VLOOKUP($G440,Jugadores,12,0), "")</f>
        <v>LEANDRO LOURENÇO</v>
      </c>
      <c r="I440" s="13" t="str">
        <f>IFERROR(VLOOKUP($G440,Jugadores,14,0), "")</f>
        <v>Club Cerveira Futsal</v>
      </c>
      <c r="J440" s="17" t="str">
        <f>IF(ISERROR(VLOOKUP(I440,Clubes,1,0)),"-","Galicia")</f>
        <v>-</v>
      </c>
      <c r="K440" s="14">
        <f>IFERROR(VLOOKUP($G440,Jugadores,15,0), "")</f>
        <v>1999</v>
      </c>
      <c r="L440" s="17" t="str">
        <f>IFERROR(VLOOKUP($G440,Jugadores,16,0), "")</f>
        <v>M</v>
      </c>
      <c r="M440" s="15" t="str">
        <f>IFERROR(VLOOKUP($G440,Jugadores,17,0), "")</f>
        <v>SENM</v>
      </c>
      <c r="N440" s="16"/>
      <c r="O440" s="24">
        <f>IF(COUNT(R440:AK440)=0,"",COUNT(R440:AK440))</f>
        <v>1</v>
      </c>
      <c r="P440" s="48">
        <f>SUM(R440:AK440)</f>
        <v>9.5</v>
      </c>
      <c r="Q440" s="50">
        <v>1.5</v>
      </c>
      <c r="R440" s="25">
        <v>9.5</v>
      </c>
      <c r="S440" s="25" t="s">
        <v>14</v>
      </c>
      <c r="T440" s="25" t="s">
        <v>14</v>
      </c>
      <c r="U440" s="25" t="s">
        <v>14</v>
      </c>
      <c r="V440" s="25" t="s">
        <v>14</v>
      </c>
      <c r="W440" s="25" t="s">
        <v>14</v>
      </c>
      <c r="X440" s="25" t="s">
        <v>14</v>
      </c>
      <c r="Y440" s="26"/>
      <c r="Z440" s="28" t="s">
        <v>14</v>
      </c>
      <c r="AA440" s="28" t="s">
        <v>14</v>
      </c>
      <c r="AB440" s="28" t="s">
        <v>14</v>
      </c>
      <c r="AC440" s="28" t="s">
        <v>14</v>
      </c>
      <c r="AD440" s="28" t="s">
        <v>14</v>
      </c>
      <c r="AE440" s="28" t="s">
        <v>14</v>
      </c>
      <c r="AF440" s="28" t="s">
        <v>14</v>
      </c>
      <c r="AG440" s="28" t="s">
        <v>14</v>
      </c>
      <c r="AH440" s="28" t="s">
        <v>14</v>
      </c>
      <c r="AI440" s="28" t="s">
        <v>14</v>
      </c>
      <c r="AJ440" s="28" t="s">
        <v>14</v>
      </c>
      <c r="AK440" s="51" t="s">
        <v>14</v>
      </c>
    </row>
    <row r="441" spans="1:37" x14ac:dyDescent="0.2">
      <c r="A441" s="21">
        <f>ROW(G441)-2</f>
        <v>439</v>
      </c>
      <c r="B441" s="76">
        <v>435</v>
      </c>
      <c r="C441" s="22">
        <f>IF(B441="","",IF(B441=A441,"=",B441-A441))</f>
        <v>-4</v>
      </c>
      <c r="D441" s="76">
        <f>COUNTIF($M$3:$M441,$M441)</f>
        <v>26</v>
      </c>
      <c r="E441" s="76">
        <v>25</v>
      </c>
      <c r="F441" s="22">
        <f>IF(E441="","",IF(E441=D441,"=",E441-D441))</f>
        <v>-1</v>
      </c>
      <c r="G441" s="12">
        <v>75950</v>
      </c>
      <c r="H441" s="13" t="str">
        <f>IFERROR(VLOOKUP($G441,Jugadores,12,0), "")</f>
        <v>NURIA MADEIRA</v>
      </c>
      <c r="I441" s="13" t="str">
        <f>IFERROR(VLOOKUP($G441,Jugadores,14,0), "")</f>
        <v>CCR Arrabaes</v>
      </c>
      <c r="J441" s="17" t="str">
        <f>IF(ISERROR(VLOOKUP(I441,Clubes,1,0)),"-","Galicia")</f>
        <v>-</v>
      </c>
      <c r="K441" s="14">
        <f>IFERROR(VLOOKUP($G441,Jugadores,15,0), "")</f>
        <v>2012</v>
      </c>
      <c r="L441" s="17" t="str">
        <f>IFERROR(VLOOKUP($G441,Jugadores,16,0), "")</f>
        <v>F</v>
      </c>
      <c r="M441" s="15" t="str">
        <f>IFERROR(VLOOKUP($G441,Jugadores,17,0), "")</f>
        <v>BENF</v>
      </c>
      <c r="N441" s="16"/>
      <c r="O441" s="24">
        <f>IF(COUNT(R441:AK441)=0,"",COUNT(R441:AK441))</f>
        <v>1</v>
      </c>
      <c r="P441" s="48">
        <f>SUM(R441:AK441)</f>
        <v>9.1999999999999993</v>
      </c>
      <c r="Q441" s="50">
        <v>9.1999999999999993</v>
      </c>
      <c r="R441" s="25" t="s">
        <v>14</v>
      </c>
      <c r="S441" s="25"/>
      <c r="T441" s="25">
        <v>9.1999999999999993</v>
      </c>
      <c r="U441" s="25"/>
      <c r="V441" s="25" t="s">
        <v>14</v>
      </c>
      <c r="W441" s="25" t="s">
        <v>14</v>
      </c>
      <c r="X441" s="25" t="s">
        <v>14</v>
      </c>
      <c r="Y441" s="26"/>
      <c r="Z441" s="28" t="s">
        <v>14</v>
      </c>
      <c r="AA441" s="28" t="s">
        <v>14</v>
      </c>
      <c r="AB441" s="28" t="s">
        <v>14</v>
      </c>
      <c r="AC441" s="28" t="s">
        <v>14</v>
      </c>
      <c r="AD441" s="28" t="s">
        <v>14</v>
      </c>
      <c r="AE441" s="28" t="s">
        <v>14</v>
      </c>
      <c r="AF441" s="28"/>
      <c r="AG441" s="28" t="s">
        <v>14</v>
      </c>
      <c r="AH441" s="28" t="s">
        <v>14</v>
      </c>
      <c r="AI441" s="28" t="s">
        <v>14</v>
      </c>
      <c r="AJ441" s="28" t="s">
        <v>14</v>
      </c>
      <c r="AK441" s="51" t="s">
        <v>14</v>
      </c>
    </row>
    <row r="442" spans="1:37" x14ac:dyDescent="0.2">
      <c r="A442" s="21">
        <f>ROW(G442)-2</f>
        <v>440</v>
      </c>
      <c r="B442" s="76">
        <v>386</v>
      </c>
      <c r="C442" s="22">
        <f>IF(B442="","",IF(B442=A442,"=",B442-A442))</f>
        <v>-54</v>
      </c>
      <c r="D442" s="76">
        <f>COUNTIF($M$3:$M442,$M442)</f>
        <v>36</v>
      </c>
      <c r="E442" s="76">
        <v>32</v>
      </c>
      <c r="F442" s="22">
        <f>IF(E442="","",IF(E442=D442,"=",E442-D442))</f>
        <v>-4</v>
      </c>
      <c r="G442" s="12">
        <v>33725</v>
      </c>
      <c r="H442" s="13" t="str">
        <f>IFERROR(VLOOKUP($G442,Jugadores,12,0), "")</f>
        <v>ERIK LOPEZ N.</v>
      </c>
      <c r="I442" s="13" t="str">
        <f>IFERROR(VLOOKUP($G442,Jugadores,14,0), "")</f>
        <v>CRC Porriño</v>
      </c>
      <c r="J442" s="17" t="str">
        <f>IF(ISERROR(VLOOKUP(I442,Clubes,1,0)),"-","Galicia")</f>
        <v>Galicia</v>
      </c>
      <c r="K442" s="14">
        <f>IFERROR(VLOOKUP($G442,Jugadores,15,0), "")</f>
        <v>2005</v>
      </c>
      <c r="L442" s="17" t="str">
        <f>IFERROR(VLOOKUP($G442,Jugadores,16,0), "")</f>
        <v>M</v>
      </c>
      <c r="M442" s="15" t="str">
        <f>IFERROR(VLOOKUP($G442,Jugadores,17,0), "")</f>
        <v>JUVM</v>
      </c>
      <c r="N442" s="16">
        <v>1</v>
      </c>
      <c r="O442" s="24">
        <f>IF(COUNT(R442:AK442)=0,"",COUNT(R442:AK442))</f>
        <v>4</v>
      </c>
      <c r="P442" s="48">
        <f>SUM(R442:AK442)</f>
        <v>9</v>
      </c>
      <c r="Q442" s="50">
        <v>18</v>
      </c>
      <c r="R442" s="25">
        <v>4</v>
      </c>
      <c r="S442" s="25" t="s">
        <v>14</v>
      </c>
      <c r="T442" s="25">
        <v>1.5</v>
      </c>
      <c r="U442" s="25">
        <v>3.5</v>
      </c>
      <c r="V442" s="25">
        <v>0</v>
      </c>
      <c r="W442" s="25" t="s">
        <v>14</v>
      </c>
      <c r="X442" s="25" t="s">
        <v>14</v>
      </c>
      <c r="Y442" s="26"/>
      <c r="Z442" s="28" t="s">
        <v>14</v>
      </c>
      <c r="AA442" s="28" t="s">
        <v>14</v>
      </c>
      <c r="AB442" s="28" t="s">
        <v>14</v>
      </c>
      <c r="AC442" s="28" t="s">
        <v>14</v>
      </c>
      <c r="AD442" s="28" t="s">
        <v>14</v>
      </c>
      <c r="AE442" s="28" t="s">
        <v>14</v>
      </c>
      <c r="AF442" s="28" t="s">
        <v>14</v>
      </c>
      <c r="AG442" s="28" t="s">
        <v>14</v>
      </c>
      <c r="AH442" s="28" t="s">
        <v>14</v>
      </c>
      <c r="AI442" s="28" t="s">
        <v>14</v>
      </c>
      <c r="AJ442" s="28" t="s">
        <v>14</v>
      </c>
      <c r="AK442" s="51" t="s">
        <v>14</v>
      </c>
    </row>
    <row r="443" spans="1:37" x14ac:dyDescent="0.2">
      <c r="A443" s="21">
        <f>ROW(G443)-2</f>
        <v>441</v>
      </c>
      <c r="B443" s="76">
        <v>436</v>
      </c>
      <c r="C443" s="22">
        <f>IF(B443="","",IF(B443=A443,"=",B443-A443))</f>
        <v>-5</v>
      </c>
      <c r="D443" s="76">
        <f>COUNTIF($M$3:$M443,$M443)</f>
        <v>49</v>
      </c>
      <c r="E443" s="76">
        <v>48</v>
      </c>
      <c r="F443" s="22">
        <f>IF(E443="","",IF(E443=D443,"=",E443-D443))</f>
        <v>-1</v>
      </c>
      <c r="G443" s="12">
        <v>18804</v>
      </c>
      <c r="H443" s="13" t="str">
        <f>IFERROR(VLOOKUP($G443,Jugadores,12,0), "")</f>
        <v>JORGE FERNANDEZ C.</v>
      </c>
      <c r="I443" s="13" t="str">
        <f>IFERROR(VLOOKUP($G443,Jugadores,14,0), "")</f>
        <v>CD Terras da Chaira</v>
      </c>
      <c r="J443" s="17" t="str">
        <f>IF(ISERROR(VLOOKUP(I443,Clubes,1,0)),"-","Galicia")</f>
        <v>Galicia</v>
      </c>
      <c r="K443" s="14">
        <f>IFERROR(VLOOKUP($G443,Jugadores,15,0), "")</f>
        <v>1969</v>
      </c>
      <c r="L443" s="17" t="str">
        <f>IFERROR(VLOOKUP($G443,Jugadores,16,0), "")</f>
        <v>M</v>
      </c>
      <c r="M443" s="15" t="str">
        <f>IFERROR(VLOOKUP($G443,Jugadores,17,0), "")</f>
        <v>V50M</v>
      </c>
      <c r="N443" s="16"/>
      <c r="O443" s="24">
        <f>IF(COUNT(R443:AK443)=0,"",COUNT(R443:AK443))</f>
        <v>1</v>
      </c>
      <c r="P443" s="48">
        <f>SUM(R443:AK443)</f>
        <v>9</v>
      </c>
      <c r="Q443" s="50"/>
      <c r="R443" s="25"/>
      <c r="S443" s="25" t="s">
        <v>14</v>
      </c>
      <c r="T443" s="25" t="s">
        <v>14</v>
      </c>
      <c r="U443" s="25" t="s">
        <v>14</v>
      </c>
      <c r="V443" s="25" t="s">
        <v>14</v>
      </c>
      <c r="W443" s="25" t="s">
        <v>14</v>
      </c>
      <c r="X443" s="25">
        <v>9</v>
      </c>
      <c r="Y443" s="26"/>
      <c r="Z443" s="28"/>
      <c r="AA443" s="28" t="s">
        <v>14</v>
      </c>
      <c r="AB443" s="28" t="s">
        <v>14</v>
      </c>
      <c r="AC443" s="28" t="s">
        <v>14</v>
      </c>
      <c r="AD443" s="28" t="s">
        <v>14</v>
      </c>
      <c r="AE443" s="28" t="s">
        <v>14</v>
      </c>
      <c r="AF443" s="28" t="s">
        <v>14</v>
      </c>
      <c r="AG443" s="28" t="s">
        <v>14</v>
      </c>
      <c r="AH443" s="28" t="s">
        <v>14</v>
      </c>
      <c r="AI443" s="28" t="s">
        <v>14</v>
      </c>
      <c r="AJ443" s="28" t="s">
        <v>14</v>
      </c>
      <c r="AK443" s="51" t="s">
        <v>14</v>
      </c>
    </row>
    <row r="444" spans="1:37" x14ac:dyDescent="0.2">
      <c r="A444" s="21">
        <f>ROW(G444)-2</f>
        <v>442</v>
      </c>
      <c r="B444" s="76"/>
      <c r="C444" s="22" t="str">
        <f>IF(B444="","",IF(B444=A444,"=",B444-A444))</f>
        <v/>
      </c>
      <c r="D444" s="76">
        <f>COUNTIF($M$3:$M444,$M444)</f>
        <v>54</v>
      </c>
      <c r="E444" s="76"/>
      <c r="F444" s="22" t="str">
        <f>IF(E444="","",IF(E444=D444,"=",E444-D444))</f>
        <v/>
      </c>
      <c r="G444" s="12">
        <v>77942</v>
      </c>
      <c r="H444" s="13" t="str">
        <f>IFERROR(VLOOKUP($G444,Jugadores,12,0), "")</f>
        <v>RAFAEL BALIXA</v>
      </c>
      <c r="I444" s="13" t="str">
        <f>IFERROR(VLOOKUP($G444,Jugadores,14,0), "")</f>
        <v>Clube Atlantico da Madalena</v>
      </c>
      <c r="J444" s="17" t="str">
        <f>IF(ISERROR(VLOOKUP(I444,Clubes,1,0)),"-","Galicia")</f>
        <v>-</v>
      </c>
      <c r="K444" s="14">
        <f>IFERROR(VLOOKUP($G444,Jugadores,15,0), "")</f>
        <v>2008</v>
      </c>
      <c r="L444" s="17" t="str">
        <f>IFERROR(VLOOKUP($G444,Jugadores,16,0), "")</f>
        <v>M</v>
      </c>
      <c r="M444" s="15" t="str">
        <f>IFERROR(VLOOKUP($G444,Jugadores,17,0), "")</f>
        <v>INFM</v>
      </c>
      <c r="N444" s="16"/>
      <c r="O444" s="24">
        <f>IF(COUNT(R444:AK444)=0,"",COUNT(R444:AK444))</f>
        <v>1</v>
      </c>
      <c r="P444" s="48">
        <f>SUM(R444:AK444)</f>
        <v>9</v>
      </c>
      <c r="Q444" s="50"/>
      <c r="R444" s="25"/>
      <c r="S444" s="25" t="s">
        <v>14</v>
      </c>
      <c r="T444" s="25" t="s">
        <v>14</v>
      </c>
      <c r="U444" s="25" t="s">
        <v>14</v>
      </c>
      <c r="V444" s="25">
        <v>9</v>
      </c>
      <c r="W444" s="25" t="s">
        <v>14</v>
      </c>
      <c r="X444" s="25" t="s">
        <v>14</v>
      </c>
      <c r="Y444" s="26"/>
      <c r="Z444" s="28"/>
      <c r="AA444" s="28" t="s">
        <v>14</v>
      </c>
      <c r="AB444" s="28" t="s">
        <v>14</v>
      </c>
      <c r="AC444" s="28" t="s">
        <v>14</v>
      </c>
      <c r="AD444" s="28" t="s">
        <v>14</v>
      </c>
      <c r="AE444" s="28" t="s">
        <v>14</v>
      </c>
      <c r="AF444" s="28" t="s">
        <v>14</v>
      </c>
      <c r="AG444" s="28" t="s">
        <v>14</v>
      </c>
      <c r="AH444" s="28" t="s">
        <v>14</v>
      </c>
      <c r="AI444" s="28" t="s">
        <v>14</v>
      </c>
      <c r="AJ444" s="28" t="s">
        <v>14</v>
      </c>
      <c r="AK444" s="51" t="s">
        <v>14</v>
      </c>
    </row>
    <row r="445" spans="1:37" x14ac:dyDescent="0.2">
      <c r="A445" s="21">
        <f>ROW(G445)-2</f>
        <v>443</v>
      </c>
      <c r="B445" s="76">
        <v>437</v>
      </c>
      <c r="C445" s="22">
        <f>IF(B445="","",IF(B445=A445,"=",B445-A445))</f>
        <v>-6</v>
      </c>
      <c r="D445" s="76">
        <f>COUNTIF($M$3:$M445,$M445)</f>
        <v>12</v>
      </c>
      <c r="E445" s="76">
        <v>12</v>
      </c>
      <c r="F445" s="22" t="str">
        <f>IF(E445="","",IF(E445=D445,"=",E445-D445))</f>
        <v>=</v>
      </c>
      <c r="G445" s="12">
        <v>100328</v>
      </c>
      <c r="H445" s="13" t="str">
        <f>IFERROR(VLOOKUP($G445,Jugadores,12,0), "")</f>
        <v>MATEO TOURIS F.</v>
      </c>
      <c r="I445" s="13" t="str">
        <f>IFERROR(VLOOKUP($G445,Jugadores,14,0), "")</f>
        <v>AD CP Zas</v>
      </c>
      <c r="J445" s="17" t="str">
        <f>IF(ISERROR(VLOOKUP(I445,Clubes,1,0)),"-","Galicia")</f>
        <v>Galicia</v>
      </c>
      <c r="K445" s="14">
        <f>IFERROR(VLOOKUP($G445,Jugadores,15,0), "")</f>
        <v>2014</v>
      </c>
      <c r="L445" s="17" t="str">
        <f>IFERROR(VLOOKUP($G445,Jugadores,16,0), "")</f>
        <v>M</v>
      </c>
      <c r="M445" s="15" t="str">
        <f>IFERROR(VLOOKUP($G445,Jugadores,17,0), "")</f>
        <v>PREM</v>
      </c>
      <c r="N445" s="16"/>
      <c r="O445" s="24">
        <f>IF(COUNT(R445:AK445)=0,"",COUNT(R445:AK445))</f>
        <v>1</v>
      </c>
      <c r="P445" s="48">
        <f>SUM(R445:AK445)</f>
        <v>9</v>
      </c>
      <c r="Q445" s="50">
        <v>9</v>
      </c>
      <c r="R445" s="25" t="s">
        <v>14</v>
      </c>
      <c r="S445" s="25" t="s">
        <v>14</v>
      </c>
      <c r="T445" s="25" t="s">
        <v>14</v>
      </c>
      <c r="U445" s="25" t="s">
        <v>14</v>
      </c>
      <c r="V445" s="25" t="s">
        <v>14</v>
      </c>
      <c r="W445" s="25" t="s">
        <v>14</v>
      </c>
      <c r="X445" s="25" t="s">
        <v>14</v>
      </c>
      <c r="Y445" s="26"/>
      <c r="Z445" s="28">
        <v>9</v>
      </c>
      <c r="AA445" s="28" t="s">
        <v>14</v>
      </c>
      <c r="AB445" s="28" t="s">
        <v>14</v>
      </c>
      <c r="AC445" s="28" t="s">
        <v>14</v>
      </c>
      <c r="AD445" s="28" t="s">
        <v>14</v>
      </c>
      <c r="AE445" s="28" t="s">
        <v>14</v>
      </c>
      <c r="AF445" s="28" t="s">
        <v>14</v>
      </c>
      <c r="AG445" s="28" t="s">
        <v>14</v>
      </c>
      <c r="AH445" s="28" t="s">
        <v>14</v>
      </c>
      <c r="AI445" s="28" t="s">
        <v>14</v>
      </c>
      <c r="AJ445" s="28" t="s">
        <v>14</v>
      </c>
      <c r="AK445" s="51" t="s">
        <v>14</v>
      </c>
    </row>
    <row r="446" spans="1:37" x14ac:dyDescent="0.2">
      <c r="A446" s="21">
        <f>ROW(G446)-2</f>
        <v>444</v>
      </c>
      <c r="B446" s="76">
        <v>438</v>
      </c>
      <c r="C446" s="22">
        <f>IF(B446="","",IF(B446=A446,"=",B446-A446))</f>
        <v>-6</v>
      </c>
      <c r="D446" s="76">
        <f>COUNTIF($M$3:$M446,$M446)</f>
        <v>42</v>
      </c>
      <c r="E446" s="76">
        <v>42</v>
      </c>
      <c r="F446" s="22" t="str">
        <f>IF(E446="","",IF(E446=D446,"=",E446-D446))</f>
        <v>=</v>
      </c>
      <c r="G446" s="12">
        <v>28017</v>
      </c>
      <c r="H446" s="13" t="str">
        <f>IFERROR(VLOOKUP($G446,Jugadores,12,0), "")</f>
        <v>BRAIS GUIOMAR M.</v>
      </c>
      <c r="I446" s="13" t="str">
        <f>IFERROR(VLOOKUP($G446,Jugadores,14,0), "")</f>
        <v>Monteferreiros TM</v>
      </c>
      <c r="J446" s="17" t="str">
        <f>IF(ISERROR(VLOOKUP(I446,Clubes,1,0)),"-","Galicia")</f>
        <v>Galicia</v>
      </c>
      <c r="K446" s="14">
        <f>IFERROR(VLOOKUP($G446,Jugadores,15,0), "")</f>
        <v>1999</v>
      </c>
      <c r="L446" s="17" t="str">
        <f>IFERROR(VLOOKUP($G446,Jugadores,16,0), "")</f>
        <v>M</v>
      </c>
      <c r="M446" s="15" t="str">
        <f>IFERROR(VLOOKUP($G446,Jugadores,17,0), "")</f>
        <v>SENM</v>
      </c>
      <c r="N446" s="16">
        <v>1</v>
      </c>
      <c r="O446" s="24">
        <f>IF(COUNT(R446:AK446)=0,"",COUNT(R446:AK446))</f>
        <v>1</v>
      </c>
      <c r="P446" s="48">
        <f>SUM(R446:AK446)</f>
        <v>8.6</v>
      </c>
      <c r="Q446" s="50">
        <v>8.6</v>
      </c>
      <c r="R446" s="25" t="s">
        <v>14</v>
      </c>
      <c r="S446" s="25" t="s">
        <v>14</v>
      </c>
      <c r="T446" s="25" t="s">
        <v>14</v>
      </c>
      <c r="U446" s="25">
        <v>8.6</v>
      </c>
      <c r="V446" s="25" t="s">
        <v>14</v>
      </c>
      <c r="W446" s="25" t="s">
        <v>14</v>
      </c>
      <c r="X446" s="25" t="s">
        <v>14</v>
      </c>
      <c r="Y446" s="26"/>
      <c r="Z446" s="28" t="s">
        <v>14</v>
      </c>
      <c r="AA446" s="28" t="s">
        <v>14</v>
      </c>
      <c r="AB446" s="28" t="s">
        <v>14</v>
      </c>
      <c r="AC446" s="28" t="s">
        <v>14</v>
      </c>
      <c r="AD446" s="28" t="s">
        <v>14</v>
      </c>
      <c r="AE446" s="28" t="s">
        <v>14</v>
      </c>
      <c r="AF446" s="28" t="s">
        <v>14</v>
      </c>
      <c r="AG446" s="28" t="s">
        <v>14</v>
      </c>
      <c r="AH446" s="28" t="s">
        <v>14</v>
      </c>
      <c r="AI446" s="28" t="s">
        <v>14</v>
      </c>
      <c r="AJ446" s="28" t="s">
        <v>14</v>
      </c>
      <c r="AK446" s="51" t="s">
        <v>14</v>
      </c>
    </row>
    <row r="447" spans="1:37" x14ac:dyDescent="0.2">
      <c r="A447" s="21">
        <f>ROW(G447)-2</f>
        <v>445</v>
      </c>
      <c r="B447" s="76">
        <v>439</v>
      </c>
      <c r="C447" s="22">
        <f>IF(B447="","",IF(B447=A447,"=",B447-A447))</f>
        <v>-6</v>
      </c>
      <c r="D447" s="76">
        <f>COUNTIF($M$3:$M447,$M447)</f>
        <v>50</v>
      </c>
      <c r="E447" s="76">
        <v>49</v>
      </c>
      <c r="F447" s="22">
        <f>IF(E447="","",IF(E447=D447,"=",E447-D447))</f>
        <v>-1</v>
      </c>
      <c r="G447" s="12">
        <v>29288</v>
      </c>
      <c r="H447" s="13" t="str">
        <f>IFERROR(VLOOKUP($G447,Jugadores,12,0), "")</f>
        <v>JOSE M. FERNANDEZ R.</v>
      </c>
      <c r="I447" s="13" t="str">
        <f>IFERROR(VLOOKUP($G447,Jugadores,14,0), "")</f>
        <v>CTM Coruña</v>
      </c>
      <c r="J447" s="17" t="str">
        <f>IF(ISERROR(VLOOKUP(I447,Clubes,1,0)),"-","Galicia")</f>
        <v>Galicia</v>
      </c>
      <c r="K447" s="14">
        <f>IFERROR(VLOOKUP($G447,Jugadores,15,0), "")</f>
        <v>1969</v>
      </c>
      <c r="L447" s="17" t="str">
        <f>IFERROR(VLOOKUP($G447,Jugadores,16,0), "")</f>
        <v>M</v>
      </c>
      <c r="M447" s="15" t="str">
        <f>IFERROR(VLOOKUP($G447,Jugadores,17,0), "")</f>
        <v>V50M</v>
      </c>
      <c r="N447" s="16"/>
      <c r="O447" s="24">
        <f>IF(COUNT(R447:AK447)=0,"",COUNT(R447:AK447))</f>
        <v>3</v>
      </c>
      <c r="P447" s="48">
        <f>SUM(R447:AK447)</f>
        <v>8.5</v>
      </c>
      <c r="Q447" s="50">
        <v>13</v>
      </c>
      <c r="R447" s="25" t="s">
        <v>14</v>
      </c>
      <c r="S447" s="25">
        <v>4</v>
      </c>
      <c r="T447" s="25">
        <v>2</v>
      </c>
      <c r="U447" s="25" t="s">
        <v>14</v>
      </c>
      <c r="V447" s="25" t="s">
        <v>14</v>
      </c>
      <c r="W447" s="25">
        <v>2.5</v>
      </c>
      <c r="X447" s="25" t="s">
        <v>14</v>
      </c>
      <c r="Y447" s="26"/>
      <c r="Z447" s="28" t="s">
        <v>14</v>
      </c>
      <c r="AA447" s="28" t="s">
        <v>14</v>
      </c>
      <c r="AB447" s="28" t="s">
        <v>14</v>
      </c>
      <c r="AC447" s="28" t="s">
        <v>14</v>
      </c>
      <c r="AD447" s="28" t="s">
        <v>14</v>
      </c>
      <c r="AE447" s="28" t="s">
        <v>14</v>
      </c>
      <c r="AF447" s="28" t="s">
        <v>14</v>
      </c>
      <c r="AG447" s="28" t="s">
        <v>14</v>
      </c>
      <c r="AH447" s="28" t="s">
        <v>14</v>
      </c>
      <c r="AI447" s="28" t="s">
        <v>14</v>
      </c>
      <c r="AJ447" s="28" t="s">
        <v>14</v>
      </c>
      <c r="AK447" s="51" t="s">
        <v>14</v>
      </c>
    </row>
    <row r="448" spans="1:37" x14ac:dyDescent="0.2">
      <c r="A448" s="21">
        <f>ROW(G448)-2</f>
        <v>446</v>
      </c>
      <c r="B448" s="76">
        <v>441</v>
      </c>
      <c r="C448" s="22">
        <f>IF(B448="","",IF(B448=A448,"=",B448-A448))</f>
        <v>-5</v>
      </c>
      <c r="D448" s="76">
        <f>COUNTIF($M$3:$M448,$M448)</f>
        <v>3</v>
      </c>
      <c r="E448" s="76">
        <v>3</v>
      </c>
      <c r="F448" s="22" t="str">
        <f>IF(E448="","",IF(E448=D448,"=",E448-D448))</f>
        <v>=</v>
      </c>
      <c r="G448" s="12">
        <v>38863</v>
      </c>
      <c r="H448" s="13" t="str">
        <f>IFERROR(VLOOKUP($G448,Jugadores,12,0), "")</f>
        <v>NATALIA LEIS D.</v>
      </c>
      <c r="I448" s="13" t="str">
        <f>IFERROR(VLOOKUP($G448,Jugadores,14,0), "")</f>
        <v>CTM Mos</v>
      </c>
      <c r="J448" s="17" t="str">
        <f>IF(ISERROR(VLOOKUP(I448,Clubes,1,0)),"-","Galicia")</f>
        <v>Galicia</v>
      </c>
      <c r="K448" s="14">
        <f>IFERROR(VLOOKUP($G448,Jugadores,15,0), "")</f>
        <v>1974</v>
      </c>
      <c r="L448" s="17" t="str">
        <f>IFERROR(VLOOKUP($G448,Jugadores,16,0), "")</f>
        <v>F</v>
      </c>
      <c r="M448" s="15" t="str">
        <f>IFERROR(VLOOKUP($G448,Jugadores,17,0), "")</f>
        <v>V40F</v>
      </c>
      <c r="N448" s="16"/>
      <c r="O448" s="24">
        <f>IF(COUNT(R448:AK448)=0,"",COUNT(R448:AK448))</f>
        <v>2</v>
      </c>
      <c r="P448" s="48">
        <f>SUM(R448:AK448)</f>
        <v>8.5</v>
      </c>
      <c r="Q448" s="50">
        <v>7</v>
      </c>
      <c r="R448" s="25">
        <v>1.5</v>
      </c>
      <c r="S448" s="25" t="s">
        <v>14</v>
      </c>
      <c r="T448" s="25" t="s">
        <v>14</v>
      </c>
      <c r="U448" s="25" t="s">
        <v>14</v>
      </c>
      <c r="V448" s="25" t="s">
        <v>14</v>
      </c>
      <c r="W448" s="25" t="s">
        <v>14</v>
      </c>
      <c r="X448" s="25" t="s">
        <v>14</v>
      </c>
      <c r="Y448" s="26"/>
      <c r="Z448" s="28"/>
      <c r="AA448" s="28" t="s">
        <v>14</v>
      </c>
      <c r="AB448" s="28" t="s">
        <v>14</v>
      </c>
      <c r="AC448" s="28" t="s">
        <v>14</v>
      </c>
      <c r="AD448" s="28" t="s">
        <v>14</v>
      </c>
      <c r="AE448" s="28" t="s">
        <v>14</v>
      </c>
      <c r="AF448" s="28" t="s">
        <v>14</v>
      </c>
      <c r="AG448" s="28">
        <v>7</v>
      </c>
      <c r="AH448" s="28" t="s">
        <v>14</v>
      </c>
      <c r="AI448" s="28" t="s">
        <v>14</v>
      </c>
      <c r="AJ448" s="28" t="s">
        <v>14</v>
      </c>
      <c r="AK448" s="51" t="s">
        <v>14</v>
      </c>
    </row>
    <row r="449" spans="1:37" x14ac:dyDescent="0.2">
      <c r="A449" s="21">
        <f>ROW(G449)-2</f>
        <v>447</v>
      </c>
      <c r="B449" s="76">
        <v>442</v>
      </c>
      <c r="C449" s="22">
        <f>IF(B449="","",IF(B449=A449,"=",B449-A449))</f>
        <v>-5</v>
      </c>
      <c r="D449" s="76">
        <f>COUNTIF($M$3:$M449,$M449)</f>
        <v>25</v>
      </c>
      <c r="E449" s="76">
        <v>25</v>
      </c>
      <c r="F449" s="22" t="str">
        <f>IF(E449="","",IF(E449=D449,"=",E449-D449))</f>
        <v>=</v>
      </c>
      <c r="G449" s="12">
        <v>33476</v>
      </c>
      <c r="H449" s="13" t="str">
        <f>IFERROR(VLOOKUP($G449,Jugadores,12,0), "")</f>
        <v>PAULA ESCRIBANO P.</v>
      </c>
      <c r="I449" s="13" t="str">
        <f>IFERROR(VLOOKUP($G449,Jugadores,14,0), "")</f>
        <v>Club Corverastur</v>
      </c>
      <c r="J449" s="17" t="str">
        <f>IF(ISERROR(VLOOKUP(I449,Clubes,1,0)),"-","Galicia")</f>
        <v>-</v>
      </c>
      <c r="K449" s="14">
        <f>IFERROR(VLOOKUP($G449,Jugadores,15,0), "")</f>
        <v>2009</v>
      </c>
      <c r="L449" s="17" t="str">
        <f>IFERROR(VLOOKUP($G449,Jugadores,16,0), "")</f>
        <v>F</v>
      </c>
      <c r="M449" s="15" t="str">
        <f>IFERROR(VLOOKUP($G449,Jugadores,17,0), "")</f>
        <v>INFF</v>
      </c>
      <c r="N449" s="16"/>
      <c r="O449" s="24">
        <f>IF(COUNT(R449:AK449)=0,"",COUNT(R449:AK449))</f>
        <v>1</v>
      </c>
      <c r="P449" s="48">
        <f>SUM(R449:AK449)</f>
        <v>8.5</v>
      </c>
      <c r="Q449" s="50">
        <v>7.3</v>
      </c>
      <c r="R449" s="25">
        <v>8.5</v>
      </c>
      <c r="S449" s="25" t="s">
        <v>14</v>
      </c>
      <c r="T449" s="25" t="s">
        <v>14</v>
      </c>
      <c r="U449" s="25" t="s">
        <v>14</v>
      </c>
      <c r="V449" s="25" t="s">
        <v>14</v>
      </c>
      <c r="W449" s="25" t="s">
        <v>14</v>
      </c>
      <c r="X449" s="25" t="s">
        <v>14</v>
      </c>
      <c r="Y449" s="26"/>
      <c r="Z449" s="28" t="s">
        <v>14</v>
      </c>
      <c r="AA449" s="28" t="s">
        <v>14</v>
      </c>
      <c r="AB449" s="28" t="s">
        <v>14</v>
      </c>
      <c r="AC449" s="28" t="s">
        <v>14</v>
      </c>
      <c r="AD449" s="28" t="s">
        <v>14</v>
      </c>
      <c r="AE449" s="28" t="s">
        <v>14</v>
      </c>
      <c r="AF449" s="28" t="s">
        <v>14</v>
      </c>
      <c r="AG449" s="28" t="s">
        <v>14</v>
      </c>
      <c r="AH449" s="28" t="s">
        <v>14</v>
      </c>
      <c r="AI449" s="28" t="s">
        <v>14</v>
      </c>
      <c r="AJ449" s="28" t="s">
        <v>14</v>
      </c>
      <c r="AK449" s="51" t="s">
        <v>14</v>
      </c>
    </row>
    <row r="450" spans="1:37" x14ac:dyDescent="0.2">
      <c r="A450" s="21">
        <f>ROW(G450)-2</f>
        <v>448</v>
      </c>
      <c r="B450" s="76">
        <v>443</v>
      </c>
      <c r="C450" s="22">
        <f>IF(B450="","",IF(B450=A450,"=",B450-A450))</f>
        <v>-5</v>
      </c>
      <c r="D450" s="76">
        <f>COUNTIF($M$3:$M450,$M450)</f>
        <v>26</v>
      </c>
      <c r="E450" s="76">
        <v>26</v>
      </c>
      <c r="F450" s="22" t="str">
        <f>IF(E450="","",IF(E450=D450,"=",E450-D450))</f>
        <v>=</v>
      </c>
      <c r="G450" s="12">
        <v>73818</v>
      </c>
      <c r="H450" s="13" t="str">
        <f>IFERROR(VLOOKUP($G450,Jugadores,12,0), "")</f>
        <v>CAROLINA SARMENTO</v>
      </c>
      <c r="I450" s="13" t="str">
        <f>IFERROR(VLOOKUP($G450,Jugadores,14,0), "")</f>
        <v>CTM Vila Real</v>
      </c>
      <c r="J450" s="17" t="str">
        <f>IF(ISERROR(VLOOKUP(I450,Clubes,1,0)),"-","Galicia")</f>
        <v>-</v>
      </c>
      <c r="K450" s="14">
        <f>IFERROR(VLOOKUP($G450,Jugadores,15,0), "")</f>
        <v>2008</v>
      </c>
      <c r="L450" s="17" t="str">
        <f>IFERROR(VLOOKUP($G450,Jugadores,16,0), "")</f>
        <v>F</v>
      </c>
      <c r="M450" s="15" t="str">
        <f>IFERROR(VLOOKUP($G450,Jugadores,17,0), "")</f>
        <v>INFF</v>
      </c>
      <c r="N450" s="16"/>
      <c r="O450" s="24">
        <f>IF(COUNT(R450:AK450)=0,"",COUNT(R450:AK450))</f>
        <v>1</v>
      </c>
      <c r="P450" s="48">
        <f>SUM(R450:AK450)</f>
        <v>8.5</v>
      </c>
      <c r="Q450" s="50">
        <v>8.5</v>
      </c>
      <c r="R450" s="25" t="s">
        <v>14</v>
      </c>
      <c r="S450" s="25"/>
      <c r="T450" s="25">
        <v>8.5</v>
      </c>
      <c r="U450" s="25"/>
      <c r="V450" s="25" t="s">
        <v>14</v>
      </c>
      <c r="W450" s="25" t="s">
        <v>14</v>
      </c>
      <c r="X450" s="25" t="s">
        <v>14</v>
      </c>
      <c r="Y450" s="26"/>
      <c r="Z450" s="28" t="s">
        <v>14</v>
      </c>
      <c r="AA450" s="28" t="s">
        <v>14</v>
      </c>
      <c r="AB450" s="28" t="s">
        <v>14</v>
      </c>
      <c r="AC450" s="28" t="s">
        <v>14</v>
      </c>
      <c r="AD450" s="28" t="s">
        <v>14</v>
      </c>
      <c r="AE450" s="28" t="s">
        <v>14</v>
      </c>
      <c r="AF450" s="28"/>
      <c r="AG450" s="28" t="s">
        <v>14</v>
      </c>
      <c r="AH450" s="28" t="s">
        <v>14</v>
      </c>
      <c r="AI450" s="28" t="s">
        <v>14</v>
      </c>
      <c r="AJ450" s="28" t="s">
        <v>14</v>
      </c>
      <c r="AK450" s="51" t="s">
        <v>14</v>
      </c>
    </row>
    <row r="451" spans="1:37" x14ac:dyDescent="0.2">
      <c r="A451" s="21">
        <f>ROW(G451)-2</f>
        <v>449</v>
      </c>
      <c r="B451" s="76">
        <v>444</v>
      </c>
      <c r="C451" s="22">
        <f>IF(B451="","",IF(B451=A451,"=",B451-A451))</f>
        <v>-5</v>
      </c>
      <c r="D451" s="76">
        <f>COUNTIF($M$3:$M451,$M451)</f>
        <v>27</v>
      </c>
      <c r="E451" s="76">
        <v>27</v>
      </c>
      <c r="F451" s="22" t="str">
        <f>IF(E451="","",IF(E451=D451,"=",E451-D451))</f>
        <v>=</v>
      </c>
      <c r="G451" s="12">
        <v>100229</v>
      </c>
      <c r="H451" s="13" t="str">
        <f>IFERROR(VLOOKUP($G451,Jugadores,12,0), "")</f>
        <v>ESTRELLA CARBALLO R.</v>
      </c>
      <c r="I451" s="13" t="str">
        <f>IFERROR(VLOOKUP($G451,Jugadores,14,0), "")</f>
        <v>CTM GAM</v>
      </c>
      <c r="J451" s="17" t="str">
        <f>IF(ISERROR(VLOOKUP(I451,Clubes,1,0)),"-","Galicia")</f>
        <v>Galicia</v>
      </c>
      <c r="K451" s="14">
        <f>IFERROR(VLOOKUP($G451,Jugadores,15,0), "")</f>
        <v>2007</v>
      </c>
      <c r="L451" s="17" t="str">
        <f>IFERROR(VLOOKUP($G451,Jugadores,16,0), "")</f>
        <v>F</v>
      </c>
      <c r="M451" s="15" t="str">
        <f>IFERROR(VLOOKUP($G451,Jugadores,17,0), "")</f>
        <v>INFF</v>
      </c>
      <c r="N451" s="16"/>
      <c r="O451" s="24">
        <f>IF(COUNT(R451:AK451)=0,"",COUNT(R451:AK451))</f>
        <v>1</v>
      </c>
      <c r="P451" s="48">
        <f>SUM(R451:AK451)</f>
        <v>8.5</v>
      </c>
      <c r="Q451" s="50">
        <v>59</v>
      </c>
      <c r="R451" s="25">
        <v>8.5</v>
      </c>
      <c r="S451" s="25" t="s">
        <v>14</v>
      </c>
      <c r="T451" s="25" t="s">
        <v>14</v>
      </c>
      <c r="U451" s="25" t="s">
        <v>14</v>
      </c>
      <c r="V451" s="25" t="s">
        <v>14</v>
      </c>
      <c r="W451" s="25" t="s">
        <v>14</v>
      </c>
      <c r="X451" s="25" t="s">
        <v>14</v>
      </c>
      <c r="Y451" s="26"/>
      <c r="Z451" s="28"/>
      <c r="AA451" s="28" t="s">
        <v>14</v>
      </c>
      <c r="AB451" s="28" t="s">
        <v>14</v>
      </c>
      <c r="AC451" s="28" t="s">
        <v>14</v>
      </c>
      <c r="AD451" s="28" t="s">
        <v>14</v>
      </c>
      <c r="AE451" s="28" t="s">
        <v>14</v>
      </c>
      <c r="AF451" s="28" t="s">
        <v>14</v>
      </c>
      <c r="AG451" s="28" t="s">
        <v>14</v>
      </c>
      <c r="AH451" s="28" t="s">
        <v>14</v>
      </c>
      <c r="AI451" s="28" t="s">
        <v>14</v>
      </c>
      <c r="AJ451" s="28" t="s">
        <v>14</v>
      </c>
      <c r="AK451" s="51" t="s">
        <v>14</v>
      </c>
    </row>
    <row r="452" spans="1:37" x14ac:dyDescent="0.2">
      <c r="A452" s="21">
        <f>ROW(G452)-2</f>
        <v>450</v>
      </c>
      <c r="B452" s="76">
        <v>445</v>
      </c>
      <c r="C452" s="22">
        <f>IF(B452="","",IF(B452=A452,"=",B452-A452))</f>
        <v>-5</v>
      </c>
      <c r="D452" s="76">
        <f>COUNTIF($M$3:$M452,$M452)</f>
        <v>10</v>
      </c>
      <c r="E452" s="76">
        <v>10</v>
      </c>
      <c r="F452" s="22" t="str">
        <f>IF(E452="","",IF(E452=D452,"=",E452-D452))</f>
        <v>=</v>
      </c>
      <c r="G452" s="12">
        <v>449</v>
      </c>
      <c r="H452" s="13" t="str">
        <f>IFERROR(VLOOKUP($G452,Jugadores,12,0), "")</f>
        <v>ENRIQUE BARREIRO A.</v>
      </c>
      <c r="I452" s="13" t="str">
        <f>IFERROR(VLOOKUP($G452,Jugadores,14,0), "")</f>
        <v>Cambados TM</v>
      </c>
      <c r="J452" s="17" t="str">
        <f>IF(ISERROR(VLOOKUP(I452,Clubes,1,0)),"-","Galicia")</f>
        <v>Galicia</v>
      </c>
      <c r="K452" s="14">
        <f>IFERROR(VLOOKUP($G452,Jugadores,15,0), "")</f>
        <v>1956</v>
      </c>
      <c r="L452" s="17" t="str">
        <f>IFERROR(VLOOKUP($G452,Jugadores,16,0), "")</f>
        <v>M</v>
      </c>
      <c r="M452" s="15" t="str">
        <f>IFERROR(VLOOKUP($G452,Jugadores,17,0), "")</f>
        <v>V65M</v>
      </c>
      <c r="N452" s="16"/>
      <c r="O452" s="24">
        <f>IF(COUNT(R452:AK452)=0,"",COUNT(R452:AK452))</f>
        <v>1</v>
      </c>
      <c r="P452" s="48">
        <f>SUM(R452:AK452)</f>
        <v>8.4</v>
      </c>
      <c r="Q452" s="50">
        <v>23.200000000000003</v>
      </c>
      <c r="R452" s="25" t="s">
        <v>14</v>
      </c>
      <c r="S452" s="25">
        <v>8.4</v>
      </c>
      <c r="T452" s="25" t="s">
        <v>14</v>
      </c>
      <c r="U452" s="25" t="s">
        <v>14</v>
      </c>
      <c r="V452" s="25" t="s">
        <v>14</v>
      </c>
      <c r="W452" s="25" t="s">
        <v>14</v>
      </c>
      <c r="X452" s="25" t="s">
        <v>14</v>
      </c>
      <c r="Y452" s="26"/>
      <c r="Z452" s="28" t="s">
        <v>14</v>
      </c>
      <c r="AA452" s="28" t="s">
        <v>14</v>
      </c>
      <c r="AB452" s="28" t="s">
        <v>14</v>
      </c>
      <c r="AC452" s="28" t="s">
        <v>14</v>
      </c>
      <c r="AD452" s="28" t="s">
        <v>14</v>
      </c>
      <c r="AE452" s="28" t="s">
        <v>14</v>
      </c>
      <c r="AF452" s="28" t="s">
        <v>14</v>
      </c>
      <c r="AG452" s="28" t="s">
        <v>14</v>
      </c>
      <c r="AH452" s="28" t="s">
        <v>14</v>
      </c>
      <c r="AI452" s="28" t="s">
        <v>14</v>
      </c>
      <c r="AJ452" s="28" t="s">
        <v>14</v>
      </c>
      <c r="AK452" s="51" t="s">
        <v>14</v>
      </c>
    </row>
    <row r="453" spans="1:37" x14ac:dyDescent="0.2">
      <c r="A453" s="21">
        <f>ROW(G453)-2</f>
        <v>451</v>
      </c>
      <c r="B453" s="76"/>
      <c r="C453" s="22" t="str">
        <f>IF(B453="","",IF(B453=A453,"=",B453-A453))</f>
        <v/>
      </c>
      <c r="D453" s="76">
        <f>COUNTIF($M$3:$M453,$M453)</f>
        <v>27</v>
      </c>
      <c r="E453" s="76"/>
      <c r="F453" s="22" t="str">
        <f>IF(E453="","",IF(E453=D453,"=",E453-D453))</f>
        <v/>
      </c>
      <c r="G453" s="12">
        <v>76789</v>
      </c>
      <c r="H453" s="13" t="str">
        <f>IFERROR(VLOOKUP($G453,Jugadores,12,0), "")</f>
        <v>FRANCISCA FERNANDES</v>
      </c>
      <c r="I453" s="13" t="str">
        <f>IFERROR(VLOOKUP($G453,Jugadores,14,0), "")</f>
        <v>Clube Atlantico da Madalena</v>
      </c>
      <c r="J453" s="17" t="str">
        <f>IF(ISERROR(VLOOKUP(I453,Clubes,1,0)),"-","Galicia")</f>
        <v>-</v>
      </c>
      <c r="K453" s="14">
        <f>IFERROR(VLOOKUP($G453,Jugadores,15,0), "")</f>
        <v>2012</v>
      </c>
      <c r="L453" s="17" t="str">
        <f>IFERROR(VLOOKUP($G453,Jugadores,16,0), "")</f>
        <v>F</v>
      </c>
      <c r="M453" s="15" t="str">
        <f>IFERROR(VLOOKUP($G453,Jugadores,17,0), "")</f>
        <v>BENF</v>
      </c>
      <c r="N453" s="16"/>
      <c r="O453" s="24">
        <f>IF(COUNT(R453:AK453)=0,"",COUNT(R453:AK453))</f>
        <v>1</v>
      </c>
      <c r="P453" s="48">
        <f>SUM(R453:AK453)</f>
        <v>8.4</v>
      </c>
      <c r="Q453" s="50"/>
      <c r="R453" s="25"/>
      <c r="S453" s="25" t="s">
        <v>14</v>
      </c>
      <c r="T453" s="25" t="s">
        <v>14</v>
      </c>
      <c r="U453" s="25" t="s">
        <v>14</v>
      </c>
      <c r="V453" s="25">
        <v>8.4</v>
      </c>
      <c r="W453" s="25" t="s">
        <v>14</v>
      </c>
      <c r="X453" s="25" t="s">
        <v>14</v>
      </c>
      <c r="Y453" s="26"/>
      <c r="Z453" s="28"/>
      <c r="AA453" s="28" t="s">
        <v>14</v>
      </c>
      <c r="AB453" s="28" t="s">
        <v>14</v>
      </c>
      <c r="AC453" s="28" t="s">
        <v>14</v>
      </c>
      <c r="AD453" s="28" t="s">
        <v>14</v>
      </c>
      <c r="AE453" s="28" t="s">
        <v>14</v>
      </c>
      <c r="AF453" s="28" t="s">
        <v>14</v>
      </c>
      <c r="AG453" s="28" t="s">
        <v>14</v>
      </c>
      <c r="AH453" s="28" t="s">
        <v>14</v>
      </c>
      <c r="AI453" s="28" t="s">
        <v>14</v>
      </c>
      <c r="AJ453" s="28" t="s">
        <v>14</v>
      </c>
      <c r="AK453" s="51" t="s">
        <v>14</v>
      </c>
    </row>
    <row r="454" spans="1:37" x14ac:dyDescent="0.2">
      <c r="A454" s="21">
        <f>ROW(G454)-2</f>
        <v>452</v>
      </c>
      <c r="B454" s="76"/>
      <c r="C454" s="22" t="str">
        <f>IF(B454="","",IF(B454=A454,"=",B454-A454))</f>
        <v/>
      </c>
      <c r="D454" s="76">
        <f>COUNTIF($M$3:$M454,$M454)</f>
        <v>29</v>
      </c>
      <c r="E454" s="76"/>
      <c r="F454" s="22" t="str">
        <f>IF(E454="","",IF(E454=D454,"=",E454-D454))</f>
        <v/>
      </c>
      <c r="G454" s="12">
        <v>76790</v>
      </c>
      <c r="H454" s="13" t="str">
        <f>IFERROR(VLOOKUP($G454,Jugadores,12,0), "")</f>
        <v>SANTIAGO FERNANDES</v>
      </c>
      <c r="I454" s="13" t="str">
        <f>IFERROR(VLOOKUP($G454,Jugadores,14,0), "")</f>
        <v>Clube Atlantico da Madalena</v>
      </c>
      <c r="J454" s="17" t="str">
        <f>IF(ISERROR(VLOOKUP(I454,Clubes,1,0)),"-","Galicia")</f>
        <v>-</v>
      </c>
      <c r="K454" s="14">
        <f>IFERROR(VLOOKUP($G454,Jugadores,15,0), "")</f>
        <v>2011</v>
      </c>
      <c r="L454" s="17" t="str">
        <f>IFERROR(VLOOKUP($G454,Jugadores,16,0), "")</f>
        <v>M</v>
      </c>
      <c r="M454" s="15" t="str">
        <f>IFERROR(VLOOKUP($G454,Jugadores,17,0), "")</f>
        <v>ALEM</v>
      </c>
      <c r="N454" s="16"/>
      <c r="O454" s="24">
        <f>IF(COUNT(R454:AK454)=0,"",COUNT(R454:AK454))</f>
        <v>1</v>
      </c>
      <c r="P454" s="48">
        <f>SUM(R454:AK454)</f>
        <v>8.4</v>
      </c>
      <c r="Q454" s="50"/>
      <c r="R454" s="25"/>
      <c r="S454" s="25" t="s">
        <v>14</v>
      </c>
      <c r="T454" s="25" t="s">
        <v>14</v>
      </c>
      <c r="U454" s="25" t="s">
        <v>14</v>
      </c>
      <c r="V454" s="25">
        <v>8.4</v>
      </c>
      <c r="W454" s="25" t="s">
        <v>14</v>
      </c>
      <c r="X454" s="25" t="s">
        <v>14</v>
      </c>
      <c r="Y454" s="26"/>
      <c r="Z454" s="28"/>
      <c r="AA454" s="28" t="s">
        <v>14</v>
      </c>
      <c r="AB454" s="28" t="s">
        <v>14</v>
      </c>
      <c r="AC454" s="28" t="s">
        <v>14</v>
      </c>
      <c r="AD454" s="28" t="s">
        <v>14</v>
      </c>
      <c r="AE454" s="28" t="s">
        <v>14</v>
      </c>
      <c r="AF454" s="28" t="s">
        <v>14</v>
      </c>
      <c r="AG454" s="28" t="s">
        <v>14</v>
      </c>
      <c r="AH454" s="28" t="s">
        <v>14</v>
      </c>
      <c r="AI454" s="28" t="s">
        <v>14</v>
      </c>
      <c r="AJ454" s="28" t="s">
        <v>14</v>
      </c>
      <c r="AK454" s="51" t="s">
        <v>14</v>
      </c>
    </row>
    <row r="455" spans="1:37" x14ac:dyDescent="0.2">
      <c r="A455" s="21">
        <f>ROW(G455)-2</f>
        <v>453</v>
      </c>
      <c r="B455" s="76">
        <v>373</v>
      </c>
      <c r="C455" s="22">
        <f>IF(B455="","",IF(B455=A455,"=",B455-A455))</f>
        <v>-80</v>
      </c>
      <c r="D455" s="76">
        <f>COUNTIF($M$3:$M455,$M455)</f>
        <v>55</v>
      </c>
      <c r="E455" s="76">
        <v>47</v>
      </c>
      <c r="F455" s="22">
        <f>IF(E455="","",IF(E455=D455,"=",E455-D455))</f>
        <v>-8</v>
      </c>
      <c r="G455" s="12">
        <v>36797</v>
      </c>
      <c r="H455" s="13" t="str">
        <f>IFERROR(VLOOKUP($G455,Jugadores,12,0), "")</f>
        <v>QUERCUS N. TROITIÑO G.</v>
      </c>
      <c r="I455" s="13" t="str">
        <f>IFERROR(VLOOKUP($G455,Jugadores,14,0), "")</f>
        <v>Club Monte Porreiro</v>
      </c>
      <c r="J455" s="17" t="str">
        <f>IF(ISERROR(VLOOKUP(I455,Clubes,1,0)),"-","Galicia")</f>
        <v>Galicia</v>
      </c>
      <c r="K455" s="14">
        <f>IFERROR(VLOOKUP($G455,Jugadores,15,0), "")</f>
        <v>2007</v>
      </c>
      <c r="L455" s="17" t="str">
        <f>IFERROR(VLOOKUP($G455,Jugadores,16,0), "")</f>
        <v>M</v>
      </c>
      <c r="M455" s="15" t="str">
        <f>IFERROR(VLOOKUP($G455,Jugadores,17,0), "")</f>
        <v>INFM</v>
      </c>
      <c r="N455" s="16">
        <v>2</v>
      </c>
      <c r="O455" s="24">
        <f>IF(COUNT(R455:AK455)=0,"",COUNT(R455:AK455))</f>
        <v>4</v>
      </c>
      <c r="P455" s="48">
        <f>SUM(R455:AK455)</f>
        <v>8</v>
      </c>
      <c r="Q455" s="50">
        <v>14</v>
      </c>
      <c r="R455" s="25" t="s">
        <v>14</v>
      </c>
      <c r="S455" s="25"/>
      <c r="T455" s="25">
        <v>4.5</v>
      </c>
      <c r="U455" s="25"/>
      <c r="V455" s="25" t="s">
        <v>14</v>
      </c>
      <c r="W455" s="25">
        <v>3.5</v>
      </c>
      <c r="X455" s="25" t="s">
        <v>14</v>
      </c>
      <c r="Y455" s="26"/>
      <c r="Z455" s="28" t="s">
        <v>14</v>
      </c>
      <c r="AA455" s="28" t="s">
        <v>14</v>
      </c>
      <c r="AB455" s="28" t="s">
        <v>14</v>
      </c>
      <c r="AC455" s="28">
        <v>0</v>
      </c>
      <c r="AD455" s="28" t="s">
        <v>14</v>
      </c>
      <c r="AE455" s="28">
        <v>0</v>
      </c>
      <c r="AF455" s="28"/>
      <c r="AG455" s="28" t="s">
        <v>14</v>
      </c>
      <c r="AH455" s="28" t="s">
        <v>14</v>
      </c>
      <c r="AI455" s="28" t="s">
        <v>14</v>
      </c>
      <c r="AJ455" s="28" t="s">
        <v>14</v>
      </c>
      <c r="AK455" s="51" t="s">
        <v>14</v>
      </c>
    </row>
    <row r="456" spans="1:37" x14ac:dyDescent="0.2">
      <c r="A456" s="21">
        <f>ROW(G456)-2</f>
        <v>454</v>
      </c>
      <c r="B456" s="76">
        <v>448</v>
      </c>
      <c r="C456" s="22">
        <f>IF(B456="","",IF(B456=A456,"=",B456-A456))</f>
        <v>-6</v>
      </c>
      <c r="D456" s="76">
        <f>COUNTIF($M$3:$M456,$M456)</f>
        <v>43</v>
      </c>
      <c r="E456" s="76">
        <v>45</v>
      </c>
      <c r="F456" s="22">
        <f>IF(E456="","",IF(E456=D456,"=",E456-D456))</f>
        <v>2</v>
      </c>
      <c r="G456" s="12">
        <v>23471</v>
      </c>
      <c r="H456" s="13" t="str">
        <f>IFERROR(VLOOKUP($G456,Jugadores,12,0), "")</f>
        <v>SAMUEL GARCIA P.</v>
      </c>
      <c r="I456" s="13" t="str">
        <f>IFERROR(VLOOKUP($G456,Jugadores,14,0), "")</f>
        <v>CD Dezportas Lugo TM</v>
      </c>
      <c r="J456" s="17" t="str">
        <f>IF(ISERROR(VLOOKUP(I456,Clubes,1,0)),"-","Galicia")</f>
        <v>Galicia</v>
      </c>
      <c r="K456" s="14">
        <f>IFERROR(VLOOKUP($G456,Jugadores,15,0), "")</f>
        <v>1999</v>
      </c>
      <c r="L456" s="17" t="str">
        <f>IFERROR(VLOOKUP($G456,Jugadores,16,0), "")</f>
        <v>M</v>
      </c>
      <c r="M456" s="15" t="str">
        <f>IFERROR(VLOOKUP($G456,Jugadores,17,0), "")</f>
        <v>SENM</v>
      </c>
      <c r="N456" s="16"/>
      <c r="O456" s="24">
        <f>IF(COUNT(R456:AK456)=0,"",COUNT(R456:AK456))</f>
        <v>2</v>
      </c>
      <c r="P456" s="48">
        <f>SUM(R456:AK456)</f>
        <v>8</v>
      </c>
      <c r="Q456" s="50">
        <v>8</v>
      </c>
      <c r="R456" s="25" t="s">
        <v>14</v>
      </c>
      <c r="S456" s="25"/>
      <c r="T456" s="25">
        <v>2.5</v>
      </c>
      <c r="U456" s="25"/>
      <c r="V456" s="25" t="s">
        <v>14</v>
      </c>
      <c r="W456" s="25">
        <v>5.5</v>
      </c>
      <c r="X456" s="25" t="s">
        <v>14</v>
      </c>
      <c r="Y456" s="26"/>
      <c r="Z456" s="28" t="s">
        <v>14</v>
      </c>
      <c r="AA456" s="28" t="s">
        <v>14</v>
      </c>
      <c r="AB456" s="28" t="s">
        <v>14</v>
      </c>
      <c r="AC456" s="28" t="s">
        <v>14</v>
      </c>
      <c r="AD456" s="28" t="s">
        <v>14</v>
      </c>
      <c r="AE456" s="28" t="s">
        <v>14</v>
      </c>
      <c r="AF456" s="28"/>
      <c r="AG456" s="28" t="s">
        <v>14</v>
      </c>
      <c r="AH456" s="28" t="s">
        <v>14</v>
      </c>
      <c r="AI456" s="28" t="s">
        <v>14</v>
      </c>
      <c r="AJ456" s="28" t="s">
        <v>14</v>
      </c>
      <c r="AK456" s="51" t="s">
        <v>14</v>
      </c>
    </row>
    <row r="457" spans="1:37" x14ac:dyDescent="0.2">
      <c r="A457" s="21">
        <f>ROW(G457)-2</f>
        <v>455</v>
      </c>
      <c r="B457" s="76">
        <v>449</v>
      </c>
      <c r="C457" s="22">
        <f>IF(B457="","",IF(B457=A457,"=",B457-A457))</f>
        <v>-6</v>
      </c>
      <c r="D457" s="76">
        <f>COUNTIF($M$3:$M457,$M457)</f>
        <v>11</v>
      </c>
      <c r="E457" s="76">
        <v>11</v>
      </c>
      <c r="F457" s="22" t="str">
        <f>IF(E457="","",IF(E457=D457,"=",E457-D457))</f>
        <v>=</v>
      </c>
      <c r="G457" s="12">
        <v>27415</v>
      </c>
      <c r="H457" s="13" t="str">
        <f>IFERROR(VLOOKUP($G457,Jugadores,12,0), "")</f>
        <v>JOSE A. PAZOS V.</v>
      </c>
      <c r="I457" s="13" t="str">
        <f>IFERROR(VLOOKUP($G457,Jugadores,14,0), "")</f>
        <v>AD CP Zas</v>
      </c>
      <c r="J457" s="17" t="str">
        <f>IF(ISERROR(VLOOKUP(I457,Clubes,1,0)),"-","Galicia")</f>
        <v>Galicia</v>
      </c>
      <c r="K457" s="14">
        <f>IFERROR(VLOOKUP($G457,Jugadores,15,0), "")</f>
        <v>1958</v>
      </c>
      <c r="L457" s="17" t="str">
        <f>IFERROR(VLOOKUP($G457,Jugadores,16,0), "")</f>
        <v>M</v>
      </c>
      <c r="M457" s="15" t="str">
        <f>IFERROR(VLOOKUP($G457,Jugadores,17,0), "")</f>
        <v>V65M</v>
      </c>
      <c r="N457" s="16"/>
      <c r="O457" s="24">
        <f>IF(COUNT(R457:AK457)=0,"",COUNT(R457:AK457))</f>
        <v>2</v>
      </c>
      <c r="P457" s="48">
        <f>SUM(R457:AK457)</f>
        <v>8</v>
      </c>
      <c r="Q457" s="50">
        <v>8</v>
      </c>
      <c r="R457" s="25" t="s">
        <v>14</v>
      </c>
      <c r="S457" s="25" t="s">
        <v>14</v>
      </c>
      <c r="T457" s="25">
        <v>6.5</v>
      </c>
      <c r="U457" s="25" t="s">
        <v>14</v>
      </c>
      <c r="V457" s="25" t="s">
        <v>14</v>
      </c>
      <c r="W457" s="25">
        <v>1.5</v>
      </c>
      <c r="X457" s="25" t="s">
        <v>14</v>
      </c>
      <c r="Y457" s="26"/>
      <c r="Z457" s="28" t="s">
        <v>14</v>
      </c>
      <c r="AA457" s="28" t="s">
        <v>14</v>
      </c>
      <c r="AB457" s="28" t="s">
        <v>14</v>
      </c>
      <c r="AC457" s="28" t="s">
        <v>14</v>
      </c>
      <c r="AD457" s="28" t="s">
        <v>14</v>
      </c>
      <c r="AE457" s="28" t="s">
        <v>14</v>
      </c>
      <c r="AF457" s="28" t="s">
        <v>14</v>
      </c>
      <c r="AG457" s="28" t="s">
        <v>14</v>
      </c>
      <c r="AH457" s="28" t="s">
        <v>14</v>
      </c>
      <c r="AI457" s="28" t="s">
        <v>14</v>
      </c>
      <c r="AJ457" s="28" t="s">
        <v>14</v>
      </c>
      <c r="AK457" s="51" t="s">
        <v>14</v>
      </c>
    </row>
    <row r="458" spans="1:37" x14ac:dyDescent="0.2">
      <c r="A458" s="21">
        <f>ROW(G458)-2</f>
        <v>456</v>
      </c>
      <c r="B458" s="76">
        <v>447</v>
      </c>
      <c r="C458" s="22">
        <f>IF(B458="","",IF(B458=A458,"=",B458-A458))</f>
        <v>-9</v>
      </c>
      <c r="D458" s="76">
        <f>COUNTIF($M$3:$M458,$M458)</f>
        <v>56</v>
      </c>
      <c r="E458" s="76">
        <v>53</v>
      </c>
      <c r="F458" s="22">
        <f>IF(E458="","",IF(E458=D458,"=",E458-D458))</f>
        <v>-3</v>
      </c>
      <c r="G458" s="12">
        <v>35544</v>
      </c>
      <c r="H458" s="13" t="str">
        <f>IFERROR(VLOOKUP($G458,Jugadores,12,0), "")</f>
        <v>CLAUDIO SANZ G.</v>
      </c>
      <c r="I458" s="13" t="str">
        <f>IFERROR(VLOOKUP($G458,Jugadores,14,0), "")</f>
        <v>CTM Cidade de Narón</v>
      </c>
      <c r="J458" s="17" t="str">
        <f>IF(ISERROR(VLOOKUP(I458,Clubes,1,0)),"-","Galicia")</f>
        <v>Galicia</v>
      </c>
      <c r="K458" s="14">
        <f>IFERROR(VLOOKUP($G458,Jugadores,15,0), "")</f>
        <v>2008</v>
      </c>
      <c r="L458" s="17" t="str">
        <f>IFERROR(VLOOKUP($G458,Jugadores,16,0), "")</f>
        <v>M</v>
      </c>
      <c r="M458" s="15" t="str">
        <f>IFERROR(VLOOKUP($G458,Jugadores,17,0), "")</f>
        <v>INFM</v>
      </c>
      <c r="N458" s="16"/>
      <c r="O458" s="24">
        <f>IF(COUNT(R458:AK458)=0,"",COUNT(R458:AK458))</f>
        <v>2</v>
      </c>
      <c r="P458" s="48">
        <f>SUM(R458:AK458)</f>
        <v>8</v>
      </c>
      <c r="Q458" s="50">
        <v>9.5</v>
      </c>
      <c r="R458" s="25" t="s">
        <v>14</v>
      </c>
      <c r="S458" s="25" t="s">
        <v>14</v>
      </c>
      <c r="T458" s="25">
        <v>1.5</v>
      </c>
      <c r="U458" s="25" t="s">
        <v>14</v>
      </c>
      <c r="V458" s="25" t="s">
        <v>14</v>
      </c>
      <c r="W458" s="25">
        <v>6.5</v>
      </c>
      <c r="X458" s="25" t="s">
        <v>14</v>
      </c>
      <c r="Y458" s="26"/>
      <c r="Z458" s="28" t="s">
        <v>14</v>
      </c>
      <c r="AA458" s="28" t="s">
        <v>14</v>
      </c>
      <c r="AB458" s="28" t="s">
        <v>14</v>
      </c>
      <c r="AC458" s="28" t="s">
        <v>14</v>
      </c>
      <c r="AD458" s="28" t="s">
        <v>14</v>
      </c>
      <c r="AE458" s="28" t="s">
        <v>14</v>
      </c>
      <c r="AF458" s="28" t="s">
        <v>14</v>
      </c>
      <c r="AG458" s="28" t="s">
        <v>14</v>
      </c>
      <c r="AH458" s="28" t="s">
        <v>14</v>
      </c>
      <c r="AI458" s="28" t="s">
        <v>14</v>
      </c>
      <c r="AJ458" s="28" t="s">
        <v>14</v>
      </c>
      <c r="AK458" s="51" t="s">
        <v>14</v>
      </c>
    </row>
    <row r="459" spans="1:37" x14ac:dyDescent="0.2">
      <c r="A459" s="21">
        <f>ROW(G459)-2</f>
        <v>457</v>
      </c>
      <c r="B459" s="76">
        <v>510</v>
      </c>
      <c r="C459" s="22">
        <f>IF(B459="","",IF(B459=A459,"=",B459-A459))</f>
        <v>53</v>
      </c>
      <c r="D459" s="76">
        <f>COUNTIF($M$3:$M459,$M459)</f>
        <v>33</v>
      </c>
      <c r="E459" s="76">
        <v>38</v>
      </c>
      <c r="F459" s="22">
        <f>IF(E459="","",IF(E459=D459,"=",E459-D459))</f>
        <v>5</v>
      </c>
      <c r="G459" s="12">
        <v>50583</v>
      </c>
      <c r="H459" s="13" t="str">
        <f>IFERROR(VLOOKUP($G459,Jugadores,12,0), "")</f>
        <v>MANUEL CARNEIRO</v>
      </c>
      <c r="I459" s="13" t="str">
        <f>IFERROR(VLOOKUP($G459,Jugadores,14,0), "")</f>
        <v>NCR Valongo</v>
      </c>
      <c r="J459" s="17" t="str">
        <f>IF(ISERROR(VLOOKUP(I459,Clubes,1,0)),"-","Galicia")</f>
        <v>-</v>
      </c>
      <c r="K459" s="14">
        <f>IFERROR(VLOOKUP($G459,Jugadores,15,0), "")</f>
        <v>1977</v>
      </c>
      <c r="L459" s="17" t="str">
        <f>IFERROR(VLOOKUP($G459,Jugadores,16,0), "")</f>
        <v>M</v>
      </c>
      <c r="M459" s="15" t="str">
        <f>IFERROR(VLOOKUP($G459,Jugadores,17,0), "")</f>
        <v>V40M</v>
      </c>
      <c r="N459" s="16"/>
      <c r="O459" s="24">
        <f>IF(COUNT(R459:AK459)=0,"",COUNT(R459:AK459))</f>
        <v>2</v>
      </c>
      <c r="P459" s="48">
        <f>SUM(R459:AK459)</f>
        <v>8</v>
      </c>
      <c r="Q459" s="50">
        <v>158</v>
      </c>
      <c r="R459" s="25">
        <v>4</v>
      </c>
      <c r="S459" s="25" t="s">
        <v>14</v>
      </c>
      <c r="T459" s="25" t="s">
        <v>14</v>
      </c>
      <c r="U459" s="25" t="s">
        <v>14</v>
      </c>
      <c r="V459" s="25">
        <v>4</v>
      </c>
      <c r="W459" s="25" t="s">
        <v>14</v>
      </c>
      <c r="X459" s="25" t="s">
        <v>14</v>
      </c>
      <c r="Y459" s="26"/>
      <c r="Z459" s="28"/>
      <c r="AA459" s="28" t="s">
        <v>14</v>
      </c>
      <c r="AB459" s="28" t="s">
        <v>14</v>
      </c>
      <c r="AC459" s="28" t="s">
        <v>14</v>
      </c>
      <c r="AD459" s="28" t="s">
        <v>14</v>
      </c>
      <c r="AE459" s="28" t="s">
        <v>14</v>
      </c>
      <c r="AF459" s="28" t="s">
        <v>14</v>
      </c>
      <c r="AG459" s="28" t="s">
        <v>14</v>
      </c>
      <c r="AH459" s="28" t="s">
        <v>14</v>
      </c>
      <c r="AI459" s="28" t="s">
        <v>14</v>
      </c>
      <c r="AJ459" s="28" t="s">
        <v>14</v>
      </c>
      <c r="AK459" s="51" t="s">
        <v>14</v>
      </c>
    </row>
    <row r="460" spans="1:37" x14ac:dyDescent="0.2">
      <c r="A460" s="21">
        <f>ROW(G460)-2</f>
        <v>458</v>
      </c>
      <c r="B460" s="76">
        <v>479</v>
      </c>
      <c r="C460" s="22">
        <f>IF(B460="","",IF(B460=A460,"=",B460-A460))</f>
        <v>21</v>
      </c>
      <c r="D460" s="76">
        <f>COUNTIF($M$3:$M460,$M460)</f>
        <v>28</v>
      </c>
      <c r="E460" s="76">
        <v>26</v>
      </c>
      <c r="F460" s="22">
        <f>IF(E460="","",IF(E460=D460,"=",E460-D460))</f>
        <v>-2</v>
      </c>
      <c r="G460" s="12">
        <v>2223101</v>
      </c>
      <c r="H460" s="13" t="str">
        <f>IFERROR(VLOOKUP($G460,Jugadores,12,0), "")</f>
        <v>AROA FOGLIA R.</v>
      </c>
      <c r="I460" s="13" t="str">
        <f>IFERROR(VLOOKUP($G460,Jugadores,14,0), "")</f>
        <v>Cinania TM</v>
      </c>
      <c r="J460" s="17" t="str">
        <f>IF(ISERROR(VLOOKUP(I460,Clubes,1,0)),"-","Galicia")</f>
        <v>Galicia</v>
      </c>
      <c r="K460" s="14">
        <f>IFERROR(VLOOKUP($G460,Jugadores,15,0), "")</f>
        <v>2012</v>
      </c>
      <c r="L460" s="17" t="str">
        <f>IFERROR(VLOOKUP($G460,Jugadores,16,0), "")</f>
        <v>F</v>
      </c>
      <c r="M460" s="15" t="str">
        <f>IFERROR(VLOOKUP($G460,Jugadores,17,0), "")</f>
        <v>BENF</v>
      </c>
      <c r="N460" s="16"/>
      <c r="O460" s="24">
        <f>IF(COUNT(R460:AK460)=0,"",COUNT(R460:AK460))</f>
        <v>2</v>
      </c>
      <c r="P460" s="48">
        <f>SUM(R460:AK460)</f>
        <v>8</v>
      </c>
      <c r="Q460" s="50">
        <v>13</v>
      </c>
      <c r="R460" s="25">
        <v>6.5</v>
      </c>
      <c r="S460" s="25" t="s">
        <v>14</v>
      </c>
      <c r="T460" s="25" t="s">
        <v>14</v>
      </c>
      <c r="U460" s="25" t="s">
        <v>14</v>
      </c>
      <c r="V460" s="25">
        <v>1.5</v>
      </c>
      <c r="W460" s="25" t="s">
        <v>14</v>
      </c>
      <c r="X460" s="25" t="s">
        <v>14</v>
      </c>
      <c r="Y460" s="26"/>
      <c r="Z460" s="28"/>
      <c r="AA460" s="28" t="s">
        <v>14</v>
      </c>
      <c r="AB460" s="28" t="s">
        <v>14</v>
      </c>
      <c r="AC460" s="28" t="s">
        <v>14</v>
      </c>
      <c r="AD460" s="28" t="s">
        <v>14</v>
      </c>
      <c r="AE460" s="28" t="s">
        <v>14</v>
      </c>
      <c r="AF460" s="28" t="s">
        <v>14</v>
      </c>
      <c r="AG460" s="28" t="s">
        <v>14</v>
      </c>
      <c r="AH460" s="28" t="s">
        <v>14</v>
      </c>
      <c r="AI460" s="28" t="s">
        <v>14</v>
      </c>
      <c r="AJ460" s="28" t="s">
        <v>14</v>
      </c>
      <c r="AK460" s="51" t="s">
        <v>14</v>
      </c>
    </row>
    <row r="461" spans="1:37" x14ac:dyDescent="0.2">
      <c r="A461" s="21">
        <f>ROW(G461)-2</f>
        <v>459</v>
      </c>
      <c r="B461" s="76">
        <v>451</v>
      </c>
      <c r="C461" s="22">
        <f>IF(B461="","",IF(B461=A461,"=",B461-A461))</f>
        <v>-8</v>
      </c>
      <c r="D461" s="76">
        <f>COUNTIF($M$3:$M461,$M461)</f>
        <v>34</v>
      </c>
      <c r="E461" s="76">
        <v>33</v>
      </c>
      <c r="F461" s="22">
        <f>IF(E461="","",IF(E461=D461,"=",E461-D461))</f>
        <v>-1</v>
      </c>
      <c r="G461" s="12">
        <v>32732</v>
      </c>
      <c r="H461" s="13" t="str">
        <f>IFERROR(VLOOKUP($G461,Jugadores,12,0), "")</f>
        <v>ALBERTO VAZQUEZ V.</v>
      </c>
      <c r="I461" s="13" t="str">
        <f>IFERROR(VLOOKUP($G461,Jugadores,14,0), "")</f>
        <v>AD Vincios</v>
      </c>
      <c r="J461" s="17" t="str">
        <f>IF(ISERROR(VLOOKUP(I461,Clubes,1,0)),"-","Galicia")</f>
        <v>Galicia</v>
      </c>
      <c r="K461" s="14">
        <f>IFERROR(VLOOKUP($G461,Jugadores,15,0), "")</f>
        <v>1975</v>
      </c>
      <c r="L461" s="17" t="str">
        <f>IFERROR(VLOOKUP($G461,Jugadores,16,0), "")</f>
        <v>M</v>
      </c>
      <c r="M461" s="15" t="str">
        <f>IFERROR(VLOOKUP($G461,Jugadores,17,0), "")</f>
        <v>V40M</v>
      </c>
      <c r="N461" s="16"/>
      <c r="O461" s="24">
        <f>IF(COUNT(R461:AK461)=0,"",COUNT(R461:AK461))</f>
        <v>1</v>
      </c>
      <c r="P461" s="48">
        <f>SUM(R461:AK461)</f>
        <v>8</v>
      </c>
      <c r="Q461" s="50">
        <v>8</v>
      </c>
      <c r="R461" s="25" t="s">
        <v>14</v>
      </c>
      <c r="S461" s="25" t="s">
        <v>14</v>
      </c>
      <c r="T461" s="25" t="s">
        <v>14</v>
      </c>
      <c r="U461" s="25">
        <v>8</v>
      </c>
      <c r="V461" s="25" t="s">
        <v>14</v>
      </c>
      <c r="W461" s="25" t="s">
        <v>14</v>
      </c>
      <c r="X461" s="25" t="s">
        <v>14</v>
      </c>
      <c r="Y461" s="26"/>
      <c r="Z461" s="28" t="s">
        <v>14</v>
      </c>
      <c r="AA461" s="28" t="s">
        <v>14</v>
      </c>
      <c r="AB461" s="28" t="s">
        <v>14</v>
      </c>
      <c r="AC461" s="28" t="s">
        <v>14</v>
      </c>
      <c r="AD461" s="28" t="s">
        <v>14</v>
      </c>
      <c r="AE461" s="28" t="s">
        <v>14</v>
      </c>
      <c r="AF461" s="28" t="s">
        <v>14</v>
      </c>
      <c r="AG461" s="28" t="s">
        <v>14</v>
      </c>
      <c r="AH461" s="28" t="s">
        <v>14</v>
      </c>
      <c r="AI461" s="28" t="s">
        <v>14</v>
      </c>
      <c r="AJ461" s="28" t="s">
        <v>14</v>
      </c>
      <c r="AK461" s="51" t="s">
        <v>14</v>
      </c>
    </row>
    <row r="462" spans="1:37" x14ac:dyDescent="0.2">
      <c r="A462" s="21">
        <f>ROW(G462)-2</f>
        <v>460</v>
      </c>
      <c r="B462" s="76">
        <v>453</v>
      </c>
      <c r="C462" s="22">
        <f>IF(B462="","",IF(B462=A462,"=",B462-A462))</f>
        <v>-7</v>
      </c>
      <c r="D462" s="76">
        <f>COUNTIF($M$3:$M462,$M462)</f>
        <v>3</v>
      </c>
      <c r="E462" s="76">
        <v>3</v>
      </c>
      <c r="F462" s="22" t="str">
        <f>IF(E462="","",IF(E462=D462,"=",E462-D462))</f>
        <v>=</v>
      </c>
      <c r="G462" s="12">
        <v>69021</v>
      </c>
      <c r="H462" s="13" t="str">
        <f>IFERROR(VLOOKUP($G462,Jugadores,12,0), "")</f>
        <v>SILVIA SILVA</v>
      </c>
      <c r="I462" s="13" t="str">
        <f>IFERROR(VLOOKUP($G462,Jugadores,14,0), "")</f>
        <v>CCR Arrabaes</v>
      </c>
      <c r="J462" s="17" t="str">
        <f>IF(ISERROR(VLOOKUP(I462,Clubes,1,0)),"-","Galicia")</f>
        <v>-</v>
      </c>
      <c r="K462" s="14">
        <f>IFERROR(VLOOKUP($G462,Jugadores,15,0), "")</f>
        <v>2006</v>
      </c>
      <c r="L462" s="17" t="str">
        <f>IFERROR(VLOOKUP($G462,Jugadores,16,0), "")</f>
        <v>F</v>
      </c>
      <c r="M462" s="15" t="str">
        <f>IFERROR(VLOOKUP($G462,Jugadores,17,0), "")</f>
        <v>JUVF</v>
      </c>
      <c r="N462" s="16"/>
      <c r="O462" s="24">
        <f>IF(COUNT(R462:AK462)=0,"",COUNT(R462:AK462))</f>
        <v>1</v>
      </c>
      <c r="P462" s="48">
        <f>SUM(R462:AK462)</f>
        <v>7.9</v>
      </c>
      <c r="Q462" s="50">
        <v>7.9</v>
      </c>
      <c r="R462" s="25" t="s">
        <v>14</v>
      </c>
      <c r="S462" s="25"/>
      <c r="T462" s="25">
        <v>7.9</v>
      </c>
      <c r="U462" s="25"/>
      <c r="V462" s="25" t="s">
        <v>14</v>
      </c>
      <c r="W462" s="25" t="s">
        <v>14</v>
      </c>
      <c r="X462" s="25" t="s">
        <v>14</v>
      </c>
      <c r="Y462" s="26"/>
      <c r="Z462" s="28" t="s">
        <v>14</v>
      </c>
      <c r="AA462" s="28" t="s">
        <v>14</v>
      </c>
      <c r="AB462" s="28" t="s">
        <v>14</v>
      </c>
      <c r="AC462" s="28" t="s">
        <v>14</v>
      </c>
      <c r="AD462" s="28" t="s">
        <v>14</v>
      </c>
      <c r="AE462" s="28" t="s">
        <v>14</v>
      </c>
      <c r="AF462" s="28"/>
      <c r="AG462" s="28" t="s">
        <v>14</v>
      </c>
      <c r="AH462" s="28" t="s">
        <v>14</v>
      </c>
      <c r="AI462" s="28" t="s">
        <v>14</v>
      </c>
      <c r="AJ462" s="28" t="s">
        <v>14</v>
      </c>
      <c r="AK462" s="51" t="s">
        <v>14</v>
      </c>
    </row>
    <row r="463" spans="1:37" x14ac:dyDescent="0.2">
      <c r="A463" s="21">
        <f>ROW(G463)-2</f>
        <v>461</v>
      </c>
      <c r="B463" s="76">
        <v>454</v>
      </c>
      <c r="C463" s="22">
        <f>IF(B463="","",IF(B463=A463,"=",B463-A463))</f>
        <v>-7</v>
      </c>
      <c r="D463" s="76">
        <f>COUNTIF($M$3:$M463,$M463)</f>
        <v>12</v>
      </c>
      <c r="E463" s="76">
        <v>12</v>
      </c>
      <c r="F463" s="22" t="str">
        <f>IF(E463="","",IF(E463=D463,"=",E463-D463))</f>
        <v>=</v>
      </c>
      <c r="G463" s="12">
        <v>7817</v>
      </c>
      <c r="H463" s="13" t="str">
        <f>IFERROR(VLOOKUP($G463,Jugadores,12,0), "")</f>
        <v>JOSE M. LOPEZ R.</v>
      </c>
      <c r="I463" s="13" t="str">
        <f>IFERROR(VLOOKUP($G463,Jugadores,14,0), "")</f>
        <v>CD Dezportas Lugo TM</v>
      </c>
      <c r="J463" s="17" t="str">
        <f>IF(ISERROR(VLOOKUP(I463,Clubes,1,0)),"-","Galicia")</f>
        <v>Galicia</v>
      </c>
      <c r="K463" s="14">
        <f>IFERROR(VLOOKUP($G463,Jugadores,15,0), "")</f>
        <v>1957</v>
      </c>
      <c r="L463" s="17" t="str">
        <f>IFERROR(VLOOKUP($G463,Jugadores,16,0), "")</f>
        <v>M</v>
      </c>
      <c r="M463" s="15" t="str">
        <f>IFERROR(VLOOKUP($G463,Jugadores,17,0), "")</f>
        <v>V65M</v>
      </c>
      <c r="N463" s="16">
        <v>1</v>
      </c>
      <c r="O463" s="24">
        <f>IF(COUNT(R463:AK463)=0,"",COUNT(R463:AK463))</f>
        <v>3</v>
      </c>
      <c r="P463" s="48">
        <f>SUM(R463:AK463)</f>
        <v>7.5</v>
      </c>
      <c r="Q463" s="50">
        <v>4.5</v>
      </c>
      <c r="R463" s="25" t="s">
        <v>14</v>
      </c>
      <c r="S463" s="25" t="s">
        <v>14</v>
      </c>
      <c r="T463" s="25" t="s">
        <v>14</v>
      </c>
      <c r="U463" s="25" t="s">
        <v>14</v>
      </c>
      <c r="V463" s="25" t="s">
        <v>14</v>
      </c>
      <c r="W463" s="25">
        <v>4.5</v>
      </c>
      <c r="X463" s="25">
        <v>3</v>
      </c>
      <c r="Y463" s="26"/>
      <c r="Z463" s="28" t="s">
        <v>14</v>
      </c>
      <c r="AA463" s="28" t="s">
        <v>14</v>
      </c>
      <c r="AB463" s="28" t="s">
        <v>14</v>
      </c>
      <c r="AC463" s="28" t="s">
        <v>14</v>
      </c>
      <c r="AD463" s="28" t="s">
        <v>14</v>
      </c>
      <c r="AE463" s="28" t="s">
        <v>14</v>
      </c>
      <c r="AF463" s="28" t="s">
        <v>14</v>
      </c>
      <c r="AG463" s="28" t="s">
        <v>14</v>
      </c>
      <c r="AH463" s="28" t="s">
        <v>14</v>
      </c>
      <c r="AI463" s="28" t="s">
        <v>14</v>
      </c>
      <c r="AJ463" s="28">
        <v>0</v>
      </c>
      <c r="AK463" s="51" t="s">
        <v>14</v>
      </c>
    </row>
    <row r="464" spans="1:37" x14ac:dyDescent="0.2">
      <c r="A464" s="21">
        <f>ROW(G464)-2</f>
        <v>462</v>
      </c>
      <c r="B464" s="76">
        <v>455</v>
      </c>
      <c r="C464" s="22">
        <f>IF(B464="","",IF(B464=A464,"=",B464-A464))</f>
        <v>-7</v>
      </c>
      <c r="D464" s="76">
        <f>COUNTIF($M$3:$M464,$M464)</f>
        <v>57</v>
      </c>
      <c r="E464" s="76">
        <v>56</v>
      </c>
      <c r="F464" s="22">
        <f>IF(E464="","",IF(E464=D464,"=",E464-D464))</f>
        <v>-1</v>
      </c>
      <c r="G464" s="12">
        <v>35523</v>
      </c>
      <c r="H464" s="13" t="str">
        <f>IFERROR(VLOOKUP($G464,Jugadores,12,0), "")</f>
        <v>ANXO CASTAÑO O.</v>
      </c>
      <c r="I464" s="13" t="str">
        <f>IFERROR(VLOOKUP($G464,Jugadores,14,0), "")</f>
        <v>CTM Mos</v>
      </c>
      <c r="J464" s="17" t="str">
        <f>IF(ISERROR(VLOOKUP(I464,Clubes,1,0)),"-","Galicia")</f>
        <v>Galicia</v>
      </c>
      <c r="K464" s="14">
        <f>IFERROR(VLOOKUP($G464,Jugadores,15,0), "")</f>
        <v>2007</v>
      </c>
      <c r="L464" s="17" t="str">
        <f>IFERROR(VLOOKUP($G464,Jugadores,16,0), "")</f>
        <v>M</v>
      </c>
      <c r="M464" s="15" t="str">
        <f>IFERROR(VLOOKUP($G464,Jugadores,17,0), "")</f>
        <v>INFM</v>
      </c>
      <c r="N464" s="16"/>
      <c r="O464" s="24">
        <f>IF(COUNT(R464:AK464)=0,"",COUNT(R464:AK464))</f>
        <v>2</v>
      </c>
      <c r="P464" s="48">
        <f>SUM(R464:AK464)</f>
        <v>7.5</v>
      </c>
      <c r="Q464" s="50">
        <v>6</v>
      </c>
      <c r="R464" s="25">
        <v>3</v>
      </c>
      <c r="S464" s="25" t="s">
        <v>14</v>
      </c>
      <c r="T464" s="25">
        <v>4.5</v>
      </c>
      <c r="U464" s="25" t="s">
        <v>14</v>
      </c>
      <c r="V464" s="25" t="s">
        <v>14</v>
      </c>
      <c r="W464" s="25" t="s">
        <v>14</v>
      </c>
      <c r="X464" s="25" t="s">
        <v>14</v>
      </c>
      <c r="Y464" s="26"/>
      <c r="Z464" s="28" t="s">
        <v>14</v>
      </c>
      <c r="AA464" s="28" t="s">
        <v>14</v>
      </c>
      <c r="AB464" s="28" t="s">
        <v>14</v>
      </c>
      <c r="AC464" s="28" t="s">
        <v>14</v>
      </c>
      <c r="AD464" s="28" t="s">
        <v>14</v>
      </c>
      <c r="AE464" s="28" t="s">
        <v>14</v>
      </c>
      <c r="AF464" s="28" t="s">
        <v>14</v>
      </c>
      <c r="AG464" s="28" t="s">
        <v>14</v>
      </c>
      <c r="AH464" s="28" t="s">
        <v>14</v>
      </c>
      <c r="AI464" s="28" t="s">
        <v>14</v>
      </c>
      <c r="AJ464" s="28" t="s">
        <v>14</v>
      </c>
      <c r="AK464" s="51" t="s">
        <v>14</v>
      </c>
    </row>
    <row r="465" spans="1:37" x14ac:dyDescent="0.2">
      <c r="A465" s="21">
        <f>ROW(G465)-2</f>
        <v>463</v>
      </c>
      <c r="B465" s="76"/>
      <c r="C465" s="22" t="str">
        <f>IF(B465="","",IF(B465=A465,"=",B465-A465))</f>
        <v/>
      </c>
      <c r="D465" s="76">
        <f>COUNTIF($M$3:$M465,$M465)</f>
        <v>44</v>
      </c>
      <c r="E465" s="76"/>
      <c r="F465" s="22" t="str">
        <f>IF(E465="","",IF(E465=D465,"=",E465-D465))</f>
        <v/>
      </c>
      <c r="G465" s="12">
        <v>15659</v>
      </c>
      <c r="H465" s="13" t="str">
        <f>IFERROR(VLOOKUP($G465,Jugadores,12,0), "")</f>
        <v>MIGUEL A. RODAL A.</v>
      </c>
      <c r="I465" s="13" t="str">
        <f>IFERROR(VLOOKUP($G465,Jugadores,14,0), "")</f>
        <v>Cinania TM</v>
      </c>
      <c r="J465" s="17" t="str">
        <f>IF(ISERROR(VLOOKUP(I465,Clubes,1,0)),"-","Galicia")</f>
        <v>Galicia</v>
      </c>
      <c r="K465" s="14">
        <f>IFERROR(VLOOKUP($G465,Jugadores,15,0), "")</f>
        <v>1997</v>
      </c>
      <c r="L465" s="17" t="str">
        <f>IFERROR(VLOOKUP($G465,Jugadores,16,0), "")</f>
        <v>M</v>
      </c>
      <c r="M465" s="15" t="str">
        <f>IFERROR(VLOOKUP($G465,Jugadores,17,0), "")</f>
        <v>SENM</v>
      </c>
      <c r="N465" s="16"/>
      <c r="O465" s="24">
        <f>IF(COUNT(R465:AK465)=0,"",COUNT(R465:AK465))</f>
        <v>1</v>
      </c>
      <c r="P465" s="48">
        <f>SUM(R465:AK465)</f>
        <v>7.5</v>
      </c>
      <c r="Q465" s="50"/>
      <c r="R465" s="25"/>
      <c r="S465" s="25" t="s">
        <v>14</v>
      </c>
      <c r="T465" s="25" t="s">
        <v>14</v>
      </c>
      <c r="U465" s="25" t="s">
        <v>14</v>
      </c>
      <c r="V465" s="25">
        <v>7.5</v>
      </c>
      <c r="W465" s="25" t="s">
        <v>14</v>
      </c>
      <c r="X465" s="25" t="s">
        <v>14</v>
      </c>
      <c r="Y465" s="26"/>
      <c r="Z465" s="28"/>
      <c r="AA465" s="28" t="s">
        <v>14</v>
      </c>
      <c r="AB465" s="28" t="s">
        <v>14</v>
      </c>
      <c r="AC465" s="28" t="s">
        <v>14</v>
      </c>
      <c r="AD465" s="28" t="s">
        <v>14</v>
      </c>
      <c r="AE465" s="28" t="s">
        <v>14</v>
      </c>
      <c r="AF465" s="28" t="s">
        <v>14</v>
      </c>
      <c r="AG465" s="28" t="s">
        <v>14</v>
      </c>
      <c r="AH465" s="28" t="s">
        <v>14</v>
      </c>
      <c r="AI465" s="28" t="s">
        <v>14</v>
      </c>
      <c r="AJ465" s="28" t="s">
        <v>14</v>
      </c>
      <c r="AK465" s="51" t="s">
        <v>14</v>
      </c>
    </row>
    <row r="466" spans="1:37" x14ac:dyDescent="0.2">
      <c r="A466" s="21">
        <f>ROW(G466)-2</f>
        <v>464</v>
      </c>
      <c r="B466" s="76">
        <v>457</v>
      </c>
      <c r="C466" s="22">
        <f>IF(B466="","",IF(B466=A466,"=",B466-A466))</f>
        <v>-7</v>
      </c>
      <c r="D466" s="76">
        <f>COUNTIF($M$3:$M466,$M466)</f>
        <v>37</v>
      </c>
      <c r="E466" s="76">
        <v>37</v>
      </c>
      <c r="F466" s="22" t="str">
        <f>IF(E466="","",IF(E466=D466,"=",E466-D466))</f>
        <v>=</v>
      </c>
      <c r="G466" s="12">
        <v>18453</v>
      </c>
      <c r="H466" s="13" t="str">
        <f>IFERROR(VLOOKUP($G466,Jugadores,12,0), "")</f>
        <v>CARLOS IGLESIAS C.</v>
      </c>
      <c r="I466" s="13" t="str">
        <f>IFERROR(VLOOKUP($G466,Jugadores,14,0), "")</f>
        <v>Club del Mar de San Amaro</v>
      </c>
      <c r="J466" s="17" t="str">
        <f>IF(ISERROR(VLOOKUP(I466,Clubes,1,0)),"-","Galicia")</f>
        <v>Galicia</v>
      </c>
      <c r="K466" s="14">
        <f>IFERROR(VLOOKUP($G466,Jugadores,15,0), "")</f>
        <v>2004</v>
      </c>
      <c r="L466" s="17" t="str">
        <f>IFERROR(VLOOKUP($G466,Jugadores,16,0), "")</f>
        <v>M</v>
      </c>
      <c r="M466" s="15" t="str">
        <f>IFERROR(VLOOKUP($G466,Jugadores,17,0), "")</f>
        <v>JUVM</v>
      </c>
      <c r="N466" s="16"/>
      <c r="O466" s="24">
        <f>IF(COUNT(R466:AK466)=0,"",COUNT(R466:AK466))</f>
        <v>1</v>
      </c>
      <c r="P466" s="48">
        <f>SUM(R466:AK466)</f>
        <v>7.5</v>
      </c>
      <c r="Q466" s="50">
        <v>7.5</v>
      </c>
      <c r="R466" s="25" t="s">
        <v>14</v>
      </c>
      <c r="S466" s="25" t="s">
        <v>14</v>
      </c>
      <c r="T466" s="25" t="s">
        <v>14</v>
      </c>
      <c r="U466" s="25">
        <v>7.5</v>
      </c>
      <c r="V466" s="25" t="s">
        <v>14</v>
      </c>
      <c r="W466" s="25" t="s">
        <v>14</v>
      </c>
      <c r="X466" s="25" t="s">
        <v>14</v>
      </c>
      <c r="Y466" s="26"/>
      <c r="Z466" s="28" t="s">
        <v>14</v>
      </c>
      <c r="AA466" s="28" t="s">
        <v>14</v>
      </c>
      <c r="AB466" s="28" t="s">
        <v>14</v>
      </c>
      <c r="AC466" s="28" t="s">
        <v>14</v>
      </c>
      <c r="AD466" s="28" t="s">
        <v>14</v>
      </c>
      <c r="AE466" s="28" t="s">
        <v>14</v>
      </c>
      <c r="AF466" s="28" t="s">
        <v>14</v>
      </c>
      <c r="AG466" s="28" t="s">
        <v>14</v>
      </c>
      <c r="AH466" s="28" t="s">
        <v>14</v>
      </c>
      <c r="AI466" s="28" t="s">
        <v>14</v>
      </c>
      <c r="AJ466" s="28" t="s">
        <v>14</v>
      </c>
      <c r="AK466" s="51" t="s">
        <v>14</v>
      </c>
    </row>
    <row r="467" spans="1:37" x14ac:dyDescent="0.2">
      <c r="A467" s="21">
        <f>ROW(G467)-2</f>
        <v>465</v>
      </c>
      <c r="B467" s="76">
        <v>458</v>
      </c>
      <c r="C467" s="22">
        <f>IF(B467="","",IF(B467=A467,"=",B467-A467))</f>
        <v>-7</v>
      </c>
      <c r="D467" s="76">
        <f>COUNTIF($M$3:$M467,$M467)</f>
        <v>38</v>
      </c>
      <c r="E467" s="76">
        <v>38</v>
      </c>
      <c r="F467" s="22" t="str">
        <f>IF(E467="","",IF(E467=D467,"=",E467-D467))</f>
        <v>=</v>
      </c>
      <c r="G467" s="12">
        <v>20041</v>
      </c>
      <c r="H467" s="13" t="str">
        <f>IFERROR(VLOOKUP($G467,Jugadores,12,0), "")</f>
        <v>ASIER GARCIA G.</v>
      </c>
      <c r="I467" s="13" t="str">
        <f>IFERROR(VLOOKUP($G467,Jugadores,14,0), "")</f>
        <v>Arteal TM</v>
      </c>
      <c r="J467" s="17" t="str">
        <f>IF(ISERROR(VLOOKUP(I467,Clubes,1,0)),"-","Galicia")</f>
        <v>Galicia</v>
      </c>
      <c r="K467" s="14">
        <f>IFERROR(VLOOKUP($G467,Jugadores,15,0), "")</f>
        <v>2004</v>
      </c>
      <c r="L467" s="17" t="str">
        <f>IFERROR(VLOOKUP($G467,Jugadores,16,0), "")</f>
        <v>M</v>
      </c>
      <c r="M467" s="15" t="str">
        <f>IFERROR(VLOOKUP($G467,Jugadores,17,0), "")</f>
        <v>JUVM</v>
      </c>
      <c r="N467" s="16"/>
      <c r="O467" s="24">
        <f>IF(COUNT(R467:AK467)=0,"",COUNT(R467:AK467))</f>
        <v>1</v>
      </c>
      <c r="P467" s="48">
        <f>SUM(R467:AK467)</f>
        <v>7.5</v>
      </c>
      <c r="Q467" s="50">
        <v>7.5</v>
      </c>
      <c r="R467" s="25" t="s">
        <v>14</v>
      </c>
      <c r="S467" s="25" t="s">
        <v>14</v>
      </c>
      <c r="T467" s="25" t="s">
        <v>14</v>
      </c>
      <c r="U467" s="25">
        <v>7.5</v>
      </c>
      <c r="V467" s="25" t="s">
        <v>14</v>
      </c>
      <c r="W467" s="25" t="s">
        <v>14</v>
      </c>
      <c r="X467" s="25" t="s">
        <v>14</v>
      </c>
      <c r="Y467" s="26"/>
      <c r="Z467" s="28" t="s">
        <v>14</v>
      </c>
      <c r="AA467" s="28" t="s">
        <v>14</v>
      </c>
      <c r="AB467" s="28" t="s">
        <v>14</v>
      </c>
      <c r="AC467" s="28" t="s">
        <v>14</v>
      </c>
      <c r="AD467" s="28" t="s">
        <v>14</v>
      </c>
      <c r="AE467" s="28" t="s">
        <v>14</v>
      </c>
      <c r="AF467" s="28" t="s">
        <v>14</v>
      </c>
      <c r="AG467" s="28" t="s">
        <v>14</v>
      </c>
      <c r="AH467" s="28" t="s">
        <v>14</v>
      </c>
      <c r="AI467" s="28" t="s">
        <v>14</v>
      </c>
      <c r="AJ467" s="28" t="s">
        <v>14</v>
      </c>
      <c r="AK467" s="51" t="s">
        <v>14</v>
      </c>
    </row>
    <row r="468" spans="1:37" x14ac:dyDescent="0.2">
      <c r="A468" s="21">
        <f>ROW(G468)-2</f>
        <v>466</v>
      </c>
      <c r="B468" s="76">
        <v>459</v>
      </c>
      <c r="C468" s="22">
        <f>IF(B468="","",IF(B468=A468,"=",B468-A468))</f>
        <v>-7</v>
      </c>
      <c r="D468" s="76">
        <f>COUNTIF($M$3:$M468,$M468)</f>
        <v>58</v>
      </c>
      <c r="E468" s="76">
        <v>57</v>
      </c>
      <c r="F468" s="22">
        <f>IF(E468="","",IF(E468=D468,"=",E468-D468))</f>
        <v>-1</v>
      </c>
      <c r="G468" s="12">
        <v>20942</v>
      </c>
      <c r="H468" s="13" t="str">
        <f>IFERROR(VLOOKUP($G468,Jugadores,12,0), "")</f>
        <v>HUGO GONZALEZ D.</v>
      </c>
      <c r="I468" s="13" t="str">
        <f>IFERROR(VLOOKUP($G468,Jugadores,14,0), "")</f>
        <v>Club Monte Porreiro</v>
      </c>
      <c r="J468" s="17" t="str">
        <f>IF(ISERROR(VLOOKUP(I468,Clubes,1,0)),"-","Galicia")</f>
        <v>Galicia</v>
      </c>
      <c r="K468" s="14">
        <f>IFERROR(VLOOKUP($G468,Jugadores,15,0), "")</f>
        <v>2008</v>
      </c>
      <c r="L468" s="17" t="str">
        <f>IFERROR(VLOOKUP($G468,Jugadores,16,0), "")</f>
        <v>M</v>
      </c>
      <c r="M468" s="15" t="str">
        <f>IFERROR(VLOOKUP($G468,Jugadores,17,0), "")</f>
        <v>INFM</v>
      </c>
      <c r="N468" s="16"/>
      <c r="O468" s="24">
        <f>IF(COUNT(R468:AK468)=0,"",COUNT(R468:AK468))</f>
        <v>1</v>
      </c>
      <c r="P468" s="48">
        <f>SUM(R468:AK468)</f>
        <v>7.5</v>
      </c>
      <c r="Q468" s="50">
        <v>7.5</v>
      </c>
      <c r="R468" s="25" t="s">
        <v>14</v>
      </c>
      <c r="S468" s="25" t="s">
        <v>14</v>
      </c>
      <c r="T468" s="25" t="s">
        <v>14</v>
      </c>
      <c r="U468" s="25">
        <v>7.5</v>
      </c>
      <c r="V468" s="25" t="s">
        <v>14</v>
      </c>
      <c r="W468" s="25" t="s">
        <v>14</v>
      </c>
      <c r="X468" s="25" t="s">
        <v>14</v>
      </c>
      <c r="Y468" s="26"/>
      <c r="Z468" s="28" t="s">
        <v>14</v>
      </c>
      <c r="AA468" s="28" t="s">
        <v>14</v>
      </c>
      <c r="AB468" s="28" t="s">
        <v>14</v>
      </c>
      <c r="AC468" s="28" t="s">
        <v>14</v>
      </c>
      <c r="AD468" s="28" t="s">
        <v>14</v>
      </c>
      <c r="AE468" s="28" t="s">
        <v>14</v>
      </c>
      <c r="AF468" s="28" t="s">
        <v>14</v>
      </c>
      <c r="AG468" s="28" t="s">
        <v>14</v>
      </c>
      <c r="AH468" s="28" t="s">
        <v>14</v>
      </c>
      <c r="AI468" s="28" t="s">
        <v>14</v>
      </c>
      <c r="AJ468" s="28" t="s">
        <v>14</v>
      </c>
      <c r="AK468" s="51" t="s">
        <v>14</v>
      </c>
    </row>
    <row r="469" spans="1:37" x14ac:dyDescent="0.2">
      <c r="A469" s="21">
        <f>ROW(G469)-2</f>
        <v>467</v>
      </c>
      <c r="B469" s="76">
        <v>460</v>
      </c>
      <c r="C469" s="22">
        <f>IF(B469="","",IF(B469=A469,"=",B469-A469))</f>
        <v>-7</v>
      </c>
      <c r="D469" s="76">
        <f>COUNTIF($M$3:$M469,$M469)</f>
        <v>4</v>
      </c>
      <c r="E469" s="76">
        <v>4</v>
      </c>
      <c r="F469" s="22" t="str">
        <f>IF(E469="","",IF(E469=D469,"=",E469-D469))</f>
        <v>=</v>
      </c>
      <c r="G469" s="12">
        <v>22264</v>
      </c>
      <c r="H469" s="13" t="str">
        <f>IFERROR(VLOOKUP($G469,Jugadores,12,0), "")</f>
        <v>MAR RIVAS P.</v>
      </c>
      <c r="I469" s="13" t="str">
        <f>IFERROR(VLOOKUP($G469,Jugadores,14,0), "")</f>
        <v>Club Monte Porreiro</v>
      </c>
      <c r="J469" s="17" t="str">
        <f>IF(ISERROR(VLOOKUP(I469,Clubes,1,0)),"-","Galicia")</f>
        <v>Galicia</v>
      </c>
      <c r="K469" s="14">
        <f>IFERROR(VLOOKUP($G469,Jugadores,15,0), "")</f>
        <v>2004</v>
      </c>
      <c r="L469" s="17" t="str">
        <f>IFERROR(VLOOKUP($G469,Jugadores,16,0), "")</f>
        <v>F</v>
      </c>
      <c r="M469" s="15" t="str">
        <f>IFERROR(VLOOKUP($G469,Jugadores,17,0), "")</f>
        <v>JUVF</v>
      </c>
      <c r="N469" s="16"/>
      <c r="O469" s="24">
        <f>IF(COUNT(R469:AK469)=0,"",COUNT(R469:AK469))</f>
        <v>1</v>
      </c>
      <c r="P469" s="48">
        <f>SUM(R469:AK469)</f>
        <v>7.5</v>
      </c>
      <c r="Q469" s="50">
        <v>7.5</v>
      </c>
      <c r="R469" s="25" t="s">
        <v>14</v>
      </c>
      <c r="S469" s="25" t="s">
        <v>14</v>
      </c>
      <c r="T469" s="25" t="s">
        <v>14</v>
      </c>
      <c r="U469" s="25">
        <v>7.5</v>
      </c>
      <c r="V469" s="25" t="s">
        <v>14</v>
      </c>
      <c r="W469" s="25" t="s">
        <v>14</v>
      </c>
      <c r="X469" s="25" t="s">
        <v>14</v>
      </c>
      <c r="Y469" s="26"/>
      <c r="Z469" s="28" t="s">
        <v>14</v>
      </c>
      <c r="AA469" s="28" t="s">
        <v>14</v>
      </c>
      <c r="AB469" s="28" t="s">
        <v>14</v>
      </c>
      <c r="AC469" s="28" t="s">
        <v>14</v>
      </c>
      <c r="AD469" s="28" t="s">
        <v>14</v>
      </c>
      <c r="AE469" s="28" t="s">
        <v>14</v>
      </c>
      <c r="AF469" s="28" t="s">
        <v>14</v>
      </c>
      <c r="AG469" s="28" t="s">
        <v>14</v>
      </c>
      <c r="AH469" s="28" t="s">
        <v>14</v>
      </c>
      <c r="AI469" s="28" t="s">
        <v>14</v>
      </c>
      <c r="AJ469" s="28" t="s">
        <v>14</v>
      </c>
      <c r="AK469" s="51" t="s">
        <v>14</v>
      </c>
    </row>
    <row r="470" spans="1:37" x14ac:dyDescent="0.2">
      <c r="A470" s="21">
        <f>ROW(G470)-2</f>
        <v>468</v>
      </c>
      <c r="B470" s="76">
        <v>461</v>
      </c>
      <c r="C470" s="22">
        <f>IF(B470="","",IF(B470=A470,"=",B470-A470))</f>
        <v>-7</v>
      </c>
      <c r="D470" s="76">
        <f>COUNTIF($M$3:$M470,$M470)</f>
        <v>39</v>
      </c>
      <c r="E470" s="76">
        <v>39</v>
      </c>
      <c r="F470" s="22" t="str">
        <f>IF(E470="","",IF(E470=D470,"=",E470-D470))</f>
        <v>=</v>
      </c>
      <c r="G470" s="12">
        <v>30061</v>
      </c>
      <c r="H470" s="13" t="str">
        <f>IFERROR(VLOOKUP($G470,Jugadores,12,0), "")</f>
        <v>ANTON OGANDO G.</v>
      </c>
      <c r="I470" s="13" t="str">
        <f>IFERROR(VLOOKUP($G470,Jugadores,14,0), "")</f>
        <v>Círculo Mercantil de Vigo</v>
      </c>
      <c r="J470" s="17" t="str">
        <f>IF(ISERROR(VLOOKUP(I470,Clubes,1,0)),"-","Galicia")</f>
        <v>Galicia</v>
      </c>
      <c r="K470" s="14">
        <f>IFERROR(VLOOKUP($G470,Jugadores,15,0), "")</f>
        <v>2005</v>
      </c>
      <c r="L470" s="17" t="str">
        <f>IFERROR(VLOOKUP($G470,Jugadores,16,0), "")</f>
        <v>M</v>
      </c>
      <c r="M470" s="15" t="str">
        <f>IFERROR(VLOOKUP($G470,Jugadores,17,0), "")</f>
        <v>JUVM</v>
      </c>
      <c r="N470" s="16"/>
      <c r="O470" s="24">
        <f>IF(COUNT(R470:AK470)=0,"",COUNT(R470:AK470))</f>
        <v>1</v>
      </c>
      <c r="P470" s="48">
        <f>SUM(R470:AK470)</f>
        <v>7.5</v>
      </c>
      <c r="Q470" s="50">
        <v>7.5</v>
      </c>
      <c r="R470" s="25" t="s">
        <v>14</v>
      </c>
      <c r="S470" s="25" t="s">
        <v>14</v>
      </c>
      <c r="T470" s="25" t="s">
        <v>14</v>
      </c>
      <c r="U470" s="25">
        <v>7.5</v>
      </c>
      <c r="V470" s="25" t="s">
        <v>14</v>
      </c>
      <c r="W470" s="25" t="s">
        <v>14</v>
      </c>
      <c r="X470" s="25" t="s">
        <v>14</v>
      </c>
      <c r="Y470" s="26"/>
      <c r="Z470" s="28" t="s">
        <v>14</v>
      </c>
      <c r="AA470" s="28" t="s">
        <v>14</v>
      </c>
      <c r="AB470" s="28" t="s">
        <v>14</v>
      </c>
      <c r="AC470" s="28" t="s">
        <v>14</v>
      </c>
      <c r="AD470" s="28" t="s">
        <v>14</v>
      </c>
      <c r="AE470" s="28" t="s">
        <v>14</v>
      </c>
      <c r="AF470" s="28" t="s">
        <v>14</v>
      </c>
      <c r="AG470" s="28" t="s">
        <v>14</v>
      </c>
      <c r="AH470" s="28" t="s">
        <v>14</v>
      </c>
      <c r="AI470" s="28" t="s">
        <v>14</v>
      </c>
      <c r="AJ470" s="28" t="s">
        <v>14</v>
      </c>
      <c r="AK470" s="51" t="s">
        <v>14</v>
      </c>
    </row>
    <row r="471" spans="1:37" x14ac:dyDescent="0.2">
      <c r="A471" s="21">
        <f>ROW(G471)-2</f>
        <v>469</v>
      </c>
      <c r="B471" s="76">
        <v>462</v>
      </c>
      <c r="C471" s="22">
        <f>IF(B471="","",IF(B471=A471,"=",B471-A471))</f>
        <v>-7</v>
      </c>
      <c r="D471" s="76">
        <f>COUNTIF($M$3:$M471,$M471)</f>
        <v>59</v>
      </c>
      <c r="E471" s="76">
        <v>58</v>
      </c>
      <c r="F471" s="22">
        <f>IF(E471="","",IF(E471=D471,"=",E471-D471))</f>
        <v>-1</v>
      </c>
      <c r="G471" s="12">
        <v>33421</v>
      </c>
      <c r="H471" s="13" t="str">
        <f>IFERROR(VLOOKUP($G471,Jugadores,12,0), "")</f>
        <v>RAUL GONZALEZ C.</v>
      </c>
      <c r="I471" s="13" t="str">
        <f>IFERROR(VLOOKUP($G471,Jugadores,14,0), "")</f>
        <v>Club Monte Porreiro</v>
      </c>
      <c r="J471" s="17" t="str">
        <f>IF(ISERROR(VLOOKUP(I471,Clubes,1,0)),"-","Galicia")</f>
        <v>Galicia</v>
      </c>
      <c r="K471" s="14">
        <f>IFERROR(VLOOKUP($G471,Jugadores,15,0), "")</f>
        <v>2008</v>
      </c>
      <c r="L471" s="17" t="str">
        <f>IFERROR(VLOOKUP($G471,Jugadores,16,0), "")</f>
        <v>M</v>
      </c>
      <c r="M471" s="15" t="str">
        <f>IFERROR(VLOOKUP($G471,Jugadores,17,0), "")</f>
        <v>INFM</v>
      </c>
      <c r="N471" s="16"/>
      <c r="O471" s="24">
        <f>IF(COUNT(R471:AK471)=0,"",COUNT(R471:AK471))</f>
        <v>1</v>
      </c>
      <c r="P471" s="48">
        <f>SUM(R471:AK471)</f>
        <v>7.5</v>
      </c>
      <c r="Q471" s="50">
        <v>7.5</v>
      </c>
      <c r="R471" s="25" t="s">
        <v>14</v>
      </c>
      <c r="S471" s="25" t="s">
        <v>14</v>
      </c>
      <c r="T471" s="25" t="s">
        <v>14</v>
      </c>
      <c r="U471" s="25">
        <v>7.5</v>
      </c>
      <c r="V471" s="25" t="s">
        <v>14</v>
      </c>
      <c r="W471" s="25" t="s">
        <v>14</v>
      </c>
      <c r="X471" s="25" t="s">
        <v>14</v>
      </c>
      <c r="Y471" s="26"/>
      <c r="Z471" s="28" t="s">
        <v>14</v>
      </c>
      <c r="AA471" s="28" t="s">
        <v>14</v>
      </c>
      <c r="AB471" s="28" t="s">
        <v>14</v>
      </c>
      <c r="AC471" s="28" t="s">
        <v>14</v>
      </c>
      <c r="AD471" s="28" t="s">
        <v>14</v>
      </c>
      <c r="AE471" s="28" t="s">
        <v>14</v>
      </c>
      <c r="AF471" s="28" t="s">
        <v>14</v>
      </c>
      <c r="AG471" s="28" t="s">
        <v>14</v>
      </c>
      <c r="AH471" s="28" t="s">
        <v>14</v>
      </c>
      <c r="AI471" s="28" t="s">
        <v>14</v>
      </c>
      <c r="AJ471" s="28" t="s">
        <v>14</v>
      </c>
      <c r="AK471" s="51" t="s">
        <v>14</v>
      </c>
    </row>
    <row r="472" spans="1:37" x14ac:dyDescent="0.2">
      <c r="A472" s="21">
        <f>ROW(G472)-2</f>
        <v>470</v>
      </c>
      <c r="B472" s="76">
        <v>520</v>
      </c>
      <c r="C472" s="22">
        <f>IF(B472="","",IF(B472=A472,"=",B472-A472))</f>
        <v>50</v>
      </c>
      <c r="D472" s="76">
        <f>COUNTIF($M$3:$M472,$M472)</f>
        <v>45</v>
      </c>
      <c r="E472" s="76">
        <v>52</v>
      </c>
      <c r="F472" s="22">
        <f>IF(E472="","",IF(E472=D472,"=",E472-D472))</f>
        <v>7</v>
      </c>
      <c r="G472" s="12">
        <v>36795</v>
      </c>
      <c r="H472" s="13" t="str">
        <f>IFERROR(VLOOKUP($G472,Jugadores,12,0), "")</f>
        <v>JORGE O. BRAMAJO</v>
      </c>
      <c r="I472" s="13" t="str">
        <f>IFERROR(VLOOKUP($G472,Jugadores,14,0), "")</f>
        <v>Club Monte Porreiro</v>
      </c>
      <c r="J472" s="17" t="str">
        <f>IF(ISERROR(VLOOKUP(I472,Clubes,1,0)),"-","Galicia")</f>
        <v>Galicia</v>
      </c>
      <c r="K472" s="14">
        <f>IFERROR(VLOOKUP($G472,Jugadores,15,0), "")</f>
        <v>1991</v>
      </c>
      <c r="L472" s="17" t="str">
        <f>IFERROR(VLOOKUP($G472,Jugadores,16,0), "")</f>
        <v>M</v>
      </c>
      <c r="M472" s="15" t="str">
        <f>IFERROR(VLOOKUP($G472,Jugadores,17,0), "")</f>
        <v>SENM</v>
      </c>
      <c r="N472" s="16"/>
      <c r="O472" s="24">
        <f>IF(COUNT(R472:AK472)=0,"",COUNT(R472:AK472))</f>
        <v>1</v>
      </c>
      <c r="P472" s="48">
        <f>SUM(R472:AK472)</f>
        <v>7.5</v>
      </c>
      <c r="Q472" s="50">
        <v>3.5</v>
      </c>
      <c r="R472" s="25" t="s">
        <v>14</v>
      </c>
      <c r="S472" s="25" t="s">
        <v>14</v>
      </c>
      <c r="T472" s="25" t="s">
        <v>14</v>
      </c>
      <c r="U472" s="25" t="s">
        <v>14</v>
      </c>
      <c r="V472" s="25">
        <v>7.5</v>
      </c>
      <c r="W472" s="25" t="s">
        <v>14</v>
      </c>
      <c r="X472" s="25" t="s">
        <v>14</v>
      </c>
      <c r="Y472" s="26"/>
      <c r="Z472" s="28" t="s">
        <v>14</v>
      </c>
      <c r="AA472" s="28" t="s">
        <v>14</v>
      </c>
      <c r="AB472" s="28" t="s">
        <v>14</v>
      </c>
      <c r="AC472" s="28" t="s">
        <v>14</v>
      </c>
      <c r="AD472" s="28" t="s">
        <v>14</v>
      </c>
      <c r="AE472" s="28" t="s">
        <v>14</v>
      </c>
      <c r="AF472" s="28" t="s">
        <v>14</v>
      </c>
      <c r="AG472" s="28" t="s">
        <v>14</v>
      </c>
      <c r="AH472" s="28" t="s">
        <v>14</v>
      </c>
      <c r="AI472" s="28" t="s">
        <v>14</v>
      </c>
      <c r="AJ472" s="28" t="s">
        <v>14</v>
      </c>
      <c r="AK472" s="51" t="s">
        <v>14</v>
      </c>
    </row>
    <row r="473" spans="1:37" x14ac:dyDescent="0.2">
      <c r="A473" s="21">
        <f>ROW(G473)-2</f>
        <v>471</v>
      </c>
      <c r="B473" s="76">
        <v>463</v>
      </c>
      <c r="C473" s="22">
        <f>IF(B473="","",IF(B473=A473,"=",B473-A473))</f>
        <v>-8</v>
      </c>
      <c r="D473" s="76">
        <f>COUNTIF($M$3:$M473,$M473)</f>
        <v>28</v>
      </c>
      <c r="E473" s="76">
        <v>28</v>
      </c>
      <c r="F473" s="22" t="str">
        <f>IF(E473="","",IF(E473=D473,"=",E473-D473))</f>
        <v>=</v>
      </c>
      <c r="G473" s="12">
        <v>73413</v>
      </c>
      <c r="H473" s="13" t="str">
        <f>IFERROR(VLOOKUP($G473,Jugadores,12,0), "")</f>
        <v>LARA ROCHA</v>
      </c>
      <c r="I473" s="13" t="str">
        <f>IFERROR(VLOOKUP($G473,Jugadores,14,0), "")</f>
        <v>Associaçao Recreativa Canidelense</v>
      </c>
      <c r="J473" s="17" t="str">
        <f>IF(ISERROR(VLOOKUP(I473,Clubes,1,0)),"-","Galicia")</f>
        <v>-</v>
      </c>
      <c r="K473" s="14">
        <f>IFERROR(VLOOKUP($G473,Jugadores,15,0), "")</f>
        <v>2008</v>
      </c>
      <c r="L473" s="17" t="str">
        <f>IFERROR(VLOOKUP($G473,Jugadores,16,0), "")</f>
        <v>F</v>
      </c>
      <c r="M473" s="15" t="str">
        <f>IFERROR(VLOOKUP($G473,Jugadores,17,0), "")</f>
        <v>INFF</v>
      </c>
      <c r="N473" s="16"/>
      <c r="O473" s="24">
        <f>IF(COUNT(R473:AK473)=0,"",COUNT(R473:AK473))</f>
        <v>1</v>
      </c>
      <c r="P473" s="48">
        <f>SUM(R473:AK473)</f>
        <v>7.5</v>
      </c>
      <c r="Q473" s="50">
        <v>7.5</v>
      </c>
      <c r="R473" s="25" t="s">
        <v>14</v>
      </c>
      <c r="S473" s="25" t="s">
        <v>14</v>
      </c>
      <c r="T473" s="25" t="s">
        <v>14</v>
      </c>
      <c r="U473" s="25">
        <v>7.5</v>
      </c>
      <c r="V473" s="25" t="s">
        <v>14</v>
      </c>
      <c r="W473" s="25" t="s">
        <v>14</v>
      </c>
      <c r="X473" s="25" t="s">
        <v>14</v>
      </c>
      <c r="Y473" s="26"/>
      <c r="Z473" s="28" t="s">
        <v>14</v>
      </c>
      <c r="AA473" s="28" t="s">
        <v>14</v>
      </c>
      <c r="AB473" s="28" t="s">
        <v>14</v>
      </c>
      <c r="AC473" s="28" t="s">
        <v>14</v>
      </c>
      <c r="AD473" s="28" t="s">
        <v>14</v>
      </c>
      <c r="AE473" s="28" t="s">
        <v>14</v>
      </c>
      <c r="AF473" s="28" t="s">
        <v>14</v>
      </c>
      <c r="AG473" s="28" t="s">
        <v>14</v>
      </c>
      <c r="AH473" s="28" t="s">
        <v>14</v>
      </c>
      <c r="AI473" s="28" t="s">
        <v>14</v>
      </c>
      <c r="AJ473" s="28" t="s">
        <v>14</v>
      </c>
      <c r="AK473" s="51" t="s">
        <v>14</v>
      </c>
    </row>
    <row r="474" spans="1:37" x14ac:dyDescent="0.2">
      <c r="A474" s="21">
        <f>ROW(G474)-2</f>
        <v>472</v>
      </c>
      <c r="B474" s="76">
        <v>464</v>
      </c>
      <c r="C474" s="22">
        <f>IF(B474="","",IF(B474=A474,"=",B474-A474))</f>
        <v>-8</v>
      </c>
      <c r="D474" s="76">
        <f>COUNTIF($M$3:$M474,$M474)</f>
        <v>30</v>
      </c>
      <c r="E474" s="76">
        <v>29</v>
      </c>
      <c r="F474" s="22">
        <f>IF(E474="","",IF(E474=D474,"=",E474-D474))</f>
        <v>-1</v>
      </c>
      <c r="G474" s="12">
        <v>74881</v>
      </c>
      <c r="H474" s="13" t="str">
        <f>IFERROR(VLOOKUP($G474,Jugadores,12,0), "")</f>
        <v>BRUNO BARROS</v>
      </c>
      <c r="I474" s="13" t="str">
        <f>IFERROR(VLOOKUP($G474,Jugadores,14,0), "")</f>
        <v>Club Vila Real</v>
      </c>
      <c r="J474" s="17" t="str">
        <f>IF(ISERROR(VLOOKUP(I474,Clubes,1,0)),"-","Galicia")</f>
        <v>-</v>
      </c>
      <c r="K474" s="14">
        <f>IFERROR(VLOOKUP($G474,Jugadores,15,0), "")</f>
        <v>2010</v>
      </c>
      <c r="L474" s="17" t="str">
        <f>IFERROR(VLOOKUP($G474,Jugadores,16,0), "")</f>
        <v>M</v>
      </c>
      <c r="M474" s="15" t="str">
        <f>IFERROR(VLOOKUP($G474,Jugadores,17,0), "")</f>
        <v>ALEM</v>
      </c>
      <c r="N474" s="16"/>
      <c r="O474" s="24">
        <f>IF(COUNT(R474:AK474)=0,"",COUNT(R474:AK474))</f>
        <v>1</v>
      </c>
      <c r="P474" s="48">
        <f>SUM(R474:AK474)</f>
        <v>7.5</v>
      </c>
      <c r="Q474" s="50">
        <v>7.5</v>
      </c>
      <c r="R474" s="25" t="s">
        <v>14</v>
      </c>
      <c r="S474" s="25"/>
      <c r="T474" s="25">
        <v>7.5</v>
      </c>
      <c r="U474" s="25"/>
      <c r="V474" s="25" t="s">
        <v>14</v>
      </c>
      <c r="W474" s="25" t="s">
        <v>14</v>
      </c>
      <c r="X474" s="25" t="s">
        <v>14</v>
      </c>
      <c r="Y474" s="26"/>
      <c r="Z474" s="28" t="s">
        <v>14</v>
      </c>
      <c r="AA474" s="28" t="s">
        <v>14</v>
      </c>
      <c r="AB474" s="28" t="s">
        <v>14</v>
      </c>
      <c r="AC474" s="28" t="s">
        <v>14</v>
      </c>
      <c r="AD474" s="28" t="s">
        <v>14</v>
      </c>
      <c r="AE474" s="28" t="s">
        <v>14</v>
      </c>
      <c r="AF474" s="28"/>
      <c r="AG474" s="28" t="s">
        <v>14</v>
      </c>
      <c r="AH474" s="28" t="s">
        <v>14</v>
      </c>
      <c r="AI474" s="28" t="s">
        <v>14</v>
      </c>
      <c r="AJ474" s="28" t="s">
        <v>14</v>
      </c>
      <c r="AK474" s="51" t="s">
        <v>14</v>
      </c>
    </row>
    <row r="475" spans="1:37" x14ac:dyDescent="0.2">
      <c r="A475" s="21">
        <f>ROW(G475)-2</f>
        <v>473</v>
      </c>
      <c r="B475" s="76">
        <v>527</v>
      </c>
      <c r="C475" s="22">
        <f>IF(B475="","",IF(B475=A475,"=",B475-A475))</f>
        <v>54</v>
      </c>
      <c r="D475" s="76">
        <f>COUNTIF($M$3:$M475,$M475)</f>
        <v>60</v>
      </c>
      <c r="E475" s="76">
        <v>63</v>
      </c>
      <c r="F475" s="22">
        <f>IF(E475="","",IF(E475=D475,"=",E475-D475))</f>
        <v>3</v>
      </c>
      <c r="G475" s="12">
        <v>38100</v>
      </c>
      <c r="H475" s="13" t="str">
        <f>IFERROR(VLOOKUP($G475,Jugadores,12,0), "")</f>
        <v>HECTOR L. MEDRANDA D.</v>
      </c>
      <c r="I475" s="13" t="str">
        <f>IFERROR(VLOOKUP($G475,Jugadores,14,0), "")</f>
        <v>Club Monte Porreiro</v>
      </c>
      <c r="J475" s="17" t="str">
        <f>IF(ISERROR(VLOOKUP(I475,Clubes,1,0)),"-","Galicia")</f>
        <v>Galicia</v>
      </c>
      <c r="K475" s="14">
        <f>IFERROR(VLOOKUP($G475,Jugadores,15,0), "")</f>
        <v>2008</v>
      </c>
      <c r="L475" s="17" t="str">
        <f>IFERROR(VLOOKUP($G475,Jugadores,16,0), "")</f>
        <v>M</v>
      </c>
      <c r="M475" s="15" t="str">
        <f>IFERROR(VLOOKUP($G475,Jugadores,17,0), "")</f>
        <v>INFM</v>
      </c>
      <c r="N475" s="16"/>
      <c r="O475" s="24">
        <f>IF(COUNT(R475:AK475)=0,"",COUNT(R475:AK475))</f>
        <v>2</v>
      </c>
      <c r="P475" s="48">
        <f>SUM(R475:AK475)</f>
        <v>7</v>
      </c>
      <c r="Q475" s="50">
        <v>79</v>
      </c>
      <c r="R475" s="25">
        <v>3</v>
      </c>
      <c r="S475" s="25" t="s">
        <v>14</v>
      </c>
      <c r="T475" s="25" t="s">
        <v>14</v>
      </c>
      <c r="U475" s="25" t="s">
        <v>14</v>
      </c>
      <c r="V475" s="25">
        <v>4</v>
      </c>
      <c r="W475" s="25" t="s">
        <v>14</v>
      </c>
      <c r="X475" s="25" t="s">
        <v>14</v>
      </c>
      <c r="Y475" s="26"/>
      <c r="Z475" s="28"/>
      <c r="AA475" s="28" t="s">
        <v>14</v>
      </c>
      <c r="AB475" s="28" t="s">
        <v>14</v>
      </c>
      <c r="AC475" s="28" t="s">
        <v>14</v>
      </c>
      <c r="AD475" s="28" t="s">
        <v>14</v>
      </c>
      <c r="AE475" s="28" t="s">
        <v>14</v>
      </c>
      <c r="AF475" s="28" t="s">
        <v>14</v>
      </c>
      <c r="AG475" s="28" t="s">
        <v>14</v>
      </c>
      <c r="AH475" s="28" t="s">
        <v>14</v>
      </c>
      <c r="AI475" s="28" t="s">
        <v>14</v>
      </c>
      <c r="AJ475" s="28" t="s">
        <v>14</v>
      </c>
      <c r="AK475" s="51" t="s">
        <v>14</v>
      </c>
    </row>
    <row r="476" spans="1:37" x14ac:dyDescent="0.2">
      <c r="A476" s="21">
        <f>ROW(G476)-2</f>
        <v>474</v>
      </c>
      <c r="B476" s="76">
        <v>465</v>
      </c>
      <c r="C476" s="22">
        <f>IF(B476="","",IF(B476=A476,"=",B476-A476))</f>
        <v>-9</v>
      </c>
      <c r="D476" s="76">
        <f>COUNTIF($M$3:$M476,$M476)</f>
        <v>46</v>
      </c>
      <c r="E476" s="76">
        <v>46</v>
      </c>
      <c r="F476" s="22" t="str">
        <f>IF(E476="","",IF(E476=D476,"=",E476-D476))</f>
        <v>=</v>
      </c>
      <c r="G476" s="12">
        <v>74113</v>
      </c>
      <c r="H476" s="13" t="str">
        <f>IFERROR(VLOOKUP($G476,Jugadores,12,0), "")</f>
        <v>ARCADIO SOUSA</v>
      </c>
      <c r="I476" s="13" t="str">
        <f>IFERROR(VLOOKUP($G476,Jugadores,14,0), "")</f>
        <v>Club Cerveira Futsal</v>
      </c>
      <c r="J476" s="17" t="str">
        <f>IF(ISERROR(VLOOKUP(I476,Clubes,1,0)),"-","Galicia")</f>
        <v>-</v>
      </c>
      <c r="K476" s="14">
        <f>IFERROR(VLOOKUP($G476,Jugadores,15,0), "")</f>
        <v>1985</v>
      </c>
      <c r="L476" s="17" t="str">
        <f>IFERROR(VLOOKUP($G476,Jugadores,16,0), "")</f>
        <v>M</v>
      </c>
      <c r="M476" s="15" t="str">
        <f>IFERROR(VLOOKUP($G476,Jugadores,17,0), "")</f>
        <v>SENM</v>
      </c>
      <c r="N476" s="16"/>
      <c r="O476" s="24">
        <f>IF(COUNT(R476:AK476)=0,"",COUNT(R476:AK476))</f>
        <v>2</v>
      </c>
      <c r="P476" s="48">
        <f>SUM(R476:AK476)</f>
        <v>7</v>
      </c>
      <c r="Q476" s="50">
        <v>7.5</v>
      </c>
      <c r="R476" s="25">
        <v>3.5</v>
      </c>
      <c r="S476" s="25" t="s">
        <v>14</v>
      </c>
      <c r="T476" s="25" t="s">
        <v>14</v>
      </c>
      <c r="U476" s="25" t="s">
        <v>14</v>
      </c>
      <c r="V476" s="25">
        <v>3.5</v>
      </c>
      <c r="W476" s="25" t="s">
        <v>14</v>
      </c>
      <c r="X476" s="25" t="s">
        <v>14</v>
      </c>
      <c r="Y476" s="26"/>
      <c r="Z476" s="28" t="s">
        <v>14</v>
      </c>
      <c r="AA476" s="28" t="s">
        <v>14</v>
      </c>
      <c r="AB476" s="28" t="s">
        <v>14</v>
      </c>
      <c r="AC476" s="28" t="s">
        <v>14</v>
      </c>
      <c r="AD476" s="28" t="s">
        <v>14</v>
      </c>
      <c r="AE476" s="28" t="s">
        <v>14</v>
      </c>
      <c r="AF476" s="28" t="s">
        <v>14</v>
      </c>
      <c r="AG476" s="28" t="s">
        <v>14</v>
      </c>
      <c r="AH476" s="28" t="s">
        <v>14</v>
      </c>
      <c r="AI476" s="28" t="s">
        <v>14</v>
      </c>
      <c r="AJ476" s="28" t="s">
        <v>14</v>
      </c>
      <c r="AK476" s="51" t="s">
        <v>14</v>
      </c>
    </row>
    <row r="477" spans="1:37" x14ac:dyDescent="0.2">
      <c r="A477" s="21">
        <f>ROW(G477)-2</f>
        <v>475</v>
      </c>
      <c r="B477" s="76">
        <v>466</v>
      </c>
      <c r="C477" s="22">
        <f>IF(B477="","",IF(B477=A477,"=",B477-A477))</f>
        <v>-9</v>
      </c>
      <c r="D477" s="76">
        <f>COUNTIF($M$3:$M477,$M477)</f>
        <v>47</v>
      </c>
      <c r="E477" s="76">
        <v>47</v>
      </c>
      <c r="F477" s="22" t="str">
        <f>IF(E477="","",IF(E477=D477,"=",E477-D477))</f>
        <v>=</v>
      </c>
      <c r="G477" s="12">
        <v>19653</v>
      </c>
      <c r="H477" s="13" t="str">
        <f>IFERROR(VLOOKUP($G477,Jugadores,12,0), "")</f>
        <v>CESAR GOMEZ C.</v>
      </c>
      <c r="I477" s="13" t="str">
        <f>IFERROR(VLOOKUP($G477,Jugadores,14,0), "")</f>
        <v>Cambados TM</v>
      </c>
      <c r="J477" s="17" t="str">
        <f>IF(ISERROR(VLOOKUP(I477,Clubes,1,0)),"-","Galicia")</f>
        <v>Galicia</v>
      </c>
      <c r="K477" s="14">
        <f>IFERROR(VLOOKUP($G477,Jugadores,15,0), "")</f>
        <v>1999</v>
      </c>
      <c r="L477" s="17" t="str">
        <f>IFERROR(VLOOKUP($G477,Jugadores,16,0), "")</f>
        <v>M</v>
      </c>
      <c r="M477" s="15" t="str">
        <f>IFERROR(VLOOKUP($G477,Jugadores,17,0), "")</f>
        <v>SENM</v>
      </c>
      <c r="N477" s="16"/>
      <c r="O477" s="24">
        <f>IF(COUNT(R477:AK477)=0,"",COUNT(R477:AK477))</f>
        <v>1</v>
      </c>
      <c r="P477" s="48">
        <f>SUM(R477:AK477)</f>
        <v>7</v>
      </c>
      <c r="Q477" s="50">
        <v>7</v>
      </c>
      <c r="R477" s="25" t="s">
        <v>14</v>
      </c>
      <c r="S477" s="25" t="s">
        <v>14</v>
      </c>
      <c r="T477" s="25" t="s">
        <v>14</v>
      </c>
      <c r="U477" s="25">
        <v>7</v>
      </c>
      <c r="V477" s="25" t="s">
        <v>14</v>
      </c>
      <c r="W477" s="25" t="s">
        <v>14</v>
      </c>
      <c r="X477" s="25" t="s">
        <v>14</v>
      </c>
      <c r="Y477" s="26"/>
      <c r="Z477" s="28" t="s">
        <v>14</v>
      </c>
      <c r="AA477" s="28" t="s">
        <v>14</v>
      </c>
      <c r="AB477" s="28" t="s">
        <v>14</v>
      </c>
      <c r="AC477" s="28" t="s">
        <v>14</v>
      </c>
      <c r="AD477" s="28" t="s">
        <v>14</v>
      </c>
      <c r="AE477" s="28" t="s">
        <v>14</v>
      </c>
      <c r="AF477" s="28" t="s">
        <v>14</v>
      </c>
      <c r="AG477" s="28" t="s">
        <v>14</v>
      </c>
      <c r="AH477" s="28" t="s">
        <v>14</v>
      </c>
      <c r="AI477" s="28" t="s">
        <v>14</v>
      </c>
      <c r="AJ477" s="28" t="s">
        <v>14</v>
      </c>
      <c r="AK477" s="51" t="s">
        <v>14</v>
      </c>
    </row>
    <row r="478" spans="1:37" x14ac:dyDescent="0.2">
      <c r="A478" s="21">
        <f>ROW(G478)-2</f>
        <v>476</v>
      </c>
      <c r="B478" s="76">
        <v>467</v>
      </c>
      <c r="C478" s="22">
        <f>IF(B478="","",IF(B478=A478,"=",B478-A478))</f>
        <v>-9</v>
      </c>
      <c r="D478" s="76">
        <f>COUNTIF($M$3:$M478,$M478)</f>
        <v>40</v>
      </c>
      <c r="E478" s="76">
        <v>40</v>
      </c>
      <c r="F478" s="22" t="str">
        <f>IF(E478="","",IF(E478=D478,"=",E478-D478))</f>
        <v>=</v>
      </c>
      <c r="G478" s="12">
        <v>33578</v>
      </c>
      <c r="H478" s="13" t="str">
        <f>IFERROR(VLOOKUP($G478,Jugadores,12,0), "")</f>
        <v>ROMAN IGLESIAS P.</v>
      </c>
      <c r="I478" s="13" t="str">
        <f>IFERROR(VLOOKUP($G478,Jugadores,14,0), "")</f>
        <v>CD Dezportas Lugo TM</v>
      </c>
      <c r="J478" s="17" t="str">
        <f>IF(ISERROR(VLOOKUP(I478,Clubes,1,0)),"-","Galicia")</f>
        <v>Galicia</v>
      </c>
      <c r="K478" s="14">
        <f>IFERROR(VLOOKUP($G478,Jugadores,15,0), "")</f>
        <v>2006</v>
      </c>
      <c r="L478" s="17" t="str">
        <f>IFERROR(VLOOKUP($G478,Jugadores,16,0), "")</f>
        <v>M</v>
      </c>
      <c r="M478" s="15" t="str">
        <f>IFERROR(VLOOKUP($G478,Jugadores,17,0), "")</f>
        <v>JUVM</v>
      </c>
      <c r="N478" s="16"/>
      <c r="O478" s="24">
        <f>IF(COUNT(R478:AK478)=0,"",COUNT(R478:AK478))</f>
        <v>1</v>
      </c>
      <c r="P478" s="48">
        <f>SUM(R478:AK478)</f>
        <v>7</v>
      </c>
      <c r="Q478" s="50"/>
      <c r="R478" s="25"/>
      <c r="S478" s="25" t="s">
        <v>14</v>
      </c>
      <c r="T478" s="25" t="s">
        <v>14</v>
      </c>
      <c r="U478" s="25" t="s">
        <v>14</v>
      </c>
      <c r="V478" s="25" t="s">
        <v>14</v>
      </c>
      <c r="W478" s="25" t="s">
        <v>14</v>
      </c>
      <c r="X478" s="25">
        <v>7</v>
      </c>
      <c r="Y478" s="26"/>
      <c r="Z478" s="28"/>
      <c r="AA478" s="28" t="s">
        <v>14</v>
      </c>
      <c r="AB478" s="28" t="s">
        <v>14</v>
      </c>
      <c r="AC478" s="28" t="s">
        <v>14</v>
      </c>
      <c r="AD478" s="28" t="s">
        <v>14</v>
      </c>
      <c r="AE478" s="28" t="s">
        <v>14</v>
      </c>
      <c r="AF478" s="28" t="s">
        <v>14</v>
      </c>
      <c r="AG478" s="28" t="s">
        <v>14</v>
      </c>
      <c r="AH478" s="28" t="s">
        <v>14</v>
      </c>
      <c r="AI478" s="28" t="s">
        <v>14</v>
      </c>
      <c r="AJ478" s="28" t="s">
        <v>14</v>
      </c>
      <c r="AK478" s="51" t="s">
        <v>14</v>
      </c>
    </row>
    <row r="479" spans="1:37" x14ac:dyDescent="0.2">
      <c r="A479" s="21">
        <f>ROW(G479)-2</f>
        <v>477</v>
      </c>
      <c r="B479" s="76">
        <v>468</v>
      </c>
      <c r="C479" s="22">
        <f>IF(B479="","",IF(B479=A479,"=",B479-A479))</f>
        <v>-9</v>
      </c>
      <c r="D479" s="76">
        <f>COUNTIF($M$3:$M479,$M479)</f>
        <v>35</v>
      </c>
      <c r="E479" s="76">
        <v>34</v>
      </c>
      <c r="F479" s="22">
        <f>IF(E479="","",IF(E479=D479,"=",E479-D479))</f>
        <v>-1</v>
      </c>
      <c r="G479" s="12">
        <v>34918</v>
      </c>
      <c r="H479" s="13" t="str">
        <f>IFERROR(VLOOKUP($G479,Jugadores,12,0), "")</f>
        <v>DAMASO ESCRIBANO B.</v>
      </c>
      <c r="I479" s="13" t="str">
        <f>IFERROR(VLOOKUP($G479,Jugadores,14,0), "")</f>
        <v>Club Corverastur</v>
      </c>
      <c r="J479" s="17" t="str">
        <f>IF(ISERROR(VLOOKUP(I479,Clubes,1,0)),"-","Galicia")</f>
        <v>-</v>
      </c>
      <c r="K479" s="14">
        <f>IFERROR(VLOOKUP($G479,Jugadores,15,0), "")</f>
        <v>1974</v>
      </c>
      <c r="L479" s="17" t="str">
        <f>IFERROR(VLOOKUP($G479,Jugadores,16,0), "")</f>
        <v>M</v>
      </c>
      <c r="M479" s="15" t="str">
        <f>IFERROR(VLOOKUP($G479,Jugadores,17,0), "")</f>
        <v>V40M</v>
      </c>
      <c r="N479" s="16"/>
      <c r="O479" s="24">
        <f>IF(COUNT(R479:AK479)=0,"",COUNT(R479:AK479))</f>
        <v>1</v>
      </c>
      <c r="P479" s="48">
        <f>SUM(R479:AK479)</f>
        <v>7</v>
      </c>
      <c r="Q479" s="50">
        <v>6.2</v>
      </c>
      <c r="R479" s="25">
        <v>7</v>
      </c>
      <c r="S479" s="25" t="s">
        <v>14</v>
      </c>
      <c r="T479" s="25" t="s">
        <v>14</v>
      </c>
      <c r="U479" s="25" t="s">
        <v>14</v>
      </c>
      <c r="V479" s="25" t="s">
        <v>14</v>
      </c>
      <c r="W479" s="25" t="s">
        <v>14</v>
      </c>
      <c r="X479" s="25" t="s">
        <v>14</v>
      </c>
      <c r="Y479" s="26"/>
      <c r="Z479" s="28" t="s">
        <v>14</v>
      </c>
      <c r="AA479" s="28" t="s">
        <v>14</v>
      </c>
      <c r="AB479" s="28" t="s">
        <v>14</v>
      </c>
      <c r="AC479" s="28" t="s">
        <v>14</v>
      </c>
      <c r="AD479" s="28" t="s">
        <v>14</v>
      </c>
      <c r="AE479" s="28" t="s">
        <v>14</v>
      </c>
      <c r="AF479" s="28" t="s">
        <v>14</v>
      </c>
      <c r="AG479" s="28" t="s">
        <v>14</v>
      </c>
      <c r="AH479" s="28" t="s">
        <v>14</v>
      </c>
      <c r="AI479" s="28" t="s">
        <v>14</v>
      </c>
      <c r="AJ479" s="28" t="s">
        <v>14</v>
      </c>
      <c r="AK479" s="51" t="s">
        <v>14</v>
      </c>
    </row>
    <row r="480" spans="1:37" x14ac:dyDescent="0.2">
      <c r="A480" s="21">
        <f>ROW(G480)-2</f>
        <v>478</v>
      </c>
      <c r="B480" s="76">
        <v>469</v>
      </c>
      <c r="C480" s="22">
        <f>IF(B480="","",IF(B480=A480,"=",B480-A480))</f>
        <v>-9</v>
      </c>
      <c r="D480" s="76">
        <f>COUNTIF($M$3:$M480,$M480)</f>
        <v>29</v>
      </c>
      <c r="E480" s="76">
        <v>29</v>
      </c>
      <c r="F480" s="22" t="str">
        <f>IF(E480="","",IF(E480=D480,"=",E480-D480))</f>
        <v>=</v>
      </c>
      <c r="G480" s="12">
        <v>38953</v>
      </c>
      <c r="H480" s="13" t="str">
        <f>IFERROR(VLOOKUP($G480,Jugadores,12,0), "")</f>
        <v>SARA SALGADO R.</v>
      </c>
      <c r="I480" s="13" t="str">
        <f>IFERROR(VLOOKUP($G480,Jugadores,14,0), "")</f>
        <v>Club Be One Orense</v>
      </c>
      <c r="J480" s="17" t="str">
        <f>IF(ISERROR(VLOOKUP(I480,Clubes,1,0)),"-","Galicia")</f>
        <v>Galicia</v>
      </c>
      <c r="K480" s="14">
        <f>IFERROR(VLOOKUP($G480,Jugadores,15,0), "")</f>
        <v>2008</v>
      </c>
      <c r="L480" s="17" t="str">
        <f>IFERROR(VLOOKUP($G480,Jugadores,16,0), "")</f>
        <v>F</v>
      </c>
      <c r="M480" s="15" t="str">
        <f>IFERROR(VLOOKUP($G480,Jugadores,17,0), "")</f>
        <v>INFF</v>
      </c>
      <c r="N480" s="16"/>
      <c r="O480" s="24">
        <f>IF(COUNT(R480:AK480)=0,"",COUNT(R480:AK480))</f>
        <v>1</v>
      </c>
      <c r="P480" s="48">
        <f>SUM(R480:AK480)</f>
        <v>7</v>
      </c>
      <c r="Q480" s="50">
        <v>7</v>
      </c>
      <c r="R480" s="25" t="s">
        <v>14</v>
      </c>
      <c r="S480" s="25" t="s">
        <v>14</v>
      </c>
      <c r="T480" s="25" t="s">
        <v>14</v>
      </c>
      <c r="U480" s="25" t="s">
        <v>14</v>
      </c>
      <c r="V480" s="25" t="s">
        <v>14</v>
      </c>
      <c r="W480" s="25" t="s">
        <v>14</v>
      </c>
      <c r="X480" s="25" t="s">
        <v>14</v>
      </c>
      <c r="Y480" s="26"/>
      <c r="Z480" s="28" t="s">
        <v>14</v>
      </c>
      <c r="AA480" s="28" t="s">
        <v>14</v>
      </c>
      <c r="AB480" s="28" t="s">
        <v>14</v>
      </c>
      <c r="AC480" s="28">
        <v>7</v>
      </c>
      <c r="AD480" s="28" t="s">
        <v>14</v>
      </c>
      <c r="AE480" s="28" t="s">
        <v>14</v>
      </c>
      <c r="AF480" s="28" t="s">
        <v>14</v>
      </c>
      <c r="AG480" s="28" t="s">
        <v>14</v>
      </c>
      <c r="AH480" s="28" t="s">
        <v>14</v>
      </c>
      <c r="AI480" s="28" t="s">
        <v>14</v>
      </c>
      <c r="AJ480" s="28" t="s">
        <v>14</v>
      </c>
      <c r="AK480" s="51" t="s">
        <v>14</v>
      </c>
    </row>
    <row r="481" spans="1:37" x14ac:dyDescent="0.2">
      <c r="A481" s="21">
        <f>ROW(G481)-2</f>
        <v>479</v>
      </c>
      <c r="B481" s="76">
        <v>470</v>
      </c>
      <c r="C481" s="22">
        <f>IF(B481="","",IF(B481=A481,"=",B481-A481))</f>
        <v>-9</v>
      </c>
      <c r="D481" s="76">
        <f>COUNTIF($M$3:$M481,$M481)</f>
        <v>30</v>
      </c>
      <c r="E481" s="76">
        <v>30</v>
      </c>
      <c r="F481" s="22" t="str">
        <f>IF(E481="","",IF(E481=D481,"=",E481-D481))</f>
        <v>=</v>
      </c>
      <c r="G481" s="12">
        <v>38997</v>
      </c>
      <c r="H481" s="13" t="str">
        <f>IFERROR(VLOOKUP($G481,Jugadores,12,0), "")</f>
        <v>SARA CONDE I.</v>
      </c>
      <c r="I481" s="13" t="str">
        <f>IFERROR(VLOOKUP($G481,Jugadores,14,0), "")</f>
        <v>CRC Porriño</v>
      </c>
      <c r="J481" s="17" t="str">
        <f>IF(ISERROR(VLOOKUP(I481,Clubes,1,0)),"-","Galicia")</f>
        <v>Galicia</v>
      </c>
      <c r="K481" s="14">
        <f>IFERROR(VLOOKUP($G481,Jugadores,15,0), "")</f>
        <v>2007</v>
      </c>
      <c r="L481" s="17" t="str">
        <f>IFERROR(VLOOKUP($G481,Jugadores,16,0), "")</f>
        <v>F</v>
      </c>
      <c r="M481" s="15" t="str">
        <f>IFERROR(VLOOKUP($G481,Jugadores,17,0), "")</f>
        <v>INFF</v>
      </c>
      <c r="N481" s="16"/>
      <c r="O481" s="24">
        <f>IF(COUNT(R481:AK481)=0,"",COUNT(R481:AK481))</f>
        <v>1</v>
      </c>
      <c r="P481" s="48">
        <f>SUM(R481:AK481)</f>
        <v>7</v>
      </c>
      <c r="Q481" s="50">
        <v>7</v>
      </c>
      <c r="R481" s="25" t="s">
        <v>14</v>
      </c>
      <c r="S481" s="25" t="s">
        <v>14</v>
      </c>
      <c r="T481" s="25" t="s">
        <v>14</v>
      </c>
      <c r="U481" s="25" t="s">
        <v>14</v>
      </c>
      <c r="V481" s="25" t="s">
        <v>14</v>
      </c>
      <c r="W481" s="25" t="s">
        <v>14</v>
      </c>
      <c r="X481" s="25" t="s">
        <v>14</v>
      </c>
      <c r="Y481" s="26"/>
      <c r="Z481" s="28" t="s">
        <v>14</v>
      </c>
      <c r="AA481" s="28" t="s">
        <v>14</v>
      </c>
      <c r="AB481" s="28" t="s">
        <v>14</v>
      </c>
      <c r="AC481" s="28">
        <v>7</v>
      </c>
      <c r="AD481" s="28" t="s">
        <v>14</v>
      </c>
      <c r="AE481" s="28" t="s">
        <v>14</v>
      </c>
      <c r="AF481" s="28" t="s">
        <v>14</v>
      </c>
      <c r="AG481" s="28" t="s">
        <v>14</v>
      </c>
      <c r="AH481" s="28" t="s">
        <v>14</v>
      </c>
      <c r="AI481" s="28" t="s">
        <v>14</v>
      </c>
      <c r="AJ481" s="28" t="s">
        <v>14</v>
      </c>
      <c r="AK481" s="51" t="s">
        <v>14</v>
      </c>
    </row>
    <row r="482" spans="1:37" x14ac:dyDescent="0.2">
      <c r="A482" s="21">
        <f>ROW(G482)-2</f>
        <v>480</v>
      </c>
      <c r="B482" s="76">
        <v>471</v>
      </c>
      <c r="C482" s="22">
        <f>IF(B482="","",IF(B482=A482,"=",B482-A482))</f>
        <v>-9</v>
      </c>
      <c r="D482" s="76">
        <f>COUNTIF($M$3:$M482,$M482)</f>
        <v>6</v>
      </c>
      <c r="E482" s="76">
        <v>6</v>
      </c>
      <c r="F482" s="22" t="str">
        <f>IF(E482="","",IF(E482=D482,"=",E482-D482))</f>
        <v>=</v>
      </c>
      <c r="G482" s="12">
        <v>35547</v>
      </c>
      <c r="H482" s="13" t="str">
        <f>IFERROR(VLOOKUP($G482,Jugadores,12,0), "")</f>
        <v>MARIA J. YAñEZ A.</v>
      </c>
      <c r="I482" s="13" t="str">
        <f>IFERROR(VLOOKUP($G482,Jugadores,14,0), "")</f>
        <v>CTM Cidade de Narón</v>
      </c>
      <c r="J482" s="17" t="str">
        <f>IF(ISERROR(VLOOKUP(I482,Clubes,1,0)),"-","Galicia")</f>
        <v>Galicia</v>
      </c>
      <c r="K482" s="14">
        <f>IFERROR(VLOOKUP($G482,Jugadores,15,0), "")</f>
        <v>1971</v>
      </c>
      <c r="L482" s="17" t="str">
        <f>IFERROR(VLOOKUP($G482,Jugadores,16,0), "")</f>
        <v>F</v>
      </c>
      <c r="M482" s="15" t="str">
        <f>IFERROR(VLOOKUP($G482,Jugadores,17,0), "")</f>
        <v>V50F</v>
      </c>
      <c r="N482" s="16">
        <v>1</v>
      </c>
      <c r="O482" s="24">
        <f>IF(COUNT(R482:AK482)=0,"",COUNT(R482:AK482))</f>
        <v>3</v>
      </c>
      <c r="P482" s="48">
        <f>SUM(R482:AK482)</f>
        <v>6.5</v>
      </c>
      <c r="Q482" s="50">
        <v>8.5</v>
      </c>
      <c r="R482" s="25" t="s">
        <v>14</v>
      </c>
      <c r="S482" s="25" t="s">
        <v>14</v>
      </c>
      <c r="T482" s="25">
        <v>2</v>
      </c>
      <c r="U482" s="25" t="s">
        <v>14</v>
      </c>
      <c r="V482" s="25" t="s">
        <v>14</v>
      </c>
      <c r="W482" s="25">
        <v>4.5</v>
      </c>
      <c r="X482" s="25" t="s">
        <v>14</v>
      </c>
      <c r="Y482" s="26"/>
      <c r="Z482" s="28" t="s">
        <v>14</v>
      </c>
      <c r="AA482" s="28" t="s">
        <v>14</v>
      </c>
      <c r="AB482" s="28" t="s">
        <v>14</v>
      </c>
      <c r="AC482" s="28" t="s">
        <v>14</v>
      </c>
      <c r="AD482" s="28" t="s">
        <v>14</v>
      </c>
      <c r="AE482" s="28" t="s">
        <v>14</v>
      </c>
      <c r="AF482" s="28" t="s">
        <v>14</v>
      </c>
      <c r="AG482" s="28">
        <v>0</v>
      </c>
      <c r="AH482" s="28" t="s">
        <v>14</v>
      </c>
      <c r="AI482" s="28" t="s">
        <v>14</v>
      </c>
      <c r="AJ482" s="28" t="s">
        <v>14</v>
      </c>
      <c r="AK482" s="51" t="s">
        <v>14</v>
      </c>
    </row>
    <row r="483" spans="1:37" x14ac:dyDescent="0.2">
      <c r="A483" s="21">
        <f>ROW(G483)-2</f>
        <v>481</v>
      </c>
      <c r="B483" s="76">
        <v>537</v>
      </c>
      <c r="C483" s="22">
        <f>IF(B483="","",IF(B483=A483,"=",B483-A483))</f>
        <v>56</v>
      </c>
      <c r="D483" s="76">
        <f>COUNTIF($M$3:$M483,$M483)</f>
        <v>31</v>
      </c>
      <c r="E483" s="76">
        <v>32</v>
      </c>
      <c r="F483" s="22">
        <f>IF(E483="","",IF(E483=D483,"=",E483-D483))</f>
        <v>1</v>
      </c>
      <c r="G483" s="12">
        <v>100561</v>
      </c>
      <c r="H483" s="13" t="str">
        <f>IFERROR(VLOOKUP($G483,Jugadores,12,0), "")</f>
        <v>ROBERTO ALFONSO R.</v>
      </c>
      <c r="I483" s="13" t="str">
        <f>IFERROR(VLOOKUP($G483,Jugadores,14,0), "")</f>
        <v>Club Monte Porreiro</v>
      </c>
      <c r="J483" s="17" t="str">
        <f>IF(ISERROR(VLOOKUP(I483,Clubes,1,0)),"-","Galicia")</f>
        <v>Galicia</v>
      </c>
      <c r="K483" s="14">
        <f>IFERROR(VLOOKUP($G483,Jugadores,15,0), "")</f>
        <v>2011</v>
      </c>
      <c r="L483" s="17" t="str">
        <f>IFERROR(VLOOKUP($G483,Jugadores,16,0), "")</f>
        <v>M</v>
      </c>
      <c r="M483" s="15" t="str">
        <f>IFERROR(VLOOKUP($G483,Jugadores,17,0), "")</f>
        <v>ALEM</v>
      </c>
      <c r="N483" s="16"/>
      <c r="O483" s="24">
        <f>IF(COUNT(R483:AK483)=0,"",COUNT(R483:AK483))</f>
        <v>2</v>
      </c>
      <c r="P483" s="48">
        <f>SUM(R483:AK483)</f>
        <v>6.5</v>
      </c>
      <c r="Q483" s="50">
        <v>40</v>
      </c>
      <c r="R483" s="25">
        <v>2.5</v>
      </c>
      <c r="S483" s="25" t="s">
        <v>14</v>
      </c>
      <c r="T483" s="25" t="s">
        <v>14</v>
      </c>
      <c r="U483" s="25" t="s">
        <v>14</v>
      </c>
      <c r="V483" s="25">
        <v>4</v>
      </c>
      <c r="W483" s="25" t="s">
        <v>14</v>
      </c>
      <c r="X483" s="25" t="s">
        <v>14</v>
      </c>
      <c r="Y483" s="26"/>
      <c r="Z483" s="28"/>
      <c r="AA483" s="28" t="s">
        <v>14</v>
      </c>
      <c r="AB483" s="28" t="s">
        <v>14</v>
      </c>
      <c r="AC483" s="28" t="s">
        <v>14</v>
      </c>
      <c r="AD483" s="28" t="s">
        <v>14</v>
      </c>
      <c r="AE483" s="28" t="s">
        <v>14</v>
      </c>
      <c r="AF483" s="28" t="s">
        <v>14</v>
      </c>
      <c r="AG483" s="28" t="s">
        <v>14</v>
      </c>
      <c r="AH483" s="28" t="s">
        <v>14</v>
      </c>
      <c r="AI483" s="28" t="s">
        <v>14</v>
      </c>
      <c r="AJ483" s="28" t="s">
        <v>14</v>
      </c>
      <c r="AK483" s="51" t="s">
        <v>14</v>
      </c>
    </row>
    <row r="484" spans="1:37" x14ac:dyDescent="0.2">
      <c r="A484" s="21">
        <f>ROW(G484)-2</f>
        <v>482</v>
      </c>
      <c r="B484" s="76">
        <v>473</v>
      </c>
      <c r="C484" s="22">
        <f>IF(B484="","",IF(B484=A484,"=",B484-A484))</f>
        <v>-9</v>
      </c>
      <c r="D484" s="76">
        <f>COUNTIF($M$3:$M484,$M484)</f>
        <v>13</v>
      </c>
      <c r="E484" s="76">
        <v>13</v>
      </c>
      <c r="F484" s="22" t="str">
        <f>IF(E484="","",IF(E484=D484,"=",E484-D484))</f>
        <v>=</v>
      </c>
      <c r="G484" s="12">
        <v>7585</v>
      </c>
      <c r="H484" s="13" t="str">
        <f>IFERROR(VLOOKUP($G484,Jugadores,12,0), "")</f>
        <v>EUSEBIO CERVIÑO L.</v>
      </c>
      <c r="I484" s="13" t="str">
        <f>IFERROR(VLOOKUP($G484,Jugadores,14,0), "")</f>
        <v>SCDR Helios-Bembrive</v>
      </c>
      <c r="J484" s="17" t="str">
        <f>IF(ISERROR(VLOOKUP(I484,Clubes,1,0)),"-","Galicia")</f>
        <v>Galicia</v>
      </c>
      <c r="K484" s="14">
        <f>IFERROR(VLOOKUP($G484,Jugadores,15,0), "")</f>
        <v>1954</v>
      </c>
      <c r="L484" s="17" t="str">
        <f>IFERROR(VLOOKUP($G484,Jugadores,16,0), "")</f>
        <v>M</v>
      </c>
      <c r="M484" s="15" t="str">
        <f>IFERROR(VLOOKUP($G484,Jugadores,17,0), "")</f>
        <v>V65M</v>
      </c>
      <c r="N484" s="16"/>
      <c r="O484" s="24">
        <f>IF(COUNT(R484:AK484)=0,"",COUNT(R484:AK484))</f>
        <v>1</v>
      </c>
      <c r="P484" s="48">
        <f>SUM(R484:AK484)</f>
        <v>6.5</v>
      </c>
      <c r="Q484" s="50">
        <v>6.5</v>
      </c>
      <c r="R484" s="25" t="s">
        <v>14</v>
      </c>
      <c r="S484" s="25" t="s">
        <v>14</v>
      </c>
      <c r="T484" s="25" t="s">
        <v>14</v>
      </c>
      <c r="U484" s="25">
        <v>6.5</v>
      </c>
      <c r="V484" s="25" t="s">
        <v>14</v>
      </c>
      <c r="W484" s="25" t="s">
        <v>14</v>
      </c>
      <c r="X484" s="25" t="s">
        <v>14</v>
      </c>
      <c r="Y484" s="26"/>
      <c r="Z484" s="28" t="s">
        <v>14</v>
      </c>
      <c r="AA484" s="28" t="s">
        <v>14</v>
      </c>
      <c r="AB484" s="28" t="s">
        <v>14</v>
      </c>
      <c r="AC484" s="28" t="s">
        <v>14</v>
      </c>
      <c r="AD484" s="28" t="s">
        <v>14</v>
      </c>
      <c r="AE484" s="28" t="s">
        <v>14</v>
      </c>
      <c r="AF484" s="28" t="s">
        <v>14</v>
      </c>
      <c r="AG484" s="28" t="s">
        <v>14</v>
      </c>
      <c r="AH484" s="28" t="s">
        <v>14</v>
      </c>
      <c r="AI484" s="28" t="s">
        <v>14</v>
      </c>
      <c r="AJ484" s="28" t="s">
        <v>14</v>
      </c>
      <c r="AK484" s="51" t="s">
        <v>14</v>
      </c>
    </row>
    <row r="485" spans="1:37" x14ac:dyDescent="0.2">
      <c r="A485" s="21">
        <f>ROW(G485)-2</f>
        <v>483</v>
      </c>
      <c r="B485" s="76">
        <v>474</v>
      </c>
      <c r="C485" s="22">
        <f>IF(B485="","",IF(B485=A485,"=",B485-A485))</f>
        <v>-9</v>
      </c>
      <c r="D485" s="76">
        <f>COUNTIF($M$3:$M485,$M485)</f>
        <v>36</v>
      </c>
      <c r="E485" s="76">
        <v>35</v>
      </c>
      <c r="F485" s="22">
        <f>IF(E485="","",IF(E485=D485,"=",E485-D485))</f>
        <v>-1</v>
      </c>
      <c r="G485" s="12">
        <v>11049</v>
      </c>
      <c r="H485" s="13" t="str">
        <f>IFERROR(VLOOKUP($G485,Jugadores,12,0), "")</f>
        <v>IVAN SERVIA C.</v>
      </c>
      <c r="I485" s="13" t="str">
        <f>IFERROR(VLOOKUP($G485,Jugadores,14,0), "")</f>
        <v>CTM Cidade de Narón</v>
      </c>
      <c r="J485" s="17" t="str">
        <f>IF(ISERROR(VLOOKUP(I485,Clubes,1,0)),"-","Galicia")</f>
        <v>Galicia</v>
      </c>
      <c r="K485" s="14">
        <f>IFERROR(VLOOKUP($G485,Jugadores,15,0), "")</f>
        <v>1979</v>
      </c>
      <c r="L485" s="17" t="str">
        <f>IFERROR(VLOOKUP($G485,Jugadores,16,0), "")</f>
        <v>M</v>
      </c>
      <c r="M485" s="15" t="str">
        <f>IFERROR(VLOOKUP($G485,Jugadores,17,0), "")</f>
        <v>V40M</v>
      </c>
      <c r="N485" s="16"/>
      <c r="O485" s="24">
        <f>IF(COUNT(R485:AK485)=0,"",COUNT(R485:AK485))</f>
        <v>1</v>
      </c>
      <c r="P485" s="48">
        <f>SUM(R485:AK485)</f>
        <v>6.5</v>
      </c>
      <c r="Q485" s="50">
        <v>6.5</v>
      </c>
      <c r="R485" s="25" t="s">
        <v>14</v>
      </c>
      <c r="S485" s="25" t="s">
        <v>14</v>
      </c>
      <c r="T485" s="25" t="s">
        <v>14</v>
      </c>
      <c r="U485" s="25" t="s">
        <v>14</v>
      </c>
      <c r="V485" s="25" t="s">
        <v>14</v>
      </c>
      <c r="W485" s="25">
        <v>6.5</v>
      </c>
      <c r="X485" s="25" t="s">
        <v>14</v>
      </c>
      <c r="Y485" s="26"/>
      <c r="Z485" s="28" t="s">
        <v>14</v>
      </c>
      <c r="AA485" s="28" t="s">
        <v>14</v>
      </c>
      <c r="AB485" s="28" t="s">
        <v>14</v>
      </c>
      <c r="AC485" s="28" t="s">
        <v>14</v>
      </c>
      <c r="AD485" s="28" t="s">
        <v>14</v>
      </c>
      <c r="AE485" s="28" t="s">
        <v>14</v>
      </c>
      <c r="AF485" s="28" t="s">
        <v>14</v>
      </c>
      <c r="AG485" s="28" t="s">
        <v>14</v>
      </c>
      <c r="AH485" s="28" t="s">
        <v>14</v>
      </c>
      <c r="AI485" s="28" t="s">
        <v>14</v>
      </c>
      <c r="AJ485" s="28" t="s">
        <v>14</v>
      </c>
      <c r="AK485" s="51" t="s">
        <v>14</v>
      </c>
    </row>
    <row r="486" spans="1:37" x14ac:dyDescent="0.2">
      <c r="A486" s="21">
        <f>ROW(G486)-2</f>
        <v>484</v>
      </c>
      <c r="B486" s="76">
        <v>475</v>
      </c>
      <c r="C486" s="22">
        <f>IF(B486="","",IF(B486=A486,"=",B486-A486))</f>
        <v>-9</v>
      </c>
      <c r="D486" s="76">
        <f>COUNTIF($M$3:$M486,$M486)</f>
        <v>48</v>
      </c>
      <c r="E486" s="76">
        <v>48</v>
      </c>
      <c r="F486" s="22" t="str">
        <f>IF(E486="","",IF(E486=D486,"=",E486-D486))</f>
        <v>=</v>
      </c>
      <c r="G486" s="12">
        <v>20903</v>
      </c>
      <c r="H486" s="13" t="str">
        <f>IFERROR(VLOOKUP($G486,Jugadores,12,0), "")</f>
        <v>DANIEL COSTAS G.</v>
      </c>
      <c r="I486" s="13" t="str">
        <f>IFERROR(VLOOKUP($G486,Jugadores,14,0), "")</f>
        <v>CTM Berciano Toralense</v>
      </c>
      <c r="J486" s="17" t="str">
        <f>IF(ISERROR(VLOOKUP(I486,Clubes,1,0)),"-","Galicia")</f>
        <v>-</v>
      </c>
      <c r="K486" s="14">
        <f>IFERROR(VLOOKUP($G486,Jugadores,15,0), "")</f>
        <v>1999</v>
      </c>
      <c r="L486" s="17" t="str">
        <f>IFERROR(VLOOKUP($G486,Jugadores,16,0), "")</f>
        <v>M</v>
      </c>
      <c r="M486" s="15" t="str">
        <f>IFERROR(VLOOKUP($G486,Jugadores,17,0), "")</f>
        <v>SENM</v>
      </c>
      <c r="N486" s="16"/>
      <c r="O486" s="24">
        <f>IF(COUNT(R486:AK486)=0,"",COUNT(R486:AK486))</f>
        <v>1</v>
      </c>
      <c r="P486" s="48">
        <f>SUM(R486:AK486)</f>
        <v>6.5</v>
      </c>
      <c r="Q486" s="50">
        <v>6.5</v>
      </c>
      <c r="R486" s="25" t="s">
        <v>14</v>
      </c>
      <c r="S486" s="25"/>
      <c r="T486" s="25">
        <v>6.5</v>
      </c>
      <c r="U486" s="25"/>
      <c r="V486" s="25" t="s">
        <v>14</v>
      </c>
      <c r="W486" s="25" t="s">
        <v>14</v>
      </c>
      <c r="X486" s="25" t="s">
        <v>14</v>
      </c>
      <c r="Y486" s="26"/>
      <c r="Z486" s="28" t="s">
        <v>14</v>
      </c>
      <c r="AA486" s="28" t="s">
        <v>14</v>
      </c>
      <c r="AB486" s="28" t="s">
        <v>14</v>
      </c>
      <c r="AC486" s="28" t="s">
        <v>14</v>
      </c>
      <c r="AD486" s="28" t="s">
        <v>14</v>
      </c>
      <c r="AE486" s="28" t="s">
        <v>14</v>
      </c>
      <c r="AF486" s="28"/>
      <c r="AG486" s="28" t="s">
        <v>14</v>
      </c>
      <c r="AH486" s="28" t="s">
        <v>14</v>
      </c>
      <c r="AI486" s="28" t="s">
        <v>14</v>
      </c>
      <c r="AJ486" s="28" t="s">
        <v>14</v>
      </c>
      <c r="AK486" s="51" t="s">
        <v>14</v>
      </c>
    </row>
    <row r="487" spans="1:37" x14ac:dyDescent="0.2">
      <c r="A487" s="21">
        <f>ROW(G487)-2</f>
        <v>485</v>
      </c>
      <c r="B487" s="76">
        <v>476</v>
      </c>
      <c r="C487" s="22">
        <f>IF(B487="","",IF(B487=A487,"=",B487-A487))</f>
        <v>-9</v>
      </c>
      <c r="D487" s="76">
        <f>COUNTIF($M$3:$M487,$M487)</f>
        <v>6</v>
      </c>
      <c r="E487" s="76">
        <v>5</v>
      </c>
      <c r="F487" s="22">
        <f>IF(E487="","",IF(E487=D487,"=",E487-D487))</f>
        <v>-1</v>
      </c>
      <c r="G487" s="12">
        <v>35899</v>
      </c>
      <c r="H487" s="13" t="str">
        <f>IFERROR(VLOOKUP($G487,Jugadores,12,0), "")</f>
        <v>MARTINA GARCíA A.</v>
      </c>
      <c r="I487" s="13" t="str">
        <f>IFERROR(VLOOKUP($G487,Jugadores,14,0), "")</f>
        <v>CTM Mos</v>
      </c>
      <c r="J487" s="17" t="str">
        <f>IF(ISERROR(VLOOKUP(I487,Clubes,1,0)),"-","Galicia")</f>
        <v>Galicia</v>
      </c>
      <c r="K487" s="14">
        <f>IFERROR(VLOOKUP($G487,Jugadores,15,0), "")</f>
        <v>2014</v>
      </c>
      <c r="L487" s="17" t="str">
        <f>IFERROR(VLOOKUP($G487,Jugadores,16,0), "")</f>
        <v>F</v>
      </c>
      <c r="M487" s="15" t="str">
        <f>IFERROR(VLOOKUP($G487,Jugadores,17,0), "")</f>
        <v>PREF</v>
      </c>
      <c r="N487" s="16"/>
      <c r="O487" s="24">
        <f>IF(COUNT(R487:AK487)=0,"",COUNT(R487:AK487))</f>
        <v>1</v>
      </c>
      <c r="P487" s="48">
        <f>SUM(R487:AK487)</f>
        <v>6.5</v>
      </c>
      <c r="Q487" s="50">
        <v>8</v>
      </c>
      <c r="R487" s="25">
        <v>6.5</v>
      </c>
      <c r="S487" s="25" t="s">
        <v>14</v>
      </c>
      <c r="T487" s="25" t="s">
        <v>14</v>
      </c>
      <c r="U487" s="25" t="s">
        <v>14</v>
      </c>
      <c r="V487" s="25" t="s">
        <v>14</v>
      </c>
      <c r="W487" s="25" t="s">
        <v>14</v>
      </c>
      <c r="X487" s="25" t="s">
        <v>14</v>
      </c>
      <c r="Y487" s="26"/>
      <c r="Z487" s="28"/>
      <c r="AA487" s="28" t="s">
        <v>14</v>
      </c>
      <c r="AB487" s="28" t="s">
        <v>14</v>
      </c>
      <c r="AC487" s="28" t="s">
        <v>14</v>
      </c>
      <c r="AD487" s="28" t="s">
        <v>14</v>
      </c>
      <c r="AE487" s="28" t="s">
        <v>14</v>
      </c>
      <c r="AF487" s="28" t="s">
        <v>14</v>
      </c>
      <c r="AG487" s="28" t="s">
        <v>14</v>
      </c>
      <c r="AH487" s="28" t="s">
        <v>14</v>
      </c>
      <c r="AI487" s="28" t="s">
        <v>14</v>
      </c>
      <c r="AJ487" s="28" t="s">
        <v>14</v>
      </c>
      <c r="AK487" s="51" t="s">
        <v>14</v>
      </c>
    </row>
    <row r="488" spans="1:37" x14ac:dyDescent="0.2">
      <c r="A488" s="21">
        <f>ROW(G488)-2</f>
        <v>486</v>
      </c>
      <c r="B488" s="76">
        <v>477</v>
      </c>
      <c r="C488" s="22">
        <f>IF(B488="","",IF(B488=A488,"=",B488-A488))</f>
        <v>-9</v>
      </c>
      <c r="D488" s="76">
        <f>COUNTIF($M$3:$M488,$M488)</f>
        <v>32</v>
      </c>
      <c r="E488" s="76">
        <v>30</v>
      </c>
      <c r="F488" s="22">
        <f>IF(E488="","",IF(E488=D488,"=",E488-D488))</f>
        <v>-2</v>
      </c>
      <c r="G488" s="12">
        <v>37347</v>
      </c>
      <c r="H488" s="13" t="str">
        <f>IFERROR(VLOOKUP($G488,Jugadores,12,0), "")</f>
        <v>WILLIAM RICHARDS</v>
      </c>
      <c r="I488" s="13" t="str">
        <f>IFERROR(VLOOKUP($G488,Jugadores,14,0), "")</f>
        <v>Arteal TM</v>
      </c>
      <c r="J488" s="17" t="str">
        <f>IF(ISERROR(VLOOKUP(I488,Clubes,1,0)),"-","Galicia")</f>
        <v>Galicia</v>
      </c>
      <c r="K488" s="14">
        <f>IFERROR(VLOOKUP($G488,Jugadores,15,0), "")</f>
        <v>2011</v>
      </c>
      <c r="L488" s="17" t="str">
        <f>IFERROR(VLOOKUP($G488,Jugadores,16,0), "")</f>
        <v>M</v>
      </c>
      <c r="M488" s="15" t="str">
        <f>IFERROR(VLOOKUP($G488,Jugadores,17,0), "")</f>
        <v>ALEM</v>
      </c>
      <c r="N488" s="16"/>
      <c r="O488" s="24">
        <f>IF(COUNT(R488:AK488)=0,"",COUNT(R488:AK488))</f>
        <v>1</v>
      </c>
      <c r="P488" s="48">
        <f>SUM(R488:AK488)</f>
        <v>6.5</v>
      </c>
      <c r="Q488" s="50">
        <v>36</v>
      </c>
      <c r="R488" s="25">
        <v>6.5</v>
      </c>
      <c r="S488" s="25" t="s">
        <v>14</v>
      </c>
      <c r="T488" s="25" t="s">
        <v>14</v>
      </c>
      <c r="U488" s="25" t="s">
        <v>14</v>
      </c>
      <c r="V488" s="25" t="s">
        <v>14</v>
      </c>
      <c r="W488" s="25" t="s">
        <v>14</v>
      </c>
      <c r="X488" s="25" t="s">
        <v>14</v>
      </c>
      <c r="Y488" s="26"/>
      <c r="Z488" s="28"/>
      <c r="AA488" s="28" t="s">
        <v>14</v>
      </c>
      <c r="AB488" s="28" t="s">
        <v>14</v>
      </c>
      <c r="AC488" s="28" t="s">
        <v>14</v>
      </c>
      <c r="AD488" s="28" t="s">
        <v>14</v>
      </c>
      <c r="AE488" s="28" t="s">
        <v>14</v>
      </c>
      <c r="AF488" s="28" t="s">
        <v>14</v>
      </c>
      <c r="AG488" s="28" t="s">
        <v>14</v>
      </c>
      <c r="AH488" s="28" t="s">
        <v>14</v>
      </c>
      <c r="AI488" s="28" t="s">
        <v>14</v>
      </c>
      <c r="AJ488" s="28" t="s">
        <v>14</v>
      </c>
      <c r="AK488" s="51" t="s">
        <v>14</v>
      </c>
    </row>
    <row r="489" spans="1:37" x14ac:dyDescent="0.2">
      <c r="A489" s="21">
        <f>ROW(G489)-2</f>
        <v>487</v>
      </c>
      <c r="B489" s="76">
        <v>478</v>
      </c>
      <c r="C489" s="22">
        <f>IF(B489="","",IF(B489=A489,"=",B489-A489))</f>
        <v>-9</v>
      </c>
      <c r="D489" s="76">
        <f>COUNTIF($M$3:$M489,$M489)</f>
        <v>7</v>
      </c>
      <c r="E489" s="76">
        <v>6</v>
      </c>
      <c r="F489" s="22">
        <f>IF(E489="","",IF(E489=D489,"=",E489-D489))</f>
        <v>-1</v>
      </c>
      <c r="G489" s="12">
        <v>100564</v>
      </c>
      <c r="H489" s="13" t="str">
        <f>IFERROR(VLOOKUP($G489,Jugadores,12,0), "")</f>
        <v>MARTINA UCHA V.</v>
      </c>
      <c r="I489" s="13" t="str">
        <f>IFERROR(VLOOKUP($G489,Jugadores,14,0), "")</f>
        <v>CRC Porriño</v>
      </c>
      <c r="J489" s="17" t="str">
        <f>IF(ISERROR(VLOOKUP(I489,Clubes,1,0)),"-","Galicia")</f>
        <v>Galicia</v>
      </c>
      <c r="K489" s="14">
        <f>IFERROR(VLOOKUP($G489,Jugadores,15,0), "")</f>
        <v>2014</v>
      </c>
      <c r="L489" s="17" t="str">
        <f>IFERROR(VLOOKUP($G489,Jugadores,16,0), "")</f>
        <v>F</v>
      </c>
      <c r="M489" s="15" t="str">
        <f>IFERROR(VLOOKUP($G489,Jugadores,17,0), "")</f>
        <v>PREF</v>
      </c>
      <c r="N489" s="16"/>
      <c r="O489" s="24">
        <f>IF(COUNT(R489:AK489)=0,"",COUNT(R489:AK489))</f>
        <v>1</v>
      </c>
      <c r="P489" s="48">
        <f>SUM(R489:AK489)</f>
        <v>6.5</v>
      </c>
      <c r="Q489" s="50">
        <v>15</v>
      </c>
      <c r="R489" s="25">
        <v>6.5</v>
      </c>
      <c r="S489" s="25" t="s">
        <v>14</v>
      </c>
      <c r="T489" s="25" t="s">
        <v>14</v>
      </c>
      <c r="U489" s="25" t="s">
        <v>14</v>
      </c>
      <c r="V489" s="25" t="s">
        <v>14</v>
      </c>
      <c r="W489" s="25" t="s">
        <v>14</v>
      </c>
      <c r="X489" s="25" t="s">
        <v>14</v>
      </c>
      <c r="Y489" s="26"/>
      <c r="Z489" s="28"/>
      <c r="AA489" s="28" t="s">
        <v>14</v>
      </c>
      <c r="AB489" s="28" t="s">
        <v>14</v>
      </c>
      <c r="AC489" s="28" t="s">
        <v>14</v>
      </c>
      <c r="AD489" s="28" t="s">
        <v>14</v>
      </c>
      <c r="AE489" s="28" t="s">
        <v>14</v>
      </c>
      <c r="AF489" s="28" t="s">
        <v>14</v>
      </c>
      <c r="AG489" s="28" t="s">
        <v>14</v>
      </c>
      <c r="AH489" s="28" t="s">
        <v>14</v>
      </c>
      <c r="AI489" s="28" t="s">
        <v>14</v>
      </c>
      <c r="AJ489" s="28" t="s">
        <v>14</v>
      </c>
      <c r="AK489" s="51" t="s">
        <v>14</v>
      </c>
    </row>
    <row r="490" spans="1:37" x14ac:dyDescent="0.2">
      <c r="A490" s="21">
        <f>ROW(G490)-2</f>
        <v>488</v>
      </c>
      <c r="B490" s="76">
        <v>530</v>
      </c>
      <c r="C490" s="22">
        <f>IF(B490="","",IF(B490=A490,"=",B490-A490))</f>
        <v>42</v>
      </c>
      <c r="D490" s="76">
        <f>COUNTIF($M$3:$M490,$M490)</f>
        <v>8</v>
      </c>
      <c r="E490" s="76">
        <v>8</v>
      </c>
      <c r="F490" s="22" t="str">
        <f>IF(E490="","",IF(E490=D490,"=",E490-D490))</f>
        <v>=</v>
      </c>
      <c r="G490" s="12">
        <v>38959</v>
      </c>
      <c r="H490" s="13" t="str">
        <f>IFERROR(VLOOKUP($G490,Jugadores,12,0), "")</f>
        <v>VIOLETTA DELGADO M.</v>
      </c>
      <c r="I490" s="13" t="str">
        <f>IFERROR(VLOOKUP($G490,Jugadores,14,0), "")</f>
        <v>Club Monte Porreiro</v>
      </c>
      <c r="J490" s="17" t="str">
        <f>IF(ISERROR(VLOOKUP(I490,Clubes,1,0)),"-","Galicia")</f>
        <v>Galicia</v>
      </c>
      <c r="K490" s="14">
        <f>IFERROR(VLOOKUP($G490,Jugadores,15,0), "")</f>
        <v>2015</v>
      </c>
      <c r="L490" s="17" t="str">
        <f>IFERROR(VLOOKUP($G490,Jugadores,16,0), "")</f>
        <v>F</v>
      </c>
      <c r="M490" s="15" t="str">
        <f>IFERROR(VLOOKUP($G490,Jugadores,17,0), "")</f>
        <v>PREF</v>
      </c>
      <c r="N490" s="16">
        <v>1</v>
      </c>
      <c r="O490" s="24">
        <f>IF(COUNT(R490:AK490)=0,"",COUNT(R490:AK490))</f>
        <v>3</v>
      </c>
      <c r="P490" s="48">
        <f>SUM(R490:AK490)</f>
        <v>6.4</v>
      </c>
      <c r="Q490" s="50">
        <v>0</v>
      </c>
      <c r="R490" s="25">
        <v>2.5</v>
      </c>
      <c r="S490" s="25" t="s">
        <v>14</v>
      </c>
      <c r="T490" s="25" t="s">
        <v>14</v>
      </c>
      <c r="U490" s="25" t="s">
        <v>14</v>
      </c>
      <c r="V490" s="25">
        <v>3.9</v>
      </c>
      <c r="W490" s="25" t="s">
        <v>14</v>
      </c>
      <c r="X490" s="25" t="s">
        <v>14</v>
      </c>
      <c r="Y490" s="26"/>
      <c r="Z490" s="28">
        <v>0</v>
      </c>
      <c r="AA490" s="28" t="s">
        <v>14</v>
      </c>
      <c r="AB490" s="28" t="s">
        <v>14</v>
      </c>
      <c r="AC490" s="28" t="s">
        <v>14</v>
      </c>
      <c r="AD490" s="28" t="s">
        <v>14</v>
      </c>
      <c r="AE490" s="28" t="s">
        <v>14</v>
      </c>
      <c r="AF490" s="28" t="s">
        <v>14</v>
      </c>
      <c r="AG490" s="28" t="s">
        <v>14</v>
      </c>
      <c r="AH490" s="28" t="s">
        <v>14</v>
      </c>
      <c r="AI490" s="28" t="s">
        <v>14</v>
      </c>
      <c r="AJ490" s="28" t="s">
        <v>14</v>
      </c>
      <c r="AK490" s="51" t="s">
        <v>14</v>
      </c>
    </row>
    <row r="491" spans="1:37" x14ac:dyDescent="0.2">
      <c r="A491" s="21">
        <f>ROW(G491)-2</f>
        <v>489</v>
      </c>
      <c r="B491" s="76">
        <v>481</v>
      </c>
      <c r="C491" s="22">
        <f>IF(B491="","",IF(B491=A491,"=",B491-A491))</f>
        <v>-8</v>
      </c>
      <c r="D491" s="76">
        <f>COUNTIF($M$3:$M491,$M491)</f>
        <v>49</v>
      </c>
      <c r="E491" s="76">
        <v>49</v>
      </c>
      <c r="F491" s="22" t="str">
        <f>IF(E491="","",IF(E491=D491,"=",E491-D491))</f>
        <v>=</v>
      </c>
      <c r="G491" s="12">
        <v>33758</v>
      </c>
      <c r="H491" s="13" t="str">
        <f>IFERROR(VLOOKUP($G491,Jugadores,12,0), "")</f>
        <v>MANUEL VILAR V.</v>
      </c>
      <c r="I491" s="13" t="str">
        <f>IFERROR(VLOOKUP($G491,Jugadores,14,0), "")</f>
        <v>CD TM Top Spin</v>
      </c>
      <c r="J491" s="17" t="str">
        <f>IF(ISERROR(VLOOKUP(I491,Clubes,1,0)),"-","Galicia")</f>
        <v>Galicia</v>
      </c>
      <c r="K491" s="14">
        <f>IFERROR(VLOOKUP($G491,Jugadores,15,0), "")</f>
        <v>1998</v>
      </c>
      <c r="L491" s="17" t="str">
        <f>IFERROR(VLOOKUP($G491,Jugadores,16,0), "")</f>
        <v>M</v>
      </c>
      <c r="M491" s="15" t="str">
        <f>IFERROR(VLOOKUP($G491,Jugadores,17,0), "")</f>
        <v>SENM</v>
      </c>
      <c r="N491" s="16"/>
      <c r="O491" s="24">
        <f>IF(COUNT(R491:AK491)=0,"",COUNT(R491:AK491))</f>
        <v>1</v>
      </c>
      <c r="P491" s="48">
        <f>SUM(R491:AK491)</f>
        <v>6</v>
      </c>
      <c r="Q491" s="50">
        <v>6</v>
      </c>
      <c r="R491" s="25" t="s">
        <v>14</v>
      </c>
      <c r="S491" s="25" t="s">
        <v>14</v>
      </c>
      <c r="T491" s="25" t="s">
        <v>14</v>
      </c>
      <c r="U491" s="25">
        <v>6</v>
      </c>
      <c r="V491" s="25" t="s">
        <v>14</v>
      </c>
      <c r="W491" s="25" t="s">
        <v>14</v>
      </c>
      <c r="X491" s="25" t="s">
        <v>14</v>
      </c>
      <c r="Y491" s="26"/>
      <c r="Z491" s="28" t="s">
        <v>14</v>
      </c>
      <c r="AA491" s="28" t="s">
        <v>14</v>
      </c>
      <c r="AB491" s="28" t="s">
        <v>14</v>
      </c>
      <c r="AC491" s="28" t="s">
        <v>14</v>
      </c>
      <c r="AD491" s="28" t="s">
        <v>14</v>
      </c>
      <c r="AE491" s="28" t="s">
        <v>14</v>
      </c>
      <c r="AF491" s="28" t="s">
        <v>14</v>
      </c>
      <c r="AG491" s="28" t="s">
        <v>14</v>
      </c>
      <c r="AH491" s="28" t="s">
        <v>14</v>
      </c>
      <c r="AI491" s="28" t="s">
        <v>14</v>
      </c>
      <c r="AJ491" s="28" t="s">
        <v>14</v>
      </c>
      <c r="AK491" s="51" t="s">
        <v>14</v>
      </c>
    </row>
    <row r="492" spans="1:37" x14ac:dyDescent="0.2">
      <c r="A492" s="21">
        <f>ROW(G492)-2</f>
        <v>490</v>
      </c>
      <c r="B492" s="76">
        <v>482</v>
      </c>
      <c r="C492" s="22">
        <f>IF(B492="","",IF(B492=A492,"=",B492-A492))</f>
        <v>-8</v>
      </c>
      <c r="D492" s="76">
        <f>COUNTIF($M$3:$M492,$M492)</f>
        <v>10</v>
      </c>
      <c r="E492" s="76">
        <v>10</v>
      </c>
      <c r="F492" s="22" t="str">
        <f>IF(E492="","",IF(E492=D492,"=",E492-D492))</f>
        <v>=</v>
      </c>
      <c r="G492" s="12">
        <v>35370</v>
      </c>
      <c r="H492" s="13" t="str">
        <f>IFERROR(VLOOKUP($G492,Jugadores,12,0), "")</f>
        <v>LUCIANO RIAL L.</v>
      </c>
      <c r="I492" s="13" t="str">
        <f>IFERROR(VLOOKUP($G492,Jugadores,14,0), "")</f>
        <v>CTM GAM</v>
      </c>
      <c r="J492" s="17" t="str">
        <f>IF(ISERROR(VLOOKUP(I492,Clubes,1,0)),"-","Galicia")</f>
        <v>Galicia</v>
      </c>
      <c r="K492" s="14">
        <f>IFERROR(VLOOKUP($G492,Jugadores,15,0), "")</f>
        <v>1950</v>
      </c>
      <c r="L492" s="17" t="str">
        <f>IFERROR(VLOOKUP($G492,Jugadores,16,0), "")</f>
        <v>M</v>
      </c>
      <c r="M492" s="15" t="str">
        <f>IFERROR(VLOOKUP($G492,Jugadores,17,0), "")</f>
        <v>V70M</v>
      </c>
      <c r="N492" s="16"/>
      <c r="O492" s="24">
        <f>IF(COUNT(R492:AK492)=0,"",COUNT(R492:AK492))</f>
        <v>1</v>
      </c>
      <c r="P492" s="48">
        <f>SUM(R492:AK492)</f>
        <v>6</v>
      </c>
      <c r="Q492" s="50">
        <v>6</v>
      </c>
      <c r="R492" s="25" t="s">
        <v>14</v>
      </c>
      <c r="S492" s="25" t="s">
        <v>14</v>
      </c>
      <c r="T492" s="25" t="s">
        <v>14</v>
      </c>
      <c r="U492" s="25" t="s">
        <v>14</v>
      </c>
      <c r="V492" s="25" t="s">
        <v>14</v>
      </c>
      <c r="W492" s="25" t="s">
        <v>14</v>
      </c>
      <c r="X492" s="25" t="s">
        <v>14</v>
      </c>
      <c r="Y492" s="26"/>
      <c r="Z492" s="28"/>
      <c r="AA492" s="28" t="s">
        <v>14</v>
      </c>
      <c r="AB492" s="28" t="s">
        <v>14</v>
      </c>
      <c r="AC492" s="28" t="s">
        <v>14</v>
      </c>
      <c r="AD492" s="28" t="s">
        <v>14</v>
      </c>
      <c r="AE492" s="28" t="s">
        <v>14</v>
      </c>
      <c r="AF492" s="28" t="s">
        <v>14</v>
      </c>
      <c r="AG492" s="28" t="s">
        <v>14</v>
      </c>
      <c r="AH492" s="28" t="s">
        <v>14</v>
      </c>
      <c r="AI492" s="28" t="s">
        <v>14</v>
      </c>
      <c r="AJ492" s="28">
        <v>6</v>
      </c>
      <c r="AK492" s="51" t="s">
        <v>14</v>
      </c>
    </row>
    <row r="493" spans="1:37" x14ac:dyDescent="0.2">
      <c r="A493" s="21">
        <f>ROW(G493)-2</f>
        <v>491</v>
      </c>
      <c r="B493" s="76">
        <v>483</v>
      </c>
      <c r="C493" s="22">
        <f>IF(B493="","",IF(B493=A493,"=",B493-A493))</f>
        <v>-8</v>
      </c>
      <c r="D493" s="76">
        <f>COUNTIF($M$3:$M493,$M493)</f>
        <v>61</v>
      </c>
      <c r="E493" s="76">
        <v>59</v>
      </c>
      <c r="F493" s="22">
        <f>IF(E493="","",IF(E493=D493,"=",E493-D493))</f>
        <v>-2</v>
      </c>
      <c r="G493" s="12">
        <v>2223047</v>
      </c>
      <c r="H493" s="13" t="str">
        <f>IFERROR(VLOOKUP($G493,Jugadores,12,0), "")</f>
        <v>DAVID GONZALEZ I.</v>
      </c>
      <c r="I493" s="13" t="str">
        <f>IFERROR(VLOOKUP($G493,Jugadores,14,0), "")</f>
        <v>AD Vincios</v>
      </c>
      <c r="J493" s="17" t="str">
        <f>IF(ISERROR(VLOOKUP(I493,Clubes,1,0)),"-","Galicia")</f>
        <v>Galicia</v>
      </c>
      <c r="K493" s="14">
        <f>IFERROR(VLOOKUP($G493,Jugadores,15,0), "")</f>
        <v>2008</v>
      </c>
      <c r="L493" s="17" t="str">
        <f>IFERROR(VLOOKUP($G493,Jugadores,16,0), "")</f>
        <v>M</v>
      </c>
      <c r="M493" s="15" t="str">
        <f>IFERROR(VLOOKUP($G493,Jugadores,17,0), "")</f>
        <v>INFM</v>
      </c>
      <c r="N493" s="16"/>
      <c r="O493" s="24">
        <f>IF(COUNT(R493:AK493)=0,"",COUNT(R493:AK493))</f>
        <v>1</v>
      </c>
      <c r="P493" s="48">
        <f>SUM(R493:AK493)</f>
        <v>6</v>
      </c>
      <c r="Q493" s="50"/>
      <c r="R493" s="25"/>
      <c r="S493" s="25" t="s">
        <v>14</v>
      </c>
      <c r="T493" s="25" t="s">
        <v>14</v>
      </c>
      <c r="U493" s="25" t="s">
        <v>14</v>
      </c>
      <c r="V493" s="25" t="s">
        <v>14</v>
      </c>
      <c r="W493" s="25" t="s">
        <v>14</v>
      </c>
      <c r="X493" s="25">
        <v>6</v>
      </c>
      <c r="Y493" s="26"/>
      <c r="Z493" s="28"/>
      <c r="AA493" s="28" t="s">
        <v>14</v>
      </c>
      <c r="AB493" s="28" t="s">
        <v>14</v>
      </c>
      <c r="AC493" s="28" t="s">
        <v>14</v>
      </c>
      <c r="AD493" s="28" t="s">
        <v>14</v>
      </c>
      <c r="AE493" s="28" t="s">
        <v>14</v>
      </c>
      <c r="AF493" s="28" t="s">
        <v>14</v>
      </c>
      <c r="AG493" s="28" t="s">
        <v>14</v>
      </c>
      <c r="AH493" s="28" t="s">
        <v>14</v>
      </c>
      <c r="AI493" s="28" t="s">
        <v>14</v>
      </c>
      <c r="AJ493" s="28" t="s">
        <v>14</v>
      </c>
      <c r="AK493" s="51" t="s">
        <v>14</v>
      </c>
    </row>
    <row r="494" spans="1:37" x14ac:dyDescent="0.2">
      <c r="A494" s="21">
        <f>ROW(G494)-2</f>
        <v>492</v>
      </c>
      <c r="B494" s="76">
        <v>484</v>
      </c>
      <c r="C494" s="22">
        <f>IF(B494="","",IF(B494=A494,"=",B494-A494))</f>
        <v>-8</v>
      </c>
      <c r="D494" s="76">
        <f>COUNTIF($M$3:$M494,$M494)</f>
        <v>62</v>
      </c>
      <c r="E494" s="76">
        <v>60</v>
      </c>
      <c r="F494" s="22">
        <f>IF(E494="","",IF(E494=D494,"=",E494-D494))</f>
        <v>-2</v>
      </c>
      <c r="G494" s="12">
        <v>2223048</v>
      </c>
      <c r="H494" s="13" t="str">
        <f>IFERROR(VLOOKUP($G494,Jugadores,12,0), "")</f>
        <v>MARCOS GONZALEZ I.</v>
      </c>
      <c r="I494" s="13" t="str">
        <f>IFERROR(VLOOKUP($G494,Jugadores,14,0), "")</f>
        <v>AD Vincios</v>
      </c>
      <c r="J494" s="17" t="str">
        <f>IF(ISERROR(VLOOKUP(I494,Clubes,1,0)),"-","Galicia")</f>
        <v>Galicia</v>
      </c>
      <c r="K494" s="14">
        <f>IFERROR(VLOOKUP($G494,Jugadores,15,0), "")</f>
        <v>2007</v>
      </c>
      <c r="L494" s="17" t="str">
        <f>IFERROR(VLOOKUP($G494,Jugadores,16,0), "")</f>
        <v>M</v>
      </c>
      <c r="M494" s="15" t="str">
        <f>IFERROR(VLOOKUP($G494,Jugadores,17,0), "")</f>
        <v>INFM</v>
      </c>
      <c r="N494" s="16"/>
      <c r="O494" s="24">
        <f>IF(COUNT(R494:AK494)=0,"",COUNT(R494:AK494))</f>
        <v>1</v>
      </c>
      <c r="P494" s="48">
        <f>SUM(R494:AK494)</f>
        <v>6</v>
      </c>
      <c r="Q494" s="50"/>
      <c r="R494" s="25"/>
      <c r="S494" s="25" t="s">
        <v>14</v>
      </c>
      <c r="T494" s="25" t="s">
        <v>14</v>
      </c>
      <c r="U494" s="25" t="s">
        <v>14</v>
      </c>
      <c r="V494" s="25" t="s">
        <v>14</v>
      </c>
      <c r="W494" s="25" t="s">
        <v>14</v>
      </c>
      <c r="X494" s="25">
        <v>6</v>
      </c>
      <c r="Y494" s="26"/>
      <c r="Z494" s="28"/>
      <c r="AA494" s="28" t="s">
        <v>14</v>
      </c>
      <c r="AB494" s="28" t="s">
        <v>14</v>
      </c>
      <c r="AC494" s="28" t="s">
        <v>14</v>
      </c>
      <c r="AD494" s="28" t="s">
        <v>14</v>
      </c>
      <c r="AE494" s="28" t="s">
        <v>14</v>
      </c>
      <c r="AF494" s="28" t="s">
        <v>14</v>
      </c>
      <c r="AG494" s="28" t="s">
        <v>14</v>
      </c>
      <c r="AH494" s="28" t="s">
        <v>14</v>
      </c>
      <c r="AI494" s="28" t="s">
        <v>14</v>
      </c>
      <c r="AJ494" s="28" t="s">
        <v>14</v>
      </c>
      <c r="AK494" s="51" t="s">
        <v>14</v>
      </c>
    </row>
    <row r="495" spans="1:37" x14ac:dyDescent="0.2">
      <c r="A495" s="21">
        <f>ROW(G495)-2</f>
        <v>493</v>
      </c>
      <c r="B495" s="76">
        <v>485</v>
      </c>
      <c r="C495" s="22">
        <f>IF(B495="","",IF(B495=A495,"=",B495-A495))</f>
        <v>-8</v>
      </c>
      <c r="D495" s="76">
        <f>COUNTIF($M$3:$M495,$M495)</f>
        <v>4</v>
      </c>
      <c r="E495" s="76">
        <v>4</v>
      </c>
      <c r="F495" s="22" t="str">
        <f>IF(E495="","",IF(E495=D495,"=",E495-D495))</f>
        <v>=</v>
      </c>
      <c r="G495" s="12">
        <v>58985</v>
      </c>
      <c r="H495" s="13" t="str">
        <f>IFERROR(VLOOKUP($G495,Jugadores,12,0), "")</f>
        <v>SONIA NEVES</v>
      </c>
      <c r="I495" s="13" t="str">
        <f>IFERROR(VLOOKUP($G495,Jugadores,14,0), "")</f>
        <v>Centro Social Cultural de Orgens</v>
      </c>
      <c r="J495" s="17" t="str">
        <f>IF(ISERROR(VLOOKUP(I495,Clubes,1,0)),"-","Galicia")</f>
        <v>-</v>
      </c>
      <c r="K495" s="14">
        <f>IFERROR(VLOOKUP($G495,Jugadores,15,0), "")</f>
        <v>1983</v>
      </c>
      <c r="L495" s="17" t="str">
        <f>IFERROR(VLOOKUP($G495,Jugadores,16,0), "")</f>
        <v>F</v>
      </c>
      <c r="M495" s="15" t="str">
        <f>IFERROR(VLOOKUP($G495,Jugadores,17,0), "")</f>
        <v>V40F</v>
      </c>
      <c r="N495" s="16"/>
      <c r="O495" s="24">
        <f>IF(COUNT(R495:AK495)=0,"",COUNT(R495:AK495))</f>
        <v>1</v>
      </c>
      <c r="P495" s="48">
        <f>SUM(R495:AK495)</f>
        <v>5.8</v>
      </c>
      <c r="Q495" s="50">
        <v>5.8</v>
      </c>
      <c r="R495" s="25" t="s">
        <v>14</v>
      </c>
      <c r="S495" s="25"/>
      <c r="T495" s="25">
        <v>5.8</v>
      </c>
      <c r="U495" s="25"/>
      <c r="V495" s="25" t="s">
        <v>14</v>
      </c>
      <c r="W495" s="25" t="s">
        <v>14</v>
      </c>
      <c r="X495" s="25" t="s">
        <v>14</v>
      </c>
      <c r="Y495" s="26"/>
      <c r="Z495" s="28" t="s">
        <v>14</v>
      </c>
      <c r="AA495" s="28" t="s">
        <v>14</v>
      </c>
      <c r="AB495" s="28" t="s">
        <v>14</v>
      </c>
      <c r="AC495" s="28" t="s">
        <v>14</v>
      </c>
      <c r="AD495" s="28" t="s">
        <v>14</v>
      </c>
      <c r="AE495" s="28" t="s">
        <v>14</v>
      </c>
      <c r="AF495" s="28"/>
      <c r="AG495" s="28" t="s">
        <v>14</v>
      </c>
      <c r="AH495" s="28" t="s">
        <v>14</v>
      </c>
      <c r="AI495" s="28" t="s">
        <v>14</v>
      </c>
      <c r="AJ495" s="28" t="s">
        <v>14</v>
      </c>
      <c r="AK495" s="51" t="s">
        <v>14</v>
      </c>
    </row>
    <row r="496" spans="1:37" x14ac:dyDescent="0.2">
      <c r="A496" s="21">
        <f>ROW(G496)-2</f>
        <v>494</v>
      </c>
      <c r="B496" s="76">
        <v>486</v>
      </c>
      <c r="C496" s="22">
        <f>IF(B496="","",IF(B496=A496,"=",B496-A496))</f>
        <v>-8</v>
      </c>
      <c r="D496" s="76">
        <f>COUNTIF($M$3:$M496,$M496)</f>
        <v>24</v>
      </c>
      <c r="E496" s="76">
        <v>24</v>
      </c>
      <c r="F496" s="22" t="str">
        <f>IF(E496="","",IF(E496=D496,"=",E496-D496))</f>
        <v>=</v>
      </c>
      <c r="G496" s="12">
        <v>7949</v>
      </c>
      <c r="H496" s="13" t="str">
        <f>IFERROR(VLOOKUP($G496,Jugadores,12,0), "")</f>
        <v>GONZALO RECUNA C.</v>
      </c>
      <c r="I496" s="13" t="str">
        <f>IFERROR(VLOOKUP($G496,Jugadores,14,0), "")</f>
        <v>Vilagarcía TM</v>
      </c>
      <c r="J496" s="17" t="str">
        <f>IF(ISERROR(VLOOKUP(I496,Clubes,1,0)),"-","Galicia")</f>
        <v>Galicia</v>
      </c>
      <c r="K496" s="14">
        <f>IFERROR(VLOOKUP($G496,Jugadores,15,0), "")</f>
        <v>1961</v>
      </c>
      <c r="L496" s="17" t="str">
        <f>IFERROR(VLOOKUP($G496,Jugadores,16,0), "")</f>
        <v>M</v>
      </c>
      <c r="M496" s="15" t="str">
        <f>IFERROR(VLOOKUP($G496,Jugadores,17,0), "")</f>
        <v>V60M</v>
      </c>
      <c r="N496" s="16">
        <v>1</v>
      </c>
      <c r="O496" s="24">
        <f>IF(COUNT(R496:AK496)=0,"",COUNT(R496:AK496))</f>
        <v>2</v>
      </c>
      <c r="P496" s="48">
        <f>SUM(R496:AK496)</f>
        <v>5.5</v>
      </c>
      <c r="Q496" s="50">
        <v>0</v>
      </c>
      <c r="R496" s="25">
        <v>5.5</v>
      </c>
      <c r="S496" s="25" t="s">
        <v>14</v>
      </c>
      <c r="T496" s="25" t="s">
        <v>14</v>
      </c>
      <c r="U496" s="25" t="s">
        <v>14</v>
      </c>
      <c r="V496" s="25" t="s">
        <v>14</v>
      </c>
      <c r="W496" s="25" t="s">
        <v>14</v>
      </c>
      <c r="X496" s="25" t="s">
        <v>14</v>
      </c>
      <c r="Y496" s="26"/>
      <c r="Z496" s="28"/>
      <c r="AA496" s="28" t="s">
        <v>14</v>
      </c>
      <c r="AB496" s="28" t="s">
        <v>14</v>
      </c>
      <c r="AC496" s="28" t="s">
        <v>14</v>
      </c>
      <c r="AD496" s="28" t="s">
        <v>14</v>
      </c>
      <c r="AE496" s="28" t="s">
        <v>14</v>
      </c>
      <c r="AF496" s="28" t="s">
        <v>14</v>
      </c>
      <c r="AG496" s="28" t="s">
        <v>14</v>
      </c>
      <c r="AH496" s="28">
        <v>0</v>
      </c>
      <c r="AI496" s="28" t="s">
        <v>14</v>
      </c>
      <c r="AJ496" s="28" t="s">
        <v>14</v>
      </c>
      <c r="AK496" s="51" t="s">
        <v>14</v>
      </c>
    </row>
    <row r="497" spans="1:37" x14ac:dyDescent="0.2">
      <c r="A497" s="21">
        <f>ROW(G497)-2</f>
        <v>495</v>
      </c>
      <c r="B497" s="76">
        <v>487</v>
      </c>
      <c r="C497" s="22">
        <f>IF(B497="","",IF(B497=A497,"=",B497-A497))</f>
        <v>-8</v>
      </c>
      <c r="D497" s="76">
        <f>COUNTIF($M$3:$M497,$M497)</f>
        <v>11</v>
      </c>
      <c r="E497" s="76">
        <v>11</v>
      </c>
      <c r="F497" s="22" t="str">
        <f>IF(E497="","",IF(E497=D497,"=",E497-D497))</f>
        <v>=</v>
      </c>
      <c r="G497" s="12">
        <v>19946</v>
      </c>
      <c r="H497" s="13" t="str">
        <f>IFERROR(VLOOKUP($G497,Jugadores,12,0), "")</f>
        <v>CLAUDIO R. GONZALEZ M.</v>
      </c>
      <c r="I497" s="13" t="str">
        <f>IFERROR(VLOOKUP($G497,Jugadores,14,0), "")</f>
        <v>Monteferreiros TM</v>
      </c>
      <c r="J497" s="17" t="str">
        <f>IF(ISERROR(VLOOKUP(I497,Clubes,1,0)),"-","Galicia")</f>
        <v>Galicia</v>
      </c>
      <c r="K497" s="14">
        <f>IFERROR(VLOOKUP($G497,Jugadores,15,0), "")</f>
        <v>1951</v>
      </c>
      <c r="L497" s="17" t="str">
        <f>IFERROR(VLOOKUP($G497,Jugadores,16,0), "")</f>
        <v>M</v>
      </c>
      <c r="M497" s="15" t="str">
        <f>IFERROR(VLOOKUP($G497,Jugadores,17,0), "")</f>
        <v>V70M</v>
      </c>
      <c r="N497" s="16"/>
      <c r="O497" s="24">
        <f>IF(COUNT(R497:AK497)=0,"",COUNT(R497:AK497))</f>
        <v>2</v>
      </c>
      <c r="P497" s="48">
        <f>SUM(R497:AK497)</f>
        <v>5.5</v>
      </c>
      <c r="Q497" s="50">
        <v>2</v>
      </c>
      <c r="R497" s="25">
        <v>3.5</v>
      </c>
      <c r="S497" s="25" t="s">
        <v>14</v>
      </c>
      <c r="T497" s="25" t="s">
        <v>14</v>
      </c>
      <c r="U497" s="25">
        <v>2</v>
      </c>
      <c r="V497" s="25" t="s">
        <v>14</v>
      </c>
      <c r="W497" s="25" t="s">
        <v>14</v>
      </c>
      <c r="X497" s="25" t="s">
        <v>14</v>
      </c>
      <c r="Y497" s="26"/>
      <c r="Z497" s="28" t="s">
        <v>14</v>
      </c>
      <c r="AA497" s="28" t="s">
        <v>14</v>
      </c>
      <c r="AB497" s="28" t="s">
        <v>14</v>
      </c>
      <c r="AC497" s="28" t="s">
        <v>14</v>
      </c>
      <c r="AD497" s="28" t="s">
        <v>14</v>
      </c>
      <c r="AE497" s="28" t="s">
        <v>14</v>
      </c>
      <c r="AF497" s="28" t="s">
        <v>14</v>
      </c>
      <c r="AG497" s="28" t="s">
        <v>14</v>
      </c>
      <c r="AH497" s="28" t="s">
        <v>14</v>
      </c>
      <c r="AI497" s="28" t="s">
        <v>14</v>
      </c>
      <c r="AJ497" s="28" t="s">
        <v>14</v>
      </c>
      <c r="AK497" s="51" t="s">
        <v>14</v>
      </c>
    </row>
    <row r="498" spans="1:37" x14ac:dyDescent="0.2">
      <c r="A498" s="21">
        <f>ROW(G498)-2</f>
        <v>496</v>
      </c>
      <c r="B498" s="76">
        <v>488</v>
      </c>
      <c r="C498" s="22">
        <f>IF(B498="","",IF(B498=A498,"=",B498-A498))</f>
        <v>-8</v>
      </c>
      <c r="D498" s="76">
        <f>COUNTIF($M$3:$M498,$M498)</f>
        <v>25</v>
      </c>
      <c r="E498" s="76">
        <v>25</v>
      </c>
      <c r="F498" s="22" t="str">
        <f>IF(E498="","",IF(E498=D498,"=",E498-D498))</f>
        <v>=</v>
      </c>
      <c r="G498" s="12">
        <v>831</v>
      </c>
      <c r="H498" s="13" t="str">
        <f>IFERROR(VLOOKUP($G498,Jugadores,12,0), "")</f>
        <v>FERNANDO SUAREZ S.</v>
      </c>
      <c r="I498" s="13" t="str">
        <f>IFERROR(VLOOKUP($G498,Jugadores,14,0), "")</f>
        <v>Conxo TM</v>
      </c>
      <c r="J498" s="17" t="str">
        <f>IF(ISERROR(VLOOKUP(I498,Clubes,1,0)),"-","Galicia")</f>
        <v>Galicia</v>
      </c>
      <c r="K498" s="14">
        <f>IFERROR(VLOOKUP($G498,Jugadores,15,0), "")</f>
        <v>1963</v>
      </c>
      <c r="L498" s="17" t="str">
        <f>IFERROR(VLOOKUP($G498,Jugadores,16,0), "")</f>
        <v>M</v>
      </c>
      <c r="M498" s="15" t="str">
        <f>IFERROR(VLOOKUP($G498,Jugadores,17,0), "")</f>
        <v>V60M</v>
      </c>
      <c r="N498" s="16"/>
      <c r="O498" s="24">
        <f>IF(COUNT(R498:AK498)=0,"",COUNT(R498:AK498))</f>
        <v>1</v>
      </c>
      <c r="P498" s="48">
        <f>SUM(R498:AK498)</f>
        <v>5.5</v>
      </c>
      <c r="Q498" s="50">
        <v>5.5</v>
      </c>
      <c r="R498" s="25" t="s">
        <v>14</v>
      </c>
      <c r="S498" s="25"/>
      <c r="T498" s="25">
        <v>5.5</v>
      </c>
      <c r="U498" s="25"/>
      <c r="V498" s="25" t="s">
        <v>14</v>
      </c>
      <c r="W498" s="25" t="s">
        <v>14</v>
      </c>
      <c r="X498" s="25" t="s">
        <v>14</v>
      </c>
      <c r="Y498" s="26"/>
      <c r="Z498" s="28" t="s">
        <v>14</v>
      </c>
      <c r="AA498" s="28" t="s">
        <v>14</v>
      </c>
      <c r="AB498" s="28" t="s">
        <v>14</v>
      </c>
      <c r="AC498" s="28" t="s">
        <v>14</v>
      </c>
      <c r="AD498" s="28" t="s">
        <v>14</v>
      </c>
      <c r="AE498" s="28" t="s">
        <v>14</v>
      </c>
      <c r="AF498" s="28"/>
      <c r="AG498" s="28" t="s">
        <v>14</v>
      </c>
      <c r="AH498" s="28" t="s">
        <v>14</v>
      </c>
      <c r="AI498" s="28" t="s">
        <v>14</v>
      </c>
      <c r="AJ498" s="28" t="s">
        <v>14</v>
      </c>
      <c r="AK498" s="51" t="s">
        <v>14</v>
      </c>
    </row>
    <row r="499" spans="1:37" x14ac:dyDescent="0.2">
      <c r="A499" s="21">
        <f>ROW(G499)-2</f>
        <v>497</v>
      </c>
      <c r="B499" s="76">
        <v>490</v>
      </c>
      <c r="C499" s="22">
        <f>IF(B499="","",IF(B499=A499,"=",B499-A499))</f>
        <v>-7</v>
      </c>
      <c r="D499" s="76">
        <f>COUNTIF($M$3:$M499,$M499)</f>
        <v>51</v>
      </c>
      <c r="E499" s="76">
        <v>51</v>
      </c>
      <c r="F499" s="22" t="str">
        <f>IF(E499="","",IF(E499=D499,"=",E499-D499))</f>
        <v>=</v>
      </c>
      <c r="G499" s="12">
        <v>15605</v>
      </c>
      <c r="H499" s="13" t="str">
        <f>IFERROR(VLOOKUP($G499,Jugadores,12,0), "")</f>
        <v>JOSE M. REGUEIRO R.</v>
      </c>
      <c r="I499" s="13" t="str">
        <f>IFERROR(VLOOKUP($G499,Jugadores,14,0), "")</f>
        <v>CTM Espedregada</v>
      </c>
      <c r="J499" s="17" t="str">
        <f>IF(ISERROR(VLOOKUP(I499,Clubes,1,0)),"-","Galicia")</f>
        <v>Galicia</v>
      </c>
      <c r="K499" s="14">
        <f>IFERROR(VLOOKUP($G499,Jugadores,15,0), "")</f>
        <v>1965</v>
      </c>
      <c r="L499" s="17" t="str">
        <f>IFERROR(VLOOKUP($G499,Jugadores,16,0), "")</f>
        <v>M</v>
      </c>
      <c r="M499" s="15" t="str">
        <f>IFERROR(VLOOKUP($G499,Jugadores,17,0), "")</f>
        <v>V50M</v>
      </c>
      <c r="N499" s="16"/>
      <c r="O499" s="24">
        <f>IF(COUNT(R499:AK499)=0,"",COUNT(R499:AK499))</f>
        <v>1</v>
      </c>
      <c r="P499" s="48">
        <f>SUM(R499:AK499)</f>
        <v>5.5</v>
      </c>
      <c r="Q499" s="50">
        <v>5.5</v>
      </c>
      <c r="R499" s="25" t="s">
        <v>14</v>
      </c>
      <c r="S499" s="25" t="s">
        <v>14</v>
      </c>
      <c r="T499" s="25" t="s">
        <v>14</v>
      </c>
      <c r="U499" s="25">
        <v>5.5</v>
      </c>
      <c r="V499" s="25" t="s">
        <v>14</v>
      </c>
      <c r="W499" s="25" t="s">
        <v>14</v>
      </c>
      <c r="X499" s="25" t="s">
        <v>14</v>
      </c>
      <c r="Y499" s="26"/>
      <c r="Z499" s="28" t="s">
        <v>14</v>
      </c>
      <c r="AA499" s="28" t="s">
        <v>14</v>
      </c>
      <c r="AB499" s="28" t="s">
        <v>14</v>
      </c>
      <c r="AC499" s="28" t="s">
        <v>14</v>
      </c>
      <c r="AD499" s="28" t="s">
        <v>14</v>
      </c>
      <c r="AE499" s="28" t="s">
        <v>14</v>
      </c>
      <c r="AF499" s="28" t="s">
        <v>14</v>
      </c>
      <c r="AG499" s="28" t="s">
        <v>14</v>
      </c>
      <c r="AH499" s="28" t="s">
        <v>14</v>
      </c>
      <c r="AI499" s="28" t="s">
        <v>14</v>
      </c>
      <c r="AJ499" s="28" t="s">
        <v>14</v>
      </c>
      <c r="AK499" s="51" t="s">
        <v>14</v>
      </c>
    </row>
    <row r="500" spans="1:37" x14ac:dyDescent="0.2">
      <c r="A500" s="21">
        <f>ROW(G500)-2</f>
        <v>498</v>
      </c>
      <c r="B500" s="76">
        <v>491</v>
      </c>
      <c r="C500" s="22">
        <f>IF(B500="","",IF(B500=A500,"=",B500-A500))</f>
        <v>-7</v>
      </c>
      <c r="D500" s="76">
        <f>COUNTIF($M$3:$M500,$M500)</f>
        <v>7</v>
      </c>
      <c r="E500" s="76">
        <v>7</v>
      </c>
      <c r="F500" s="22" t="str">
        <f>IF(E500="","",IF(E500=D500,"=",E500-D500))</f>
        <v>=</v>
      </c>
      <c r="G500" s="12">
        <v>19437</v>
      </c>
      <c r="H500" s="13" t="str">
        <f>IFERROR(VLOOKUP($G500,Jugadores,12,0), "")</f>
        <v>INES QUINTANA R.</v>
      </c>
      <c r="I500" s="13" t="str">
        <f>IFERROR(VLOOKUP($G500,Jugadores,14,0), "")</f>
        <v>Club Monte Porreiro</v>
      </c>
      <c r="J500" s="17" t="str">
        <f>IF(ISERROR(VLOOKUP(I500,Clubes,1,0)),"-","Galicia")</f>
        <v>Galicia</v>
      </c>
      <c r="K500" s="14">
        <f>IFERROR(VLOOKUP($G500,Jugadores,15,0), "")</f>
        <v>2001</v>
      </c>
      <c r="L500" s="17" t="str">
        <f>IFERROR(VLOOKUP($G500,Jugadores,16,0), "")</f>
        <v>F</v>
      </c>
      <c r="M500" s="15" t="str">
        <f>IFERROR(VLOOKUP($G500,Jugadores,17,0), "")</f>
        <v>S23F</v>
      </c>
      <c r="N500" s="16"/>
      <c r="O500" s="24">
        <f>IF(COUNT(R500:AK500)=0,"",COUNT(R500:AK500))</f>
        <v>1</v>
      </c>
      <c r="P500" s="48">
        <f>SUM(R500:AK500)</f>
        <v>5.5</v>
      </c>
      <c r="Q500" s="50">
        <v>5.5</v>
      </c>
      <c r="R500" s="25" t="s">
        <v>14</v>
      </c>
      <c r="S500" s="25" t="s">
        <v>14</v>
      </c>
      <c r="T500" s="25" t="s">
        <v>14</v>
      </c>
      <c r="U500" s="25">
        <v>5.5</v>
      </c>
      <c r="V500" s="25" t="s">
        <v>14</v>
      </c>
      <c r="W500" s="25" t="s">
        <v>14</v>
      </c>
      <c r="X500" s="25" t="s">
        <v>14</v>
      </c>
      <c r="Y500" s="26"/>
      <c r="Z500" s="28" t="s">
        <v>14</v>
      </c>
      <c r="AA500" s="28" t="s">
        <v>14</v>
      </c>
      <c r="AB500" s="28" t="s">
        <v>14</v>
      </c>
      <c r="AC500" s="28" t="s">
        <v>14</v>
      </c>
      <c r="AD500" s="28" t="s">
        <v>14</v>
      </c>
      <c r="AE500" s="28" t="s">
        <v>14</v>
      </c>
      <c r="AF500" s="28" t="s">
        <v>14</v>
      </c>
      <c r="AG500" s="28" t="s">
        <v>14</v>
      </c>
      <c r="AH500" s="28" t="s">
        <v>14</v>
      </c>
      <c r="AI500" s="28" t="s">
        <v>14</v>
      </c>
      <c r="AJ500" s="28" t="s">
        <v>14</v>
      </c>
      <c r="AK500" s="51" t="s">
        <v>14</v>
      </c>
    </row>
    <row r="501" spans="1:37" x14ac:dyDescent="0.2">
      <c r="A501" s="21">
        <f>ROW(G501)-2</f>
        <v>499</v>
      </c>
      <c r="B501" s="76">
        <v>492</v>
      </c>
      <c r="C501" s="22">
        <f>IF(B501="","",IF(B501=A501,"=",B501-A501))</f>
        <v>-7</v>
      </c>
      <c r="D501" s="76">
        <f>COUNTIF($M$3:$M501,$M501)</f>
        <v>41</v>
      </c>
      <c r="E501" s="76">
        <v>41</v>
      </c>
      <c r="F501" s="22" t="str">
        <f>IF(E501="","",IF(E501=D501,"=",E501-D501))</f>
        <v>=</v>
      </c>
      <c r="G501" s="12">
        <v>20943</v>
      </c>
      <c r="H501" s="13" t="str">
        <f>IFERROR(VLOOKUP($G501,Jugadores,12,0), "")</f>
        <v>CARLOS RODRIGUEZ C.</v>
      </c>
      <c r="I501" s="13" t="str">
        <f>IFERROR(VLOOKUP($G501,Jugadores,14,0), "")</f>
        <v>Club Monte Porreiro</v>
      </c>
      <c r="J501" s="17" t="str">
        <f>IF(ISERROR(VLOOKUP(I501,Clubes,1,0)),"-","Galicia")</f>
        <v>Galicia</v>
      </c>
      <c r="K501" s="14">
        <f>IFERROR(VLOOKUP($G501,Jugadores,15,0), "")</f>
        <v>2004</v>
      </c>
      <c r="L501" s="17" t="str">
        <f>IFERROR(VLOOKUP($G501,Jugadores,16,0), "")</f>
        <v>M</v>
      </c>
      <c r="M501" s="15" t="str">
        <f>IFERROR(VLOOKUP($G501,Jugadores,17,0), "")</f>
        <v>JUVM</v>
      </c>
      <c r="N501" s="16"/>
      <c r="O501" s="24">
        <f>IF(COUNT(R501:AK501)=0,"",COUNT(R501:AK501))</f>
        <v>1</v>
      </c>
      <c r="P501" s="48">
        <f>SUM(R501:AK501)</f>
        <v>5.5</v>
      </c>
      <c r="Q501" s="50">
        <v>5.5</v>
      </c>
      <c r="R501" s="25" t="s">
        <v>14</v>
      </c>
      <c r="S501" s="25" t="s">
        <v>14</v>
      </c>
      <c r="T501" s="25" t="s">
        <v>14</v>
      </c>
      <c r="U501" s="25">
        <v>5.5</v>
      </c>
      <c r="V501" s="25" t="s">
        <v>14</v>
      </c>
      <c r="W501" s="25" t="s">
        <v>14</v>
      </c>
      <c r="X501" s="25" t="s">
        <v>14</v>
      </c>
      <c r="Y501" s="26"/>
      <c r="Z501" s="28" t="s">
        <v>14</v>
      </c>
      <c r="AA501" s="28" t="s">
        <v>14</v>
      </c>
      <c r="AB501" s="28" t="s">
        <v>14</v>
      </c>
      <c r="AC501" s="28" t="s">
        <v>14</v>
      </c>
      <c r="AD501" s="28" t="s">
        <v>14</v>
      </c>
      <c r="AE501" s="28" t="s">
        <v>14</v>
      </c>
      <c r="AF501" s="28" t="s">
        <v>14</v>
      </c>
      <c r="AG501" s="28" t="s">
        <v>14</v>
      </c>
      <c r="AH501" s="28" t="s">
        <v>14</v>
      </c>
      <c r="AI501" s="28" t="s">
        <v>14</v>
      </c>
      <c r="AJ501" s="28" t="s">
        <v>14</v>
      </c>
      <c r="AK501" s="51" t="s">
        <v>14</v>
      </c>
    </row>
    <row r="502" spans="1:37" x14ac:dyDescent="0.2">
      <c r="A502" s="21">
        <f>ROW(G502)-2</f>
        <v>500</v>
      </c>
      <c r="B502" s="76">
        <v>493</v>
      </c>
      <c r="C502" s="22">
        <f>IF(B502="","",IF(B502=A502,"=",B502-A502))</f>
        <v>-7</v>
      </c>
      <c r="D502" s="76">
        <f>COUNTIF($M$3:$M502,$M502)</f>
        <v>12</v>
      </c>
      <c r="E502" s="76">
        <v>12</v>
      </c>
      <c r="F502" s="22" t="str">
        <f>IF(E502="","",IF(E502=D502,"=",E502-D502))</f>
        <v>=</v>
      </c>
      <c r="G502" s="12">
        <v>29910</v>
      </c>
      <c r="H502" s="13" t="str">
        <f>IFERROR(VLOOKUP($G502,Jugadores,12,0), "")</f>
        <v>NICOLAS PEREZ G.</v>
      </c>
      <c r="I502" s="13" t="str">
        <f>IFERROR(VLOOKUP($G502,Jugadores,14,0), "")</f>
        <v>CTM Vigo</v>
      </c>
      <c r="J502" s="17" t="str">
        <f>IF(ISERROR(VLOOKUP(I502,Clubes,1,0)),"-","Galicia")</f>
        <v>Galicia</v>
      </c>
      <c r="K502" s="14">
        <f>IFERROR(VLOOKUP($G502,Jugadores,15,0), "")</f>
        <v>2003</v>
      </c>
      <c r="L502" s="17" t="str">
        <f>IFERROR(VLOOKUP($G502,Jugadores,16,0), "")</f>
        <v>M</v>
      </c>
      <c r="M502" s="15" t="str">
        <f>IFERROR(VLOOKUP($G502,Jugadores,17,0), "")</f>
        <v>S23M</v>
      </c>
      <c r="N502" s="16"/>
      <c r="O502" s="24">
        <f>IF(COUNT(R502:AK502)=0,"",COUNT(R502:AK502))</f>
        <v>1</v>
      </c>
      <c r="P502" s="48">
        <f>SUM(R502:AK502)</f>
        <v>5.5</v>
      </c>
      <c r="Q502" s="50">
        <v>5.5</v>
      </c>
      <c r="R502" s="25" t="s">
        <v>14</v>
      </c>
      <c r="S502" s="25" t="s">
        <v>14</v>
      </c>
      <c r="T502" s="25" t="s">
        <v>14</v>
      </c>
      <c r="U502" s="25">
        <v>5.5</v>
      </c>
      <c r="V502" s="25" t="s">
        <v>14</v>
      </c>
      <c r="W502" s="25" t="s">
        <v>14</v>
      </c>
      <c r="X502" s="25" t="s">
        <v>14</v>
      </c>
      <c r="Y502" s="26"/>
      <c r="Z502" s="28" t="s">
        <v>14</v>
      </c>
      <c r="AA502" s="28" t="s">
        <v>14</v>
      </c>
      <c r="AB502" s="28" t="s">
        <v>14</v>
      </c>
      <c r="AC502" s="28" t="s">
        <v>14</v>
      </c>
      <c r="AD502" s="28" t="s">
        <v>14</v>
      </c>
      <c r="AE502" s="28" t="s">
        <v>14</v>
      </c>
      <c r="AF502" s="28" t="s">
        <v>14</v>
      </c>
      <c r="AG502" s="28" t="s">
        <v>14</v>
      </c>
      <c r="AH502" s="28" t="s">
        <v>14</v>
      </c>
      <c r="AI502" s="28" t="s">
        <v>14</v>
      </c>
      <c r="AJ502" s="28" t="s">
        <v>14</v>
      </c>
      <c r="AK502" s="51" t="s">
        <v>14</v>
      </c>
    </row>
    <row r="503" spans="1:37" x14ac:dyDescent="0.2">
      <c r="A503" s="21">
        <f>ROW(G503)-2</f>
        <v>501</v>
      </c>
      <c r="B503" s="76">
        <v>494</v>
      </c>
      <c r="C503" s="22">
        <f>IF(B503="","",IF(B503=A503,"=",B503-A503))</f>
        <v>-7</v>
      </c>
      <c r="D503" s="76">
        <f>COUNTIF($M$3:$M503,$M503)</f>
        <v>42</v>
      </c>
      <c r="E503" s="76">
        <v>42</v>
      </c>
      <c r="F503" s="22" t="str">
        <f>IF(E503="","",IF(E503=D503,"=",E503-D503))</f>
        <v>=</v>
      </c>
      <c r="G503" s="12">
        <v>30871</v>
      </c>
      <c r="H503" s="13" t="str">
        <f>IFERROR(VLOOKUP($G503,Jugadores,12,0), "")</f>
        <v>JORGE VAZQUEZ U.</v>
      </c>
      <c r="I503" s="13" t="str">
        <f>IFERROR(VLOOKUP($G503,Jugadores,14,0), "")</f>
        <v>Arteal TM</v>
      </c>
      <c r="J503" s="17" t="str">
        <f>IF(ISERROR(VLOOKUP(I503,Clubes,1,0)),"-","Galicia")</f>
        <v>Galicia</v>
      </c>
      <c r="K503" s="14">
        <f>IFERROR(VLOOKUP($G503,Jugadores,15,0), "")</f>
        <v>2006</v>
      </c>
      <c r="L503" s="17" t="str">
        <f>IFERROR(VLOOKUP($G503,Jugadores,16,0), "")</f>
        <v>M</v>
      </c>
      <c r="M503" s="15" t="str">
        <f>IFERROR(VLOOKUP($G503,Jugadores,17,0), "")</f>
        <v>JUVM</v>
      </c>
      <c r="N503" s="16"/>
      <c r="O503" s="24">
        <f>IF(COUNT(R503:AK503)=0,"",COUNT(R503:AK503))</f>
        <v>1</v>
      </c>
      <c r="P503" s="48">
        <f>SUM(R503:AK503)</f>
        <v>5.5</v>
      </c>
      <c r="Q503" s="50">
        <v>5.5</v>
      </c>
      <c r="R503" s="25" t="s">
        <v>14</v>
      </c>
      <c r="S503" s="25" t="s">
        <v>14</v>
      </c>
      <c r="T503" s="25" t="s">
        <v>14</v>
      </c>
      <c r="U503" s="25" t="s">
        <v>14</v>
      </c>
      <c r="V503" s="25" t="s">
        <v>14</v>
      </c>
      <c r="W503" s="25">
        <v>5.5</v>
      </c>
      <c r="X503" s="25" t="s">
        <v>14</v>
      </c>
      <c r="Y503" s="26"/>
      <c r="Z503" s="28" t="s">
        <v>14</v>
      </c>
      <c r="AA503" s="28" t="s">
        <v>14</v>
      </c>
      <c r="AB503" s="28" t="s">
        <v>14</v>
      </c>
      <c r="AC503" s="28" t="s">
        <v>14</v>
      </c>
      <c r="AD503" s="28" t="s">
        <v>14</v>
      </c>
      <c r="AE503" s="28" t="s">
        <v>14</v>
      </c>
      <c r="AF503" s="28" t="s">
        <v>14</v>
      </c>
      <c r="AG503" s="28" t="s">
        <v>14</v>
      </c>
      <c r="AH503" s="28" t="s">
        <v>14</v>
      </c>
      <c r="AI503" s="28" t="s">
        <v>14</v>
      </c>
      <c r="AJ503" s="28" t="s">
        <v>14</v>
      </c>
      <c r="AK503" s="51" t="s">
        <v>14</v>
      </c>
    </row>
    <row r="504" spans="1:37" x14ac:dyDescent="0.2">
      <c r="A504" s="21">
        <f>ROW(G504)-2</f>
        <v>502</v>
      </c>
      <c r="B504" s="76">
        <v>495</v>
      </c>
      <c r="C504" s="22">
        <f>IF(B504="","",IF(B504=A504,"=",B504-A504))</f>
        <v>-7</v>
      </c>
      <c r="D504" s="76">
        <f>COUNTIF($M$3:$M504,$M504)</f>
        <v>43</v>
      </c>
      <c r="E504" s="76">
        <v>43</v>
      </c>
      <c r="F504" s="22" t="str">
        <f>IF(E504="","",IF(E504=D504,"=",E504-D504))</f>
        <v>=</v>
      </c>
      <c r="G504" s="12">
        <v>33670</v>
      </c>
      <c r="H504" s="13" t="str">
        <f>IFERROR(VLOOKUP($G504,Jugadores,12,0), "")</f>
        <v>PABLO LOUREIRO G.</v>
      </c>
      <c r="I504" s="13" t="str">
        <f>IFERROR(VLOOKUP($G504,Jugadores,14,0), "")</f>
        <v>Club Monte Porreiro</v>
      </c>
      <c r="J504" s="17" t="str">
        <f>IF(ISERROR(VLOOKUP(I504,Clubes,1,0)),"-","Galicia")</f>
        <v>Galicia</v>
      </c>
      <c r="K504" s="14">
        <f>IFERROR(VLOOKUP($G504,Jugadores,15,0), "")</f>
        <v>2005</v>
      </c>
      <c r="L504" s="17" t="str">
        <f>IFERROR(VLOOKUP($G504,Jugadores,16,0), "")</f>
        <v>M</v>
      </c>
      <c r="M504" s="15" t="str">
        <f>IFERROR(VLOOKUP($G504,Jugadores,17,0), "")</f>
        <v>JUVM</v>
      </c>
      <c r="N504" s="16"/>
      <c r="O504" s="24">
        <f>IF(COUNT(R504:AK504)=0,"",COUNT(R504:AK504))</f>
        <v>1</v>
      </c>
      <c r="P504" s="48">
        <f>SUM(R504:AK504)</f>
        <v>5.5</v>
      </c>
      <c r="Q504" s="50">
        <v>5.5</v>
      </c>
      <c r="R504" s="25" t="s">
        <v>14</v>
      </c>
      <c r="S504" s="25" t="s">
        <v>14</v>
      </c>
      <c r="T504" s="25" t="s">
        <v>14</v>
      </c>
      <c r="U504" s="25">
        <v>5.5</v>
      </c>
      <c r="V504" s="25" t="s">
        <v>14</v>
      </c>
      <c r="W504" s="25" t="s">
        <v>14</v>
      </c>
      <c r="X504" s="25" t="s">
        <v>14</v>
      </c>
      <c r="Y504" s="26"/>
      <c r="Z504" s="28" t="s">
        <v>14</v>
      </c>
      <c r="AA504" s="28" t="s">
        <v>14</v>
      </c>
      <c r="AB504" s="28" t="s">
        <v>14</v>
      </c>
      <c r="AC504" s="28" t="s">
        <v>14</v>
      </c>
      <c r="AD504" s="28" t="s">
        <v>14</v>
      </c>
      <c r="AE504" s="28" t="s">
        <v>14</v>
      </c>
      <c r="AF504" s="28" t="s">
        <v>14</v>
      </c>
      <c r="AG504" s="28" t="s">
        <v>14</v>
      </c>
      <c r="AH504" s="28" t="s">
        <v>14</v>
      </c>
      <c r="AI504" s="28" t="s">
        <v>14</v>
      </c>
      <c r="AJ504" s="28" t="s">
        <v>14</v>
      </c>
      <c r="AK504" s="51" t="s">
        <v>14</v>
      </c>
    </row>
    <row r="505" spans="1:37" x14ac:dyDescent="0.2">
      <c r="A505" s="21">
        <f>ROW(G505)-2</f>
        <v>503</v>
      </c>
      <c r="B505" s="76">
        <v>496</v>
      </c>
      <c r="C505" s="22">
        <f>IF(B505="","",IF(B505=A505,"=",B505-A505))</f>
        <v>-7</v>
      </c>
      <c r="D505" s="76">
        <f>COUNTIF($M$3:$M505,$M505)</f>
        <v>44</v>
      </c>
      <c r="E505" s="76">
        <v>44</v>
      </c>
      <c r="F505" s="22" t="str">
        <f>IF(E505="","",IF(E505=D505,"=",E505-D505))</f>
        <v>=</v>
      </c>
      <c r="G505" s="12">
        <v>33738</v>
      </c>
      <c r="H505" s="13" t="str">
        <f>IFERROR(VLOOKUP($G505,Jugadores,12,0), "")</f>
        <v>BRAIS SANTOS I.</v>
      </c>
      <c r="I505" s="13" t="str">
        <f>IFERROR(VLOOKUP($G505,Jugadores,14,0), "")</f>
        <v>Finisterre TM</v>
      </c>
      <c r="J505" s="17" t="str">
        <f>IF(ISERROR(VLOOKUP(I505,Clubes,1,0)),"-","Galicia")</f>
        <v>Galicia</v>
      </c>
      <c r="K505" s="14">
        <f>IFERROR(VLOOKUP($G505,Jugadores,15,0), "")</f>
        <v>2005</v>
      </c>
      <c r="L505" s="17" t="str">
        <f>IFERROR(VLOOKUP($G505,Jugadores,16,0), "")</f>
        <v>M</v>
      </c>
      <c r="M505" s="15" t="str">
        <f>IFERROR(VLOOKUP($G505,Jugadores,17,0), "")</f>
        <v>JUVM</v>
      </c>
      <c r="N505" s="16"/>
      <c r="O505" s="24">
        <f>IF(COUNT(R505:AK505)=0,"",COUNT(R505:AK505))</f>
        <v>1</v>
      </c>
      <c r="P505" s="48">
        <f>SUM(R505:AK505)</f>
        <v>5.5</v>
      </c>
      <c r="Q505" s="50">
        <v>5.5</v>
      </c>
      <c r="R505" s="25" t="s">
        <v>14</v>
      </c>
      <c r="S505" s="25" t="s">
        <v>14</v>
      </c>
      <c r="T505" s="25" t="s">
        <v>14</v>
      </c>
      <c r="U505" s="25" t="s">
        <v>14</v>
      </c>
      <c r="V505" s="25" t="s">
        <v>14</v>
      </c>
      <c r="W505" s="25">
        <v>5.5</v>
      </c>
      <c r="X505" s="25" t="s">
        <v>14</v>
      </c>
      <c r="Y505" s="26"/>
      <c r="Z505" s="28" t="s">
        <v>14</v>
      </c>
      <c r="AA505" s="28" t="s">
        <v>14</v>
      </c>
      <c r="AB505" s="28" t="s">
        <v>14</v>
      </c>
      <c r="AC505" s="28" t="s">
        <v>14</v>
      </c>
      <c r="AD505" s="28" t="s">
        <v>14</v>
      </c>
      <c r="AE505" s="28" t="s">
        <v>14</v>
      </c>
      <c r="AF505" s="28" t="s">
        <v>14</v>
      </c>
      <c r="AG505" s="28" t="s">
        <v>14</v>
      </c>
      <c r="AH505" s="28" t="s">
        <v>14</v>
      </c>
      <c r="AI505" s="28" t="s">
        <v>14</v>
      </c>
      <c r="AJ505" s="28" t="s">
        <v>14</v>
      </c>
      <c r="AK505" s="51" t="s">
        <v>14</v>
      </c>
    </row>
    <row r="506" spans="1:37" x14ac:dyDescent="0.2">
      <c r="A506" s="21">
        <f>ROW(G506)-2</f>
        <v>504</v>
      </c>
      <c r="B506" s="76">
        <v>497</v>
      </c>
      <c r="C506" s="22">
        <f>IF(B506="","",IF(B506=A506,"=",B506-A506))</f>
        <v>-7</v>
      </c>
      <c r="D506" s="76">
        <f>COUNTIF($M$3:$M506,$M506)</f>
        <v>33</v>
      </c>
      <c r="E506" s="76">
        <v>32</v>
      </c>
      <c r="F506" s="22">
        <f>IF(E506="","",IF(E506=D506,"=",E506-D506))</f>
        <v>-1</v>
      </c>
      <c r="G506" s="12">
        <v>76031</v>
      </c>
      <c r="H506" s="13" t="str">
        <f>IFERROR(VLOOKUP($G506,Jugadores,12,0), "")</f>
        <v>VICENTE QUEIROS</v>
      </c>
      <c r="I506" s="13" t="str">
        <f>IFERROR(VLOOKUP($G506,Jugadores,14,0), "")</f>
        <v>CCR Arrabaes</v>
      </c>
      <c r="J506" s="17" t="str">
        <f>IF(ISERROR(VLOOKUP(I506,Clubes,1,0)),"-","Galicia")</f>
        <v>-</v>
      </c>
      <c r="K506" s="14">
        <f>IFERROR(VLOOKUP($G506,Jugadores,15,0), "")</f>
        <v>2013</v>
      </c>
      <c r="L506" s="17" t="str">
        <f>IFERROR(VLOOKUP($G506,Jugadores,16,0), "")</f>
        <v>M</v>
      </c>
      <c r="M506" s="15" t="str">
        <f>IFERROR(VLOOKUP($G506,Jugadores,17,0), "")</f>
        <v>BENM</v>
      </c>
      <c r="N506" s="16"/>
      <c r="O506" s="24">
        <f>IF(COUNT(R506:AK506)=0,"",COUNT(R506:AK506))</f>
        <v>1</v>
      </c>
      <c r="P506" s="48">
        <f>SUM(R506:AK506)</f>
        <v>5.4</v>
      </c>
      <c r="Q506" s="50">
        <v>5.4</v>
      </c>
      <c r="R506" s="25" t="s">
        <v>14</v>
      </c>
      <c r="S506" s="25"/>
      <c r="T506" s="25">
        <v>5.4</v>
      </c>
      <c r="U506" s="25"/>
      <c r="V506" s="25" t="s">
        <v>14</v>
      </c>
      <c r="W506" s="25" t="s">
        <v>14</v>
      </c>
      <c r="X506" s="25" t="s">
        <v>14</v>
      </c>
      <c r="Y506" s="26"/>
      <c r="Z506" s="28" t="s">
        <v>14</v>
      </c>
      <c r="AA506" s="28" t="s">
        <v>14</v>
      </c>
      <c r="AB506" s="28" t="s">
        <v>14</v>
      </c>
      <c r="AC506" s="28" t="s">
        <v>14</v>
      </c>
      <c r="AD506" s="28" t="s">
        <v>14</v>
      </c>
      <c r="AE506" s="28" t="s">
        <v>14</v>
      </c>
      <c r="AF506" s="28"/>
      <c r="AG506" s="28" t="s">
        <v>14</v>
      </c>
      <c r="AH506" s="28" t="s">
        <v>14</v>
      </c>
      <c r="AI506" s="28" t="s">
        <v>14</v>
      </c>
      <c r="AJ506" s="28" t="s">
        <v>14</v>
      </c>
      <c r="AK506" s="51" t="s">
        <v>14</v>
      </c>
    </row>
    <row r="507" spans="1:37" x14ac:dyDescent="0.2">
      <c r="A507" s="21">
        <f>ROW(G507)-2</f>
        <v>505</v>
      </c>
      <c r="B507" s="76">
        <v>498</v>
      </c>
      <c r="C507" s="22">
        <f>IF(B507="","",IF(B507=A507,"=",B507-A507))</f>
        <v>-7</v>
      </c>
      <c r="D507" s="76">
        <f>COUNTIF($M$3:$M507,$M507)</f>
        <v>9</v>
      </c>
      <c r="E507" s="76">
        <v>7</v>
      </c>
      <c r="F507" s="22">
        <f>IF(E507="","",IF(E507=D507,"=",E507-D507))</f>
        <v>-2</v>
      </c>
      <c r="G507" s="12">
        <v>38584</v>
      </c>
      <c r="H507" s="13" t="str">
        <f>IFERROR(VLOOKUP($G507,Jugadores,12,0), "")</f>
        <v>DANIELA IRIBARNEGARAY D.</v>
      </c>
      <c r="I507" s="13" t="str">
        <f>IFERROR(VLOOKUP($G507,Jugadores,14,0), "")</f>
        <v>Club Oroso TM</v>
      </c>
      <c r="J507" s="17" t="str">
        <f>IF(ISERROR(VLOOKUP(I507,Clubes,1,0)),"-","Galicia")</f>
        <v>Galicia</v>
      </c>
      <c r="K507" s="14">
        <f>IFERROR(VLOOKUP($G507,Jugadores,15,0), "")</f>
        <v>2015</v>
      </c>
      <c r="L507" s="17" t="str">
        <f>IFERROR(VLOOKUP($G507,Jugadores,16,0), "")</f>
        <v>F</v>
      </c>
      <c r="M507" s="15" t="str">
        <f>IFERROR(VLOOKUP($G507,Jugadores,17,0), "")</f>
        <v>PREF</v>
      </c>
      <c r="N507" s="16"/>
      <c r="O507" s="24">
        <f>IF(COUNT(R507:AK507)=0,"",COUNT(R507:AK507))</f>
        <v>1</v>
      </c>
      <c r="P507" s="48">
        <f>SUM(R507:AK507)</f>
        <v>5</v>
      </c>
      <c r="Q507" s="50">
        <v>5</v>
      </c>
      <c r="R507" s="25" t="s">
        <v>14</v>
      </c>
      <c r="S507" s="25" t="s">
        <v>14</v>
      </c>
      <c r="T507" s="25" t="s">
        <v>14</v>
      </c>
      <c r="U507" s="25" t="s">
        <v>14</v>
      </c>
      <c r="V507" s="25" t="s">
        <v>14</v>
      </c>
      <c r="W507" s="25" t="s">
        <v>14</v>
      </c>
      <c r="X507" s="25" t="s">
        <v>14</v>
      </c>
      <c r="Y507" s="26"/>
      <c r="Z507" s="28">
        <v>5</v>
      </c>
      <c r="AA507" s="28" t="s">
        <v>14</v>
      </c>
      <c r="AB507" s="28" t="s">
        <v>14</v>
      </c>
      <c r="AC507" s="28" t="s">
        <v>14</v>
      </c>
      <c r="AD507" s="28" t="s">
        <v>14</v>
      </c>
      <c r="AE507" s="28" t="s">
        <v>14</v>
      </c>
      <c r="AF507" s="28" t="s">
        <v>14</v>
      </c>
      <c r="AG507" s="28" t="s">
        <v>14</v>
      </c>
      <c r="AH507" s="28" t="s">
        <v>14</v>
      </c>
      <c r="AI507" s="28" t="s">
        <v>14</v>
      </c>
      <c r="AJ507" s="28" t="s">
        <v>14</v>
      </c>
      <c r="AK507" s="51" t="s">
        <v>14</v>
      </c>
    </row>
    <row r="508" spans="1:37" x14ac:dyDescent="0.2">
      <c r="A508" s="21">
        <f>ROW(G508)-2</f>
        <v>506</v>
      </c>
      <c r="B508" s="76">
        <v>499</v>
      </c>
      <c r="C508" s="22">
        <f>IF(B508="","",IF(B508=A508,"=",B508-A508))</f>
        <v>-7</v>
      </c>
      <c r="D508" s="76">
        <f>COUNTIF($M$3:$M508,$M508)</f>
        <v>34</v>
      </c>
      <c r="E508" s="76">
        <v>33</v>
      </c>
      <c r="F508" s="22">
        <f>IF(E508="","",IF(E508=D508,"=",E508-D508))</f>
        <v>-1</v>
      </c>
      <c r="G508" s="12">
        <v>38870</v>
      </c>
      <c r="H508" s="13" t="str">
        <f>IFERROR(VLOOKUP($G508,Jugadores,12,0), "")</f>
        <v>ADRIAN GODOY F.</v>
      </c>
      <c r="I508" s="13" t="str">
        <f>IFERROR(VLOOKUP($G508,Jugadores,14,0), "")</f>
        <v>CRC Porriño</v>
      </c>
      <c r="J508" s="17" t="str">
        <f>IF(ISERROR(VLOOKUP(I508,Clubes,1,0)),"-","Galicia")</f>
        <v>Galicia</v>
      </c>
      <c r="K508" s="14">
        <f>IFERROR(VLOOKUP($G508,Jugadores,15,0), "")</f>
        <v>2012</v>
      </c>
      <c r="L508" s="17" t="str">
        <f>IFERROR(VLOOKUP($G508,Jugadores,16,0), "")</f>
        <v>M</v>
      </c>
      <c r="M508" s="15" t="str">
        <f>IFERROR(VLOOKUP($G508,Jugadores,17,0), "")</f>
        <v>BENM</v>
      </c>
      <c r="N508" s="16"/>
      <c r="O508" s="24">
        <f>IF(COUNT(R508:AK508)=0,"",COUNT(R508:AK508))</f>
        <v>1</v>
      </c>
      <c r="P508" s="48">
        <f>SUM(R508:AK508)</f>
        <v>5</v>
      </c>
      <c r="Q508" s="50">
        <v>27</v>
      </c>
      <c r="R508" s="25">
        <v>5</v>
      </c>
      <c r="S508" s="25" t="s">
        <v>14</v>
      </c>
      <c r="T508" s="25" t="s">
        <v>14</v>
      </c>
      <c r="U508" s="25" t="s">
        <v>14</v>
      </c>
      <c r="V508" s="25" t="s">
        <v>14</v>
      </c>
      <c r="W508" s="25" t="s">
        <v>14</v>
      </c>
      <c r="X508" s="25" t="s">
        <v>14</v>
      </c>
      <c r="Y508" s="26"/>
      <c r="Z508" s="28"/>
      <c r="AA508" s="28" t="s">
        <v>14</v>
      </c>
      <c r="AB508" s="28" t="s">
        <v>14</v>
      </c>
      <c r="AC508" s="28" t="s">
        <v>14</v>
      </c>
      <c r="AD508" s="28" t="s">
        <v>14</v>
      </c>
      <c r="AE508" s="28" t="s">
        <v>14</v>
      </c>
      <c r="AF508" s="28" t="s">
        <v>14</v>
      </c>
      <c r="AG508" s="28" t="s">
        <v>14</v>
      </c>
      <c r="AH508" s="28" t="s">
        <v>14</v>
      </c>
      <c r="AI508" s="28" t="s">
        <v>14</v>
      </c>
      <c r="AJ508" s="28" t="s">
        <v>14</v>
      </c>
      <c r="AK508" s="51" t="s">
        <v>14</v>
      </c>
    </row>
    <row r="509" spans="1:37" x14ac:dyDescent="0.2">
      <c r="A509" s="21">
        <f>ROW(G509)-2</f>
        <v>507</v>
      </c>
      <c r="B509" s="76">
        <v>472</v>
      </c>
      <c r="C509" s="22">
        <f>IF(B509="","",IF(B509=A509,"=",B509-A509))</f>
        <v>-35</v>
      </c>
      <c r="D509" s="76">
        <f>COUNTIF($M$3:$M509,$M509)</f>
        <v>20</v>
      </c>
      <c r="E509" s="76">
        <v>21</v>
      </c>
      <c r="F509" s="22">
        <f>IF(E509="","",IF(E509=D509,"=",E509-D509))</f>
        <v>1</v>
      </c>
      <c r="G509" s="12">
        <v>75585</v>
      </c>
      <c r="H509" s="13" t="str">
        <f>IFERROR(VLOOKUP($G509,Jugadores,12,0), "")</f>
        <v>EVA VIEIRA</v>
      </c>
      <c r="I509" s="13" t="str">
        <f>IFERROR(VLOOKUP($G509,Jugadores,14,0), "")</f>
        <v>Associaçao Recreativa Canidelense</v>
      </c>
      <c r="J509" s="17" t="str">
        <f>IF(ISERROR(VLOOKUP(I509,Clubes,1,0)),"-","Galicia")</f>
        <v>-</v>
      </c>
      <c r="K509" s="14">
        <f>IFERROR(VLOOKUP($G509,Jugadores,15,0), "")</f>
        <v>2010</v>
      </c>
      <c r="L509" s="17" t="str">
        <f>IFERROR(VLOOKUP($G509,Jugadores,16,0), "")</f>
        <v>F</v>
      </c>
      <c r="M509" s="15" t="str">
        <f>IFERROR(VLOOKUP($G509,Jugadores,17,0), "")</f>
        <v>ALEF</v>
      </c>
      <c r="N509" s="16"/>
      <c r="O509" s="24">
        <f>IF(COUNT(R509:AK509)=0,"",COUNT(R509:AK509))</f>
        <v>1</v>
      </c>
      <c r="P509" s="48">
        <f>SUM(R509:AK509)</f>
        <v>5</v>
      </c>
      <c r="Q509" s="50">
        <v>6.5</v>
      </c>
      <c r="R509" s="25" t="s">
        <v>14</v>
      </c>
      <c r="S509" s="25" t="s">
        <v>14</v>
      </c>
      <c r="T509" s="25" t="s">
        <v>14</v>
      </c>
      <c r="U509" s="25">
        <v>5</v>
      </c>
      <c r="V509" s="25" t="s">
        <v>14</v>
      </c>
      <c r="W509" s="25" t="s">
        <v>14</v>
      </c>
      <c r="X509" s="25" t="s">
        <v>14</v>
      </c>
      <c r="Y509" s="26"/>
      <c r="Z509" s="28" t="s">
        <v>14</v>
      </c>
      <c r="AA509" s="28" t="s">
        <v>14</v>
      </c>
      <c r="AB509" s="28" t="s">
        <v>14</v>
      </c>
      <c r="AC509" s="28" t="s">
        <v>14</v>
      </c>
      <c r="AD509" s="28" t="s">
        <v>14</v>
      </c>
      <c r="AE509" s="28" t="s">
        <v>14</v>
      </c>
      <c r="AF509" s="28" t="s">
        <v>14</v>
      </c>
      <c r="AG509" s="28" t="s">
        <v>14</v>
      </c>
      <c r="AH509" s="28" t="s">
        <v>14</v>
      </c>
      <c r="AI509" s="28" t="s">
        <v>14</v>
      </c>
      <c r="AJ509" s="28" t="s">
        <v>14</v>
      </c>
      <c r="AK509" s="51" t="s">
        <v>14</v>
      </c>
    </row>
    <row r="510" spans="1:37" x14ac:dyDescent="0.2">
      <c r="A510" s="21">
        <f>ROW(G510)-2</f>
        <v>508</v>
      </c>
      <c r="B510" s="76">
        <v>408</v>
      </c>
      <c r="C510" s="22">
        <f>IF(B510="","",IF(B510=A510,"=",B510-A510))</f>
        <v>-100</v>
      </c>
      <c r="D510" s="76">
        <f>COUNTIF($M$3:$M510,$M510)</f>
        <v>21</v>
      </c>
      <c r="E510" s="76">
        <v>19</v>
      </c>
      <c r="F510" s="22">
        <f>IF(E510="","",IF(E510=D510,"=",E510-D510))</f>
        <v>-2</v>
      </c>
      <c r="G510" s="12">
        <v>75607</v>
      </c>
      <c r="H510" s="13" t="str">
        <f>IFERROR(VLOOKUP($G510,Jugadores,12,0), "")</f>
        <v>MARIANA TEIXEIRA</v>
      </c>
      <c r="I510" s="13" t="str">
        <f>IFERROR(VLOOKUP($G510,Jugadores,14,0), "")</f>
        <v>Associaçao Recreativa Canidelense</v>
      </c>
      <c r="J510" s="17" t="str">
        <f>IF(ISERROR(VLOOKUP(I510,Clubes,1,0)),"-","Galicia")</f>
        <v>-</v>
      </c>
      <c r="K510" s="14">
        <f>IFERROR(VLOOKUP($G510,Jugadores,15,0), "")</f>
        <v>2010</v>
      </c>
      <c r="L510" s="17" t="str">
        <f>IFERROR(VLOOKUP($G510,Jugadores,16,0), "")</f>
        <v>F</v>
      </c>
      <c r="M510" s="15" t="str">
        <f>IFERROR(VLOOKUP($G510,Jugadores,17,0), "")</f>
        <v>ALEF</v>
      </c>
      <c r="N510" s="16"/>
      <c r="O510" s="24">
        <f>IF(COUNT(R510:AK510)=0,"",COUNT(R510:AK510))</f>
        <v>1</v>
      </c>
      <c r="P510" s="48">
        <f>SUM(R510:AK510)</f>
        <v>5</v>
      </c>
      <c r="Q510" s="50">
        <v>11.2</v>
      </c>
      <c r="R510" s="25" t="s">
        <v>14</v>
      </c>
      <c r="S510" s="25" t="s">
        <v>14</v>
      </c>
      <c r="T510" s="25" t="s">
        <v>14</v>
      </c>
      <c r="U510" s="25">
        <v>5</v>
      </c>
      <c r="V510" s="25" t="s">
        <v>14</v>
      </c>
      <c r="W510" s="25" t="s">
        <v>14</v>
      </c>
      <c r="X510" s="25" t="s">
        <v>14</v>
      </c>
      <c r="Y510" s="26"/>
      <c r="Z510" s="28" t="s">
        <v>14</v>
      </c>
      <c r="AA510" s="28" t="s">
        <v>14</v>
      </c>
      <c r="AB510" s="28" t="s">
        <v>14</v>
      </c>
      <c r="AC510" s="28" t="s">
        <v>14</v>
      </c>
      <c r="AD510" s="28" t="s">
        <v>14</v>
      </c>
      <c r="AE510" s="28" t="s">
        <v>14</v>
      </c>
      <c r="AF510" s="28" t="s">
        <v>14</v>
      </c>
      <c r="AG510" s="28" t="s">
        <v>14</v>
      </c>
      <c r="AH510" s="28" t="s">
        <v>14</v>
      </c>
      <c r="AI510" s="28" t="s">
        <v>14</v>
      </c>
      <c r="AJ510" s="28" t="s">
        <v>14</v>
      </c>
      <c r="AK510" s="51" t="s">
        <v>14</v>
      </c>
    </row>
    <row r="511" spans="1:37" x14ac:dyDescent="0.2">
      <c r="A511" s="21">
        <f>ROW(G511)-2</f>
        <v>509</v>
      </c>
      <c r="B511" s="76">
        <v>500</v>
      </c>
      <c r="C511" s="22">
        <f>IF(B511="","",IF(B511=A511,"=",B511-A511))</f>
        <v>-9</v>
      </c>
      <c r="D511" s="76">
        <f>COUNTIF($M$3:$M511,$M511)</f>
        <v>7</v>
      </c>
      <c r="E511" s="76">
        <v>7</v>
      </c>
      <c r="F511" s="22" t="str">
        <f>IF(E511="","",IF(E511=D511,"=",E511-D511))</f>
        <v>=</v>
      </c>
      <c r="G511" s="12">
        <v>38091</v>
      </c>
      <c r="H511" s="13" t="str">
        <f>IFERROR(VLOOKUP($G511,Jugadores,12,0), "")</f>
        <v>ANA B. SOTO T.</v>
      </c>
      <c r="I511" s="13" t="str">
        <f>IFERROR(VLOOKUP($G511,Jugadores,14,0), "")</f>
        <v>CTM Cidade de Narón</v>
      </c>
      <c r="J511" s="17" t="str">
        <f>IF(ISERROR(VLOOKUP(I511,Clubes,1,0)),"-","Galicia")</f>
        <v>Galicia</v>
      </c>
      <c r="K511" s="14">
        <f>IFERROR(VLOOKUP($G511,Jugadores,15,0), "")</f>
        <v>1973</v>
      </c>
      <c r="L511" s="17" t="str">
        <f>IFERROR(VLOOKUP($G511,Jugadores,16,0), "")</f>
        <v>F</v>
      </c>
      <c r="M511" s="15" t="str">
        <f>IFERROR(VLOOKUP($G511,Jugadores,17,0), "")</f>
        <v>V50F</v>
      </c>
      <c r="N511" s="16">
        <v>1</v>
      </c>
      <c r="O511" s="24">
        <f>IF(COUNT(R511:AK511)=0,"",COUNT(R511:AK511))</f>
        <v>2</v>
      </c>
      <c r="P511" s="48">
        <f>SUM(R511:AK511)</f>
        <v>4.5</v>
      </c>
      <c r="Q511" s="50">
        <v>4.5</v>
      </c>
      <c r="R511" s="25" t="s">
        <v>14</v>
      </c>
      <c r="S511" s="25" t="s">
        <v>14</v>
      </c>
      <c r="T511" s="25" t="s">
        <v>14</v>
      </c>
      <c r="U511" s="25" t="s">
        <v>14</v>
      </c>
      <c r="V511" s="25" t="s">
        <v>14</v>
      </c>
      <c r="W511" s="25">
        <v>4.5</v>
      </c>
      <c r="X511" s="25" t="s">
        <v>14</v>
      </c>
      <c r="Y511" s="26"/>
      <c r="Z511" s="28" t="s">
        <v>14</v>
      </c>
      <c r="AA511" s="28" t="s">
        <v>14</v>
      </c>
      <c r="AB511" s="28" t="s">
        <v>14</v>
      </c>
      <c r="AC511" s="28" t="s">
        <v>14</v>
      </c>
      <c r="AD511" s="28" t="s">
        <v>14</v>
      </c>
      <c r="AE511" s="28" t="s">
        <v>14</v>
      </c>
      <c r="AF511" s="28" t="s">
        <v>14</v>
      </c>
      <c r="AG511" s="28">
        <v>0</v>
      </c>
      <c r="AH511" s="28" t="s">
        <v>14</v>
      </c>
      <c r="AI511" s="28" t="s">
        <v>14</v>
      </c>
      <c r="AJ511" s="28" t="s">
        <v>14</v>
      </c>
      <c r="AK511" s="51" t="s">
        <v>14</v>
      </c>
    </row>
    <row r="512" spans="1:37" x14ac:dyDescent="0.2">
      <c r="A512" s="21">
        <f>ROW(G512)-2</f>
        <v>510</v>
      </c>
      <c r="B512" s="76">
        <v>501</v>
      </c>
      <c r="C512" s="22">
        <f>IF(B512="","",IF(B512=A512,"=",B512-A512))</f>
        <v>-9</v>
      </c>
      <c r="D512" s="76">
        <f>COUNTIF($M$3:$M512,$M512)</f>
        <v>45</v>
      </c>
      <c r="E512" s="76">
        <v>45</v>
      </c>
      <c r="F512" s="22" t="str">
        <f>IF(E512="","",IF(E512=D512,"=",E512-D512))</f>
        <v>=</v>
      </c>
      <c r="G512" s="12">
        <v>38550</v>
      </c>
      <c r="H512" s="13" t="str">
        <f>IFERROR(VLOOKUP($G512,Jugadores,12,0), "")</f>
        <v>MATEO BALADO L.</v>
      </c>
      <c r="I512" s="13" t="str">
        <f>IFERROR(VLOOKUP($G512,Jugadores,14,0), "")</f>
        <v>Cambre TM</v>
      </c>
      <c r="J512" s="17" t="str">
        <f>IF(ISERROR(VLOOKUP(I512,Clubes,1,0)),"-","Galicia")</f>
        <v>Galicia</v>
      </c>
      <c r="K512" s="14">
        <f>IFERROR(VLOOKUP($G512,Jugadores,15,0), "")</f>
        <v>2005</v>
      </c>
      <c r="L512" s="17" t="str">
        <f>IFERROR(VLOOKUP($G512,Jugadores,16,0), "")</f>
        <v>M</v>
      </c>
      <c r="M512" s="15" t="str">
        <f>IFERROR(VLOOKUP($G512,Jugadores,17,0), "")</f>
        <v>JUVM</v>
      </c>
      <c r="N512" s="16"/>
      <c r="O512" s="24">
        <f>IF(COUNT(R512:AK512)=0,"",COUNT(R512:AK512))</f>
        <v>2</v>
      </c>
      <c r="P512" s="48">
        <f>SUM(R512:AK512)</f>
        <v>4.5</v>
      </c>
      <c r="Q512" s="50">
        <v>98</v>
      </c>
      <c r="R512" s="25">
        <v>1.5</v>
      </c>
      <c r="S512" s="25" t="s">
        <v>14</v>
      </c>
      <c r="T512" s="25" t="s">
        <v>14</v>
      </c>
      <c r="U512" s="25" t="s">
        <v>14</v>
      </c>
      <c r="V512" s="25" t="s">
        <v>14</v>
      </c>
      <c r="W512" s="25" t="s">
        <v>14</v>
      </c>
      <c r="X512" s="25">
        <v>3</v>
      </c>
      <c r="Y512" s="26"/>
      <c r="Z512" s="28"/>
      <c r="AA512" s="28" t="s">
        <v>14</v>
      </c>
      <c r="AB512" s="28" t="s">
        <v>14</v>
      </c>
      <c r="AC512" s="28" t="s">
        <v>14</v>
      </c>
      <c r="AD512" s="28" t="s">
        <v>14</v>
      </c>
      <c r="AE512" s="28" t="s">
        <v>14</v>
      </c>
      <c r="AF512" s="28" t="s">
        <v>14</v>
      </c>
      <c r="AG512" s="28" t="s">
        <v>14</v>
      </c>
      <c r="AH512" s="28" t="s">
        <v>14</v>
      </c>
      <c r="AI512" s="28" t="s">
        <v>14</v>
      </c>
      <c r="AJ512" s="28" t="s">
        <v>14</v>
      </c>
      <c r="AK512" s="51" t="s">
        <v>14</v>
      </c>
    </row>
    <row r="513" spans="1:37" x14ac:dyDescent="0.2">
      <c r="A513" s="21">
        <f>ROW(G513)-2</f>
        <v>511</v>
      </c>
      <c r="B513" s="76">
        <v>502</v>
      </c>
      <c r="C513" s="22">
        <f>IF(B513="","",IF(B513=A513,"=",B513-A513))</f>
        <v>-9</v>
      </c>
      <c r="D513" s="76">
        <f>COUNTIF($M$3:$M513,$M513)</f>
        <v>26</v>
      </c>
      <c r="E513" s="76">
        <v>26</v>
      </c>
      <c r="F513" s="22" t="str">
        <f>IF(E513="","",IF(E513=D513,"=",E513-D513))</f>
        <v>=</v>
      </c>
      <c r="G513" s="12">
        <v>595</v>
      </c>
      <c r="H513" s="13" t="str">
        <f>IFERROR(VLOOKUP($G513,Jugadores,12,0), "")</f>
        <v>JUAN J. MIGUELEZ P.</v>
      </c>
      <c r="I513" s="13" t="str">
        <f>IFERROR(VLOOKUP($G513,Jugadores,14,0), "")</f>
        <v>CTM Coruña</v>
      </c>
      <c r="J513" s="17" t="str">
        <f>IF(ISERROR(VLOOKUP(I513,Clubes,1,0)),"-","Galicia")</f>
        <v>Galicia</v>
      </c>
      <c r="K513" s="14">
        <f>IFERROR(VLOOKUP($G513,Jugadores,15,0), "")</f>
        <v>1959</v>
      </c>
      <c r="L513" s="17" t="str">
        <f>IFERROR(VLOOKUP($G513,Jugadores,16,0), "")</f>
        <v>M</v>
      </c>
      <c r="M513" s="15" t="str">
        <f>IFERROR(VLOOKUP($G513,Jugadores,17,0), "")</f>
        <v>V60M</v>
      </c>
      <c r="N513" s="16"/>
      <c r="O513" s="24">
        <f>IF(COUNT(R513:AK513)=0,"",COUNT(R513:AK513))</f>
        <v>1</v>
      </c>
      <c r="P513" s="48">
        <f>SUM(R513:AK513)</f>
        <v>4.5</v>
      </c>
      <c r="Q513" s="50">
        <v>4.5</v>
      </c>
      <c r="R513" s="25" t="s">
        <v>14</v>
      </c>
      <c r="S513" s="25" t="s">
        <v>14</v>
      </c>
      <c r="T513" s="25" t="s">
        <v>14</v>
      </c>
      <c r="U513" s="25">
        <v>4.5</v>
      </c>
      <c r="V513" s="25" t="s">
        <v>14</v>
      </c>
      <c r="W513" s="25" t="s">
        <v>14</v>
      </c>
      <c r="X513" s="25" t="s">
        <v>14</v>
      </c>
      <c r="Y513" s="26"/>
      <c r="Z513" s="28" t="s">
        <v>14</v>
      </c>
      <c r="AA513" s="28" t="s">
        <v>14</v>
      </c>
      <c r="AB513" s="28" t="s">
        <v>14</v>
      </c>
      <c r="AC513" s="28" t="s">
        <v>14</v>
      </c>
      <c r="AD513" s="28" t="s">
        <v>14</v>
      </c>
      <c r="AE513" s="28" t="s">
        <v>14</v>
      </c>
      <c r="AF513" s="28" t="s">
        <v>14</v>
      </c>
      <c r="AG513" s="28" t="s">
        <v>14</v>
      </c>
      <c r="AH513" s="28" t="s">
        <v>14</v>
      </c>
      <c r="AI513" s="28" t="s">
        <v>14</v>
      </c>
      <c r="AJ513" s="28" t="s">
        <v>14</v>
      </c>
      <c r="AK513" s="51" t="s">
        <v>14</v>
      </c>
    </row>
    <row r="514" spans="1:37" x14ac:dyDescent="0.2">
      <c r="A514" s="21">
        <f>ROW(G514)-2</f>
        <v>512</v>
      </c>
      <c r="B514" s="76">
        <v>503</v>
      </c>
      <c r="C514" s="22">
        <f>IF(B514="","",IF(B514=A514,"=",B514-A514))</f>
        <v>-9</v>
      </c>
      <c r="D514" s="76">
        <f>COUNTIF($M$3:$M514,$M514)</f>
        <v>13</v>
      </c>
      <c r="E514" s="76">
        <v>13</v>
      </c>
      <c r="F514" s="22" t="str">
        <f>IF(E514="","",IF(E514=D514,"=",E514-D514))</f>
        <v>=</v>
      </c>
      <c r="G514" s="12">
        <v>27948</v>
      </c>
      <c r="H514" s="13" t="str">
        <f>IFERROR(VLOOKUP($G514,Jugadores,12,0), "")</f>
        <v>IKER GARCIA G.</v>
      </c>
      <c r="I514" s="13" t="str">
        <f>IFERROR(VLOOKUP($G514,Jugadores,14,0), "")</f>
        <v>CTM Berciano Toralense</v>
      </c>
      <c r="J514" s="17" t="str">
        <f>IF(ISERROR(VLOOKUP(I514,Clubes,1,0)),"-","Galicia")</f>
        <v>-</v>
      </c>
      <c r="K514" s="14">
        <f>IFERROR(VLOOKUP($G514,Jugadores,15,0), "")</f>
        <v>2002</v>
      </c>
      <c r="L514" s="17" t="str">
        <f>IFERROR(VLOOKUP($G514,Jugadores,16,0), "")</f>
        <v>M</v>
      </c>
      <c r="M514" s="15" t="str">
        <f>IFERROR(VLOOKUP($G514,Jugadores,17,0), "")</f>
        <v>S23M</v>
      </c>
      <c r="N514" s="16"/>
      <c r="O514" s="24">
        <f>IF(COUNT(R514:AK514)=0,"",COUNT(R514:AK514))</f>
        <v>1</v>
      </c>
      <c r="P514" s="48">
        <f>SUM(R514:AK514)</f>
        <v>4.5</v>
      </c>
      <c r="Q514" s="50">
        <v>4.5</v>
      </c>
      <c r="R514" s="25" t="s">
        <v>14</v>
      </c>
      <c r="S514" s="25"/>
      <c r="T514" s="25">
        <v>4.5</v>
      </c>
      <c r="U514" s="25"/>
      <c r="V514" s="25" t="s">
        <v>14</v>
      </c>
      <c r="W514" s="25" t="s">
        <v>14</v>
      </c>
      <c r="X514" s="25" t="s">
        <v>14</v>
      </c>
      <c r="Y514" s="26"/>
      <c r="Z514" s="28" t="s">
        <v>14</v>
      </c>
      <c r="AA514" s="28" t="s">
        <v>14</v>
      </c>
      <c r="AB514" s="28" t="s">
        <v>14</v>
      </c>
      <c r="AC514" s="28" t="s">
        <v>14</v>
      </c>
      <c r="AD514" s="28" t="s">
        <v>14</v>
      </c>
      <c r="AE514" s="28" t="s">
        <v>14</v>
      </c>
      <c r="AF514" s="28"/>
      <c r="AG514" s="28" t="s">
        <v>14</v>
      </c>
      <c r="AH514" s="28" t="s">
        <v>14</v>
      </c>
      <c r="AI514" s="28" t="s">
        <v>14</v>
      </c>
      <c r="AJ514" s="28" t="s">
        <v>14</v>
      </c>
      <c r="AK514" s="51" t="s">
        <v>14</v>
      </c>
    </row>
    <row r="515" spans="1:37" x14ac:dyDescent="0.2">
      <c r="A515" s="21">
        <f>ROW(G515)-2</f>
        <v>513</v>
      </c>
      <c r="B515" s="76">
        <v>504</v>
      </c>
      <c r="C515" s="22">
        <f>IF(B515="","",IF(B515=A515,"=",B515-A515))</f>
        <v>-9</v>
      </c>
      <c r="D515" s="76">
        <f>COUNTIF($M$3:$M515,$M515)</f>
        <v>50</v>
      </c>
      <c r="E515" s="76">
        <v>50</v>
      </c>
      <c r="F515" s="22" t="str">
        <f>IF(E515="","",IF(E515=D515,"=",E515-D515))</f>
        <v>=</v>
      </c>
      <c r="G515" s="12">
        <v>37556</v>
      </c>
      <c r="H515" s="13" t="str">
        <f>IFERROR(VLOOKUP($G515,Jugadores,12,0), "")</f>
        <v>JORGE SOUTO P.</v>
      </c>
      <c r="I515" s="13" t="str">
        <f>IFERROR(VLOOKUP($G515,Jugadores,14,0), "")</f>
        <v>CTM Cidade de Narón</v>
      </c>
      <c r="J515" s="17" t="str">
        <f>IF(ISERROR(VLOOKUP(I515,Clubes,1,0)),"-","Galicia")</f>
        <v>Galicia</v>
      </c>
      <c r="K515" s="14">
        <f>IFERROR(VLOOKUP($G515,Jugadores,15,0), "")</f>
        <v>1998</v>
      </c>
      <c r="L515" s="17" t="str">
        <f>IFERROR(VLOOKUP($G515,Jugadores,16,0), "")</f>
        <v>M</v>
      </c>
      <c r="M515" s="15" t="str">
        <f>IFERROR(VLOOKUP($G515,Jugadores,17,0), "")</f>
        <v>SENM</v>
      </c>
      <c r="N515" s="16"/>
      <c r="O515" s="24">
        <f>IF(COUNT(R515:AK515)=0,"",COUNT(R515:AK515))</f>
        <v>1</v>
      </c>
      <c r="P515" s="48">
        <f>SUM(R515:AK515)</f>
        <v>4.5</v>
      </c>
      <c r="Q515" s="50">
        <v>4.5</v>
      </c>
      <c r="R515" s="25" t="s">
        <v>14</v>
      </c>
      <c r="S515" s="25" t="s">
        <v>14</v>
      </c>
      <c r="T515" s="25" t="s">
        <v>14</v>
      </c>
      <c r="U515" s="25" t="s">
        <v>14</v>
      </c>
      <c r="V515" s="25" t="s">
        <v>14</v>
      </c>
      <c r="W515" s="25">
        <v>4.5</v>
      </c>
      <c r="X515" s="25" t="s">
        <v>14</v>
      </c>
      <c r="Y515" s="26"/>
      <c r="Z515" s="28" t="s">
        <v>14</v>
      </c>
      <c r="AA515" s="28" t="s">
        <v>14</v>
      </c>
      <c r="AB515" s="28" t="s">
        <v>14</v>
      </c>
      <c r="AC515" s="28" t="s">
        <v>14</v>
      </c>
      <c r="AD515" s="28" t="s">
        <v>14</v>
      </c>
      <c r="AE515" s="28" t="s">
        <v>14</v>
      </c>
      <c r="AF515" s="28" t="s">
        <v>14</v>
      </c>
      <c r="AG515" s="28" t="s">
        <v>14</v>
      </c>
      <c r="AH515" s="28" t="s">
        <v>14</v>
      </c>
      <c r="AI515" s="28" t="s">
        <v>14</v>
      </c>
      <c r="AJ515" s="28" t="s">
        <v>14</v>
      </c>
      <c r="AK515" s="51" t="s">
        <v>14</v>
      </c>
    </row>
    <row r="516" spans="1:37" x14ac:dyDescent="0.2">
      <c r="A516" s="21">
        <f>ROW(G516)-2</f>
        <v>514</v>
      </c>
      <c r="B516" s="76">
        <v>505</v>
      </c>
      <c r="C516" s="22">
        <f>IF(B516="","",IF(B516=A516,"=",B516-A516))</f>
        <v>-9</v>
      </c>
      <c r="D516" s="76">
        <f>COUNTIF($M$3:$M516,$M516)</f>
        <v>46</v>
      </c>
      <c r="E516" s="76">
        <v>46</v>
      </c>
      <c r="F516" s="22" t="str">
        <f>IF(E516="","",IF(E516=D516,"=",E516-D516))</f>
        <v>=</v>
      </c>
      <c r="G516" s="12">
        <v>76203</v>
      </c>
      <c r="H516" s="13" t="str">
        <f>IFERROR(VLOOKUP($G516,Jugadores,12,0), "")</f>
        <v>DINIS COSTA</v>
      </c>
      <c r="I516" s="13" t="str">
        <f>IFERROR(VLOOKUP($G516,Jugadores,14,0), "")</f>
        <v>CSC de Orgens</v>
      </c>
      <c r="J516" s="17" t="str">
        <f>IF(ISERROR(VLOOKUP(I516,Clubes,1,0)),"-","Galicia")</f>
        <v>-</v>
      </c>
      <c r="K516" s="14">
        <f>IFERROR(VLOOKUP($G516,Jugadores,15,0), "")</f>
        <v>2005</v>
      </c>
      <c r="L516" s="17" t="str">
        <f>IFERROR(VLOOKUP($G516,Jugadores,16,0), "")</f>
        <v>M</v>
      </c>
      <c r="M516" s="15" t="str">
        <f>IFERROR(VLOOKUP($G516,Jugadores,17,0), "")</f>
        <v>JUVM</v>
      </c>
      <c r="N516" s="16"/>
      <c r="O516" s="24">
        <f>IF(COUNT(R516:AK516)=0,"",COUNT(R516:AK516))</f>
        <v>1</v>
      </c>
      <c r="P516" s="48">
        <f>SUM(R516:AK516)</f>
        <v>4.5</v>
      </c>
      <c r="Q516" s="50">
        <v>4.5</v>
      </c>
      <c r="R516" s="25" t="s">
        <v>14</v>
      </c>
      <c r="S516" s="25"/>
      <c r="T516" s="25">
        <v>4.5</v>
      </c>
      <c r="U516" s="25"/>
      <c r="V516" s="25" t="s">
        <v>14</v>
      </c>
      <c r="W516" s="25" t="s">
        <v>14</v>
      </c>
      <c r="X516" s="25" t="s">
        <v>14</v>
      </c>
      <c r="Y516" s="26"/>
      <c r="Z516" s="28" t="s">
        <v>14</v>
      </c>
      <c r="AA516" s="28" t="s">
        <v>14</v>
      </c>
      <c r="AB516" s="28" t="s">
        <v>14</v>
      </c>
      <c r="AC516" s="28" t="s">
        <v>14</v>
      </c>
      <c r="AD516" s="28" t="s">
        <v>14</v>
      </c>
      <c r="AE516" s="28" t="s">
        <v>14</v>
      </c>
      <c r="AF516" s="28"/>
      <c r="AG516" s="28" t="s">
        <v>14</v>
      </c>
      <c r="AH516" s="28" t="s">
        <v>14</v>
      </c>
      <c r="AI516" s="28" t="s">
        <v>14</v>
      </c>
      <c r="AJ516" s="28" t="s">
        <v>14</v>
      </c>
      <c r="AK516" s="51" t="s">
        <v>14</v>
      </c>
    </row>
    <row r="517" spans="1:37" x14ac:dyDescent="0.2">
      <c r="A517" s="21">
        <f>ROW(G517)-2</f>
        <v>515</v>
      </c>
      <c r="B517" s="76"/>
      <c r="C517" s="22" t="str">
        <f>IF(B517="","",IF(B517=A517,"=",B517-A517))</f>
        <v/>
      </c>
      <c r="D517" s="76">
        <f>COUNTIF($M$3:$M517,$M517)</f>
        <v>29</v>
      </c>
      <c r="E517" s="76"/>
      <c r="F517" s="22" t="str">
        <f>IF(E517="","",IF(E517=D517,"=",E517-D517))</f>
        <v/>
      </c>
      <c r="G517" s="12">
        <v>2223104</v>
      </c>
      <c r="H517" s="13" t="str">
        <f>IFERROR(VLOOKUP($G517,Jugadores,12,0), "")</f>
        <v>VICTORIA MARTINEZ M.</v>
      </c>
      <c r="I517" s="13" t="str">
        <f>IFERROR(VLOOKUP($G517,Jugadores,14,0), "")</f>
        <v>Cinania TM</v>
      </c>
      <c r="J517" s="17" t="str">
        <f>IF(ISERROR(VLOOKUP(I517,Clubes,1,0)),"-","Galicia")</f>
        <v>Galicia</v>
      </c>
      <c r="K517" s="14">
        <f>IFERROR(VLOOKUP($G517,Jugadores,15,0), "")</f>
        <v>2013</v>
      </c>
      <c r="L517" s="17" t="str">
        <f>IFERROR(VLOOKUP($G517,Jugadores,16,0), "")</f>
        <v>F</v>
      </c>
      <c r="M517" s="15" t="str">
        <f>IFERROR(VLOOKUP($G517,Jugadores,17,0), "")</f>
        <v>BENF</v>
      </c>
      <c r="N517" s="16"/>
      <c r="O517" s="24">
        <f>IF(COUNT(R517:AK517)=0,"",COUNT(R517:AK517))</f>
        <v>1</v>
      </c>
      <c r="P517" s="48">
        <f>SUM(R517:AK517)</f>
        <v>4.5</v>
      </c>
      <c r="Q517" s="50"/>
      <c r="R517" s="25"/>
      <c r="S517" s="25" t="s">
        <v>14</v>
      </c>
      <c r="T517" s="25" t="s">
        <v>14</v>
      </c>
      <c r="U517" s="25" t="s">
        <v>14</v>
      </c>
      <c r="V517" s="25">
        <v>4.5</v>
      </c>
      <c r="W517" s="25" t="s">
        <v>14</v>
      </c>
      <c r="X517" s="25" t="s">
        <v>14</v>
      </c>
      <c r="Y517" s="26"/>
      <c r="Z517" s="28"/>
      <c r="AA517" s="28" t="s">
        <v>14</v>
      </c>
      <c r="AB517" s="28" t="s">
        <v>14</v>
      </c>
      <c r="AC517" s="28" t="s">
        <v>14</v>
      </c>
      <c r="AD517" s="28" t="s">
        <v>14</v>
      </c>
      <c r="AE517" s="28" t="s">
        <v>14</v>
      </c>
      <c r="AF517" s="28" t="s">
        <v>14</v>
      </c>
      <c r="AG517" s="28" t="s">
        <v>14</v>
      </c>
      <c r="AH517" s="28" t="s">
        <v>14</v>
      </c>
      <c r="AI517" s="28" t="s">
        <v>14</v>
      </c>
      <c r="AJ517" s="28" t="s">
        <v>14</v>
      </c>
      <c r="AK517" s="51" t="s">
        <v>14</v>
      </c>
    </row>
    <row r="518" spans="1:37" x14ac:dyDescent="0.2">
      <c r="A518" s="21">
        <f>ROW(G518)-2</f>
        <v>516</v>
      </c>
      <c r="B518" s="76">
        <v>538</v>
      </c>
      <c r="C518" s="22">
        <f>IF(B518="","",IF(B518=A518,"=",B518-A518))</f>
        <v>22</v>
      </c>
      <c r="D518" s="76">
        <f>COUNTIF($M$3:$M518,$M518)</f>
        <v>10</v>
      </c>
      <c r="E518" s="76">
        <v>10</v>
      </c>
      <c r="F518" s="22" t="str">
        <f>IF(E518="","",IF(E518=D518,"=",E518-D518))</f>
        <v>=</v>
      </c>
      <c r="G518" s="12">
        <v>100562</v>
      </c>
      <c r="H518" s="13" t="str">
        <f>IFERROR(VLOOKUP($G518,Jugadores,12,0), "")</f>
        <v>SIRA FERNANDEZ G.</v>
      </c>
      <c r="I518" s="13" t="str">
        <f>IFERROR(VLOOKUP($G518,Jugadores,14,0), "")</f>
        <v>Club Monte Porreiro</v>
      </c>
      <c r="J518" s="17" t="str">
        <f>IF(ISERROR(VLOOKUP(I518,Clubes,1,0)),"-","Galicia")</f>
        <v>Galicia</v>
      </c>
      <c r="K518" s="14">
        <f>IFERROR(VLOOKUP($G518,Jugadores,15,0), "")</f>
        <v>2015</v>
      </c>
      <c r="L518" s="17" t="str">
        <f>IFERROR(VLOOKUP($G518,Jugadores,16,0), "")</f>
        <v>F</v>
      </c>
      <c r="M518" s="15" t="str">
        <f>IFERROR(VLOOKUP($G518,Jugadores,17,0), "")</f>
        <v>PREF</v>
      </c>
      <c r="N518" s="16"/>
      <c r="O518" s="24">
        <f>IF(COUNT(R518:AK518)=0,"",COUNT(R518:AK518))</f>
        <v>2</v>
      </c>
      <c r="P518" s="48">
        <f>SUM(R518:AK518)</f>
        <v>4</v>
      </c>
      <c r="Q518" s="50">
        <v>14</v>
      </c>
      <c r="R518" s="25">
        <v>2.5</v>
      </c>
      <c r="S518" s="25" t="s">
        <v>14</v>
      </c>
      <c r="T518" s="25" t="s">
        <v>14</v>
      </c>
      <c r="U518" s="25" t="s">
        <v>14</v>
      </c>
      <c r="V518" s="25">
        <v>1.5</v>
      </c>
      <c r="W518" s="25" t="s">
        <v>14</v>
      </c>
      <c r="X518" s="25" t="s">
        <v>14</v>
      </c>
      <c r="Y518" s="26"/>
      <c r="Z518" s="28"/>
      <c r="AA518" s="28" t="s">
        <v>14</v>
      </c>
      <c r="AB518" s="28" t="s">
        <v>14</v>
      </c>
      <c r="AC518" s="28" t="s">
        <v>14</v>
      </c>
      <c r="AD518" s="28" t="s">
        <v>14</v>
      </c>
      <c r="AE518" s="28" t="s">
        <v>14</v>
      </c>
      <c r="AF518" s="28" t="s">
        <v>14</v>
      </c>
      <c r="AG518" s="28" t="s">
        <v>14</v>
      </c>
      <c r="AH518" s="28" t="s">
        <v>14</v>
      </c>
      <c r="AI518" s="28" t="s">
        <v>14</v>
      </c>
      <c r="AJ518" s="28" t="s">
        <v>14</v>
      </c>
      <c r="AK518" s="51" t="s">
        <v>14</v>
      </c>
    </row>
    <row r="519" spans="1:37" x14ac:dyDescent="0.2">
      <c r="A519" s="21">
        <f>ROW(G519)-2</f>
        <v>517</v>
      </c>
      <c r="B519" s="76"/>
      <c r="C519" s="22" t="str">
        <f>IF(B519="","",IF(B519=A519,"=",B519-A519))</f>
        <v/>
      </c>
      <c r="D519" s="76">
        <f>COUNTIF($M$3:$M519,$M519)</f>
        <v>37</v>
      </c>
      <c r="E519" s="76"/>
      <c r="F519" s="22" t="str">
        <f>IF(E519="","",IF(E519=D519,"=",E519-D519))</f>
        <v/>
      </c>
      <c r="G519" s="12">
        <v>5725</v>
      </c>
      <c r="H519" s="13" t="str">
        <f>IFERROR(VLOOKUP($G519,Jugadores,12,0), "")</f>
        <v>JACOBO CAMPO T.</v>
      </c>
      <c r="I519" s="13" t="str">
        <f>IFERROR(VLOOKUP($G519,Jugadores,14,0), "")</f>
        <v>CTM Mos</v>
      </c>
      <c r="J519" s="17" t="str">
        <f>IF(ISERROR(VLOOKUP(I519,Clubes,1,0)),"-","Galicia")</f>
        <v>Galicia</v>
      </c>
      <c r="K519" s="14">
        <f>IFERROR(VLOOKUP($G519,Jugadores,15,0), "")</f>
        <v>1976</v>
      </c>
      <c r="L519" s="17" t="str">
        <f>IFERROR(VLOOKUP($G519,Jugadores,16,0), "")</f>
        <v>M</v>
      </c>
      <c r="M519" s="15" t="str">
        <f>IFERROR(VLOOKUP($G519,Jugadores,17,0), "")</f>
        <v>V40M</v>
      </c>
      <c r="N519" s="16"/>
      <c r="O519" s="24">
        <f>IF(COUNT(R519:AK519)=0,"",COUNT(R519:AK519))</f>
        <v>1</v>
      </c>
      <c r="P519" s="48">
        <f>SUM(R519:AK519)</f>
        <v>4</v>
      </c>
      <c r="Q519" s="50"/>
      <c r="R519" s="25"/>
      <c r="S519" s="25" t="s">
        <v>14</v>
      </c>
      <c r="T519" s="25" t="s">
        <v>14</v>
      </c>
      <c r="U519" s="25" t="s">
        <v>14</v>
      </c>
      <c r="V519" s="25">
        <v>4</v>
      </c>
      <c r="W519" s="25" t="s">
        <v>14</v>
      </c>
      <c r="X519" s="25" t="s">
        <v>14</v>
      </c>
      <c r="Y519" s="26"/>
      <c r="Z519" s="28"/>
      <c r="AA519" s="28" t="s">
        <v>14</v>
      </c>
      <c r="AB519" s="28" t="s">
        <v>14</v>
      </c>
      <c r="AC519" s="28" t="s">
        <v>14</v>
      </c>
      <c r="AD519" s="28" t="s">
        <v>14</v>
      </c>
      <c r="AE519" s="28" t="s">
        <v>14</v>
      </c>
      <c r="AF519" s="28" t="s">
        <v>14</v>
      </c>
      <c r="AG519" s="28" t="s">
        <v>14</v>
      </c>
      <c r="AH519" s="28" t="s">
        <v>14</v>
      </c>
      <c r="AI519" s="28" t="s">
        <v>14</v>
      </c>
      <c r="AJ519" s="28" t="s">
        <v>14</v>
      </c>
      <c r="AK519" s="51" t="s">
        <v>14</v>
      </c>
    </row>
    <row r="520" spans="1:37" x14ac:dyDescent="0.2">
      <c r="A520" s="21">
        <f>ROW(G520)-2</f>
        <v>518</v>
      </c>
      <c r="B520" s="76">
        <v>507</v>
      </c>
      <c r="C520" s="22">
        <f>IF(B520="","",IF(B520=A520,"=",B520-A520))</f>
        <v>-11</v>
      </c>
      <c r="D520" s="76">
        <f>COUNTIF($M$3:$M520,$M520)</f>
        <v>52</v>
      </c>
      <c r="E520" s="76">
        <v>53</v>
      </c>
      <c r="F520" s="22">
        <f>IF(E520="","",IF(E520=D520,"=",E520-D520))</f>
        <v>1</v>
      </c>
      <c r="G520" s="12">
        <v>27852</v>
      </c>
      <c r="H520" s="13" t="str">
        <f>IFERROR(VLOOKUP($G520,Jugadores,12,0), "")</f>
        <v>JUAN M. CELEIRO F.</v>
      </c>
      <c r="I520" s="13" t="str">
        <f>IFERROR(VLOOKUP($G520,Jugadores,14,0), "")</f>
        <v>CRC Porriño</v>
      </c>
      <c r="J520" s="17" t="str">
        <f>IF(ISERROR(VLOOKUP(I520,Clubes,1,0)),"-","Galicia")</f>
        <v>Galicia</v>
      </c>
      <c r="K520" s="14">
        <f>IFERROR(VLOOKUP($G520,Jugadores,15,0), "")</f>
        <v>1971</v>
      </c>
      <c r="L520" s="17" t="str">
        <f>IFERROR(VLOOKUP($G520,Jugadores,16,0), "")</f>
        <v>M</v>
      </c>
      <c r="M520" s="15" t="str">
        <f>IFERROR(VLOOKUP($G520,Jugadores,17,0), "")</f>
        <v>V50M</v>
      </c>
      <c r="N520" s="16"/>
      <c r="O520" s="24">
        <f>IF(COUNT(R520:AK520)=0,"",COUNT(R520:AK520))</f>
        <v>1</v>
      </c>
      <c r="P520" s="48">
        <f>SUM(R520:AK520)</f>
        <v>4</v>
      </c>
      <c r="Q520" s="50">
        <v>4</v>
      </c>
      <c r="R520" s="25" t="s">
        <v>14</v>
      </c>
      <c r="S520" s="25">
        <v>4</v>
      </c>
      <c r="T520" s="25" t="s">
        <v>14</v>
      </c>
      <c r="U520" s="25" t="s">
        <v>14</v>
      </c>
      <c r="V520" s="25" t="s">
        <v>14</v>
      </c>
      <c r="W520" s="25" t="s">
        <v>14</v>
      </c>
      <c r="X520" s="25" t="s">
        <v>14</v>
      </c>
      <c r="Y520" s="26"/>
      <c r="Z520" s="28" t="s">
        <v>14</v>
      </c>
      <c r="AA520" s="28" t="s">
        <v>14</v>
      </c>
      <c r="AB520" s="28" t="s">
        <v>14</v>
      </c>
      <c r="AC520" s="28" t="s">
        <v>14</v>
      </c>
      <c r="AD520" s="28" t="s">
        <v>14</v>
      </c>
      <c r="AE520" s="28" t="s">
        <v>14</v>
      </c>
      <c r="AF520" s="28" t="s">
        <v>14</v>
      </c>
      <c r="AG520" s="28" t="s">
        <v>14</v>
      </c>
      <c r="AH520" s="28" t="s">
        <v>14</v>
      </c>
      <c r="AI520" s="28" t="s">
        <v>14</v>
      </c>
      <c r="AJ520" s="28" t="s">
        <v>14</v>
      </c>
      <c r="AK520" s="51" t="s">
        <v>14</v>
      </c>
    </row>
    <row r="521" spans="1:37" x14ac:dyDescent="0.2">
      <c r="A521" s="21">
        <f>ROW(G521)-2</f>
        <v>519</v>
      </c>
      <c r="B521" s="76">
        <v>508</v>
      </c>
      <c r="C521" s="22">
        <f>IF(B521="","",IF(B521=A521,"=",B521-A521))</f>
        <v>-11</v>
      </c>
      <c r="D521" s="76">
        <f>COUNTIF($M$3:$M521,$M521)</f>
        <v>38</v>
      </c>
      <c r="E521" s="76">
        <v>37</v>
      </c>
      <c r="F521" s="22">
        <f>IF(E521="","",IF(E521=D521,"=",E521-D521))</f>
        <v>-1</v>
      </c>
      <c r="G521" s="12">
        <v>29707</v>
      </c>
      <c r="H521" s="13" t="str">
        <f>IFERROR(VLOOKUP($G521,Jugadores,12,0), "")</f>
        <v>MANUEL CARRASCO L.</v>
      </c>
      <c r="I521" s="13" t="str">
        <f>IFERROR(VLOOKUP($G521,Jugadores,14,0), "")</f>
        <v>Club del Mar de San Amaro</v>
      </c>
      <c r="J521" s="17" t="str">
        <f>IF(ISERROR(VLOOKUP(I521,Clubes,1,0)),"-","Galicia")</f>
        <v>Galicia</v>
      </c>
      <c r="K521" s="14">
        <f>IFERROR(VLOOKUP($G521,Jugadores,15,0), "")</f>
        <v>1975</v>
      </c>
      <c r="L521" s="17" t="str">
        <f>IFERROR(VLOOKUP($G521,Jugadores,16,0), "")</f>
        <v>M</v>
      </c>
      <c r="M521" s="15" t="str">
        <f>IFERROR(VLOOKUP($G521,Jugadores,17,0), "")</f>
        <v>V40M</v>
      </c>
      <c r="N521" s="16"/>
      <c r="O521" s="24">
        <f>IF(COUNT(R521:AK521)=0,"",COUNT(R521:AK521))</f>
        <v>1</v>
      </c>
      <c r="P521" s="48">
        <f>SUM(R521:AK521)</f>
        <v>4</v>
      </c>
      <c r="Q521" s="50">
        <v>4</v>
      </c>
      <c r="R521" s="25" t="s">
        <v>14</v>
      </c>
      <c r="S521" s="25"/>
      <c r="T521" s="25">
        <v>4</v>
      </c>
      <c r="U521" s="25"/>
      <c r="V521" s="25" t="s">
        <v>14</v>
      </c>
      <c r="W521" s="25" t="s">
        <v>14</v>
      </c>
      <c r="X521" s="25" t="s">
        <v>14</v>
      </c>
      <c r="Y521" s="26"/>
      <c r="Z521" s="28" t="s">
        <v>14</v>
      </c>
      <c r="AA521" s="28" t="s">
        <v>14</v>
      </c>
      <c r="AB521" s="28" t="s">
        <v>14</v>
      </c>
      <c r="AC521" s="28" t="s">
        <v>14</v>
      </c>
      <c r="AD521" s="28" t="s">
        <v>14</v>
      </c>
      <c r="AE521" s="28" t="s">
        <v>14</v>
      </c>
      <c r="AF521" s="28"/>
      <c r="AG521" s="28" t="s">
        <v>14</v>
      </c>
      <c r="AH521" s="28" t="s">
        <v>14</v>
      </c>
      <c r="AI521" s="28" t="s">
        <v>14</v>
      </c>
      <c r="AJ521" s="28" t="s">
        <v>14</v>
      </c>
      <c r="AK521" s="51" t="s">
        <v>14</v>
      </c>
    </row>
    <row r="522" spans="1:37" x14ac:dyDescent="0.2">
      <c r="A522" s="21">
        <f>ROW(G522)-2</f>
        <v>520</v>
      </c>
      <c r="B522" s="76">
        <v>509</v>
      </c>
      <c r="C522" s="22">
        <f>IF(B522="","",IF(B522=A522,"=",B522-A522))</f>
        <v>-11</v>
      </c>
      <c r="D522" s="76">
        <f>COUNTIF($M$3:$M522,$M522)</f>
        <v>6</v>
      </c>
      <c r="E522" s="76">
        <v>6</v>
      </c>
      <c r="F522" s="22" t="str">
        <f>IF(E522="","",IF(E522=D522,"=",E522-D522))</f>
        <v>=</v>
      </c>
      <c r="G522" s="12">
        <v>35640</v>
      </c>
      <c r="H522" s="13" t="str">
        <f>IFERROR(VLOOKUP($G522,Jugadores,12,0), "")</f>
        <v>DARIIA ZAKHAROVA</v>
      </c>
      <c r="I522" s="13" t="str">
        <f>IFERROR(VLOOKUP($G522,Jugadores,14,0), "")</f>
        <v>Cinania TM</v>
      </c>
      <c r="J522" s="17" t="str">
        <f>IF(ISERROR(VLOOKUP(I522,Clubes,1,0)),"-","Galicia")</f>
        <v>Galicia</v>
      </c>
      <c r="K522" s="14">
        <f>IFERROR(VLOOKUP($G522,Jugadores,15,0), "")</f>
        <v>1994</v>
      </c>
      <c r="L522" s="17" t="str">
        <f>IFERROR(VLOOKUP($G522,Jugadores,16,0), "")</f>
        <v>F</v>
      </c>
      <c r="M522" s="15" t="str">
        <f>IFERROR(VLOOKUP($G522,Jugadores,17,0), "")</f>
        <v>SENF</v>
      </c>
      <c r="N522" s="16"/>
      <c r="O522" s="24">
        <f>IF(COUNT(R522:AK522)=0,"",COUNT(R522:AK522))</f>
        <v>1</v>
      </c>
      <c r="P522" s="48">
        <f>SUM(R522:AK522)</f>
        <v>4</v>
      </c>
      <c r="Q522" s="50">
        <v>110</v>
      </c>
      <c r="R522" s="25">
        <v>4</v>
      </c>
      <c r="S522" s="25" t="s">
        <v>14</v>
      </c>
      <c r="T522" s="25" t="s">
        <v>14</v>
      </c>
      <c r="U522" s="25" t="s">
        <v>14</v>
      </c>
      <c r="V522" s="25" t="s">
        <v>14</v>
      </c>
      <c r="W522" s="25" t="s">
        <v>14</v>
      </c>
      <c r="X522" s="25" t="s">
        <v>14</v>
      </c>
      <c r="Y522" s="26"/>
      <c r="Z522" s="28"/>
      <c r="AA522" s="28" t="s">
        <v>14</v>
      </c>
      <c r="AB522" s="28" t="s">
        <v>14</v>
      </c>
      <c r="AC522" s="28" t="s">
        <v>14</v>
      </c>
      <c r="AD522" s="28" t="s">
        <v>14</v>
      </c>
      <c r="AE522" s="28" t="s">
        <v>14</v>
      </c>
      <c r="AF522" s="28" t="s">
        <v>14</v>
      </c>
      <c r="AG522" s="28" t="s">
        <v>14</v>
      </c>
      <c r="AH522" s="28" t="s">
        <v>14</v>
      </c>
      <c r="AI522" s="28" t="s">
        <v>14</v>
      </c>
      <c r="AJ522" s="28" t="s">
        <v>14</v>
      </c>
      <c r="AK522" s="51" t="s">
        <v>14</v>
      </c>
    </row>
    <row r="523" spans="1:37" x14ac:dyDescent="0.2">
      <c r="A523" s="21">
        <f>ROW(G523)-2</f>
        <v>521</v>
      </c>
      <c r="B523" s="76">
        <v>511</v>
      </c>
      <c r="C523" s="22">
        <f>IF(B523="","",IF(B523=A523,"=",B523-A523))</f>
        <v>-10</v>
      </c>
      <c r="D523" s="76">
        <f>COUNTIF($M$3:$M523,$M523)</f>
        <v>39</v>
      </c>
      <c r="E523" s="76">
        <v>39</v>
      </c>
      <c r="F523" s="22" t="str">
        <f>IF(E523="","",IF(E523=D523,"=",E523-D523))</f>
        <v>=</v>
      </c>
      <c r="G523" s="12">
        <v>59317</v>
      </c>
      <c r="H523" s="13" t="str">
        <f>IFERROR(VLOOKUP($G523,Jugadores,12,0), "")</f>
        <v>RUI LIMA</v>
      </c>
      <c r="I523" s="13" t="str">
        <f>IFERROR(VLOOKUP($G523,Jugadores,14,0), "")</f>
        <v>CRC Neves</v>
      </c>
      <c r="J523" s="17" t="str">
        <f>IF(ISERROR(VLOOKUP(I523,Clubes,1,0)),"-","Galicia")</f>
        <v>-</v>
      </c>
      <c r="K523" s="14">
        <f>IFERROR(VLOOKUP($G523,Jugadores,15,0), "")</f>
        <v>1981</v>
      </c>
      <c r="L523" s="17" t="str">
        <f>IFERROR(VLOOKUP($G523,Jugadores,16,0), "")</f>
        <v>M</v>
      </c>
      <c r="M523" s="15" t="str">
        <f>IFERROR(VLOOKUP($G523,Jugadores,17,0), "")</f>
        <v>V40M</v>
      </c>
      <c r="N523" s="16"/>
      <c r="O523" s="24">
        <f>IF(COUNT(R523:AK523)=0,"",COUNT(R523:AK523))</f>
        <v>1</v>
      </c>
      <c r="P523" s="48">
        <f>SUM(R523:AK523)</f>
        <v>4</v>
      </c>
      <c r="Q523" s="50">
        <v>4</v>
      </c>
      <c r="R523" s="25" t="s">
        <v>14</v>
      </c>
      <c r="S523" s="25" t="s">
        <v>14</v>
      </c>
      <c r="T523" s="25" t="s">
        <v>14</v>
      </c>
      <c r="U523" s="25">
        <v>4</v>
      </c>
      <c r="V523" s="25" t="s">
        <v>14</v>
      </c>
      <c r="W523" s="25" t="s">
        <v>14</v>
      </c>
      <c r="X523" s="25" t="s">
        <v>14</v>
      </c>
      <c r="Y523" s="26"/>
      <c r="Z523" s="28" t="s">
        <v>14</v>
      </c>
      <c r="AA523" s="28" t="s">
        <v>14</v>
      </c>
      <c r="AB523" s="28" t="s">
        <v>14</v>
      </c>
      <c r="AC523" s="28" t="s">
        <v>14</v>
      </c>
      <c r="AD523" s="28" t="s">
        <v>14</v>
      </c>
      <c r="AE523" s="28" t="s">
        <v>14</v>
      </c>
      <c r="AF523" s="28" t="s">
        <v>14</v>
      </c>
      <c r="AG523" s="28" t="s">
        <v>14</v>
      </c>
      <c r="AH523" s="28" t="s">
        <v>14</v>
      </c>
      <c r="AI523" s="28" t="s">
        <v>14</v>
      </c>
      <c r="AJ523" s="28" t="s">
        <v>14</v>
      </c>
      <c r="AK523" s="51" t="s">
        <v>14</v>
      </c>
    </row>
    <row r="524" spans="1:37" x14ac:dyDescent="0.2">
      <c r="A524" s="21">
        <f>ROW(G524)-2</f>
        <v>522</v>
      </c>
      <c r="B524" s="76">
        <v>512</v>
      </c>
      <c r="C524" s="22">
        <f>IF(B524="","",IF(B524=A524,"=",B524-A524))</f>
        <v>-10</v>
      </c>
      <c r="D524" s="76">
        <f>COUNTIF($M$3:$M524,$M524)</f>
        <v>31</v>
      </c>
      <c r="E524" s="76">
        <v>31</v>
      </c>
      <c r="F524" s="22" t="str">
        <f>IF(E524="","",IF(E524=D524,"=",E524-D524))</f>
        <v>=</v>
      </c>
      <c r="G524" s="12">
        <v>72394</v>
      </c>
      <c r="H524" s="13" t="str">
        <f>IFERROR(VLOOKUP($G524,Jugadores,12,0), "")</f>
        <v>IRIS GONÇALVES</v>
      </c>
      <c r="I524" s="13" t="str">
        <f>IFERROR(VLOOKUP($G524,Jugadores,14,0), "")</f>
        <v>AR Canidelo</v>
      </c>
      <c r="J524" s="17" t="str">
        <f>IF(ISERROR(VLOOKUP(I524,Clubes,1,0)),"-","Galicia")</f>
        <v>-</v>
      </c>
      <c r="K524" s="14">
        <f>IFERROR(VLOOKUP($G524,Jugadores,15,0), "")</f>
        <v>2007</v>
      </c>
      <c r="L524" s="17" t="str">
        <f>IFERROR(VLOOKUP($G524,Jugadores,16,0), "")</f>
        <v>F</v>
      </c>
      <c r="M524" s="15" t="str">
        <f>IFERROR(VLOOKUP($G524,Jugadores,17,0), "")</f>
        <v>INFF</v>
      </c>
      <c r="N524" s="16"/>
      <c r="O524" s="24">
        <f>IF(COUNT(R524:AK524)=0,"",COUNT(R524:AK524))</f>
        <v>1</v>
      </c>
      <c r="P524" s="48">
        <f>SUM(R524:AK524)</f>
        <v>4</v>
      </c>
      <c r="Q524" s="50">
        <v>111</v>
      </c>
      <c r="R524" s="25">
        <v>4</v>
      </c>
      <c r="S524" s="25" t="s">
        <v>14</v>
      </c>
      <c r="T524" s="25" t="s">
        <v>14</v>
      </c>
      <c r="U524" s="25" t="s">
        <v>14</v>
      </c>
      <c r="V524" s="25" t="s">
        <v>14</v>
      </c>
      <c r="W524" s="25" t="s">
        <v>14</v>
      </c>
      <c r="X524" s="25" t="s">
        <v>14</v>
      </c>
      <c r="Y524" s="26"/>
      <c r="Z524" s="28"/>
      <c r="AA524" s="28" t="s">
        <v>14</v>
      </c>
      <c r="AB524" s="28" t="s">
        <v>14</v>
      </c>
      <c r="AC524" s="28" t="s">
        <v>14</v>
      </c>
      <c r="AD524" s="28" t="s">
        <v>14</v>
      </c>
      <c r="AE524" s="28" t="s">
        <v>14</v>
      </c>
      <c r="AF524" s="28" t="s">
        <v>14</v>
      </c>
      <c r="AG524" s="28" t="s">
        <v>14</v>
      </c>
      <c r="AH524" s="28" t="s">
        <v>14</v>
      </c>
      <c r="AI524" s="28" t="s">
        <v>14</v>
      </c>
      <c r="AJ524" s="28" t="s">
        <v>14</v>
      </c>
      <c r="AK524" s="51" t="s">
        <v>14</v>
      </c>
    </row>
    <row r="525" spans="1:37" x14ac:dyDescent="0.2">
      <c r="A525" s="21">
        <f>ROW(G525)-2</f>
        <v>523</v>
      </c>
      <c r="B525" s="76">
        <v>513</v>
      </c>
      <c r="C525" s="22">
        <f>IF(B525="","",IF(B525=A525,"=",B525-A525))</f>
        <v>-10</v>
      </c>
      <c r="D525" s="76">
        <f>COUNTIF($M$3:$M525,$M525)</f>
        <v>35</v>
      </c>
      <c r="E525" s="76">
        <v>34</v>
      </c>
      <c r="F525" s="22">
        <f>IF(E525="","",IF(E525=D525,"=",E525-D525))</f>
        <v>-1</v>
      </c>
      <c r="G525" s="12">
        <v>75605</v>
      </c>
      <c r="H525" s="13" t="str">
        <f>IFERROR(VLOOKUP($G525,Jugadores,12,0), "")</f>
        <v>GONÇALO MATEUS</v>
      </c>
      <c r="I525" s="13" t="str">
        <f>IFERROR(VLOOKUP($G525,Jugadores,14,0), "")</f>
        <v>Associaçao Recreativa Canidelense</v>
      </c>
      <c r="J525" s="17" t="str">
        <f>IF(ISERROR(VLOOKUP(I525,Clubes,1,0)),"-","Galicia")</f>
        <v>-</v>
      </c>
      <c r="K525" s="14">
        <f>IFERROR(VLOOKUP($G525,Jugadores,15,0), "")</f>
        <v>2013</v>
      </c>
      <c r="L525" s="17" t="str">
        <f>IFERROR(VLOOKUP($G525,Jugadores,16,0), "")</f>
        <v>M</v>
      </c>
      <c r="M525" s="15" t="str">
        <f>IFERROR(VLOOKUP($G525,Jugadores,17,0), "")</f>
        <v>BENM</v>
      </c>
      <c r="N525" s="16"/>
      <c r="O525" s="24">
        <f>IF(COUNT(R525:AK525)=0,"",COUNT(R525:AK525))</f>
        <v>1</v>
      </c>
      <c r="P525" s="48">
        <f>SUM(R525:AK525)</f>
        <v>4</v>
      </c>
      <c r="Q525" s="50">
        <v>4</v>
      </c>
      <c r="R525" s="25" t="s">
        <v>14</v>
      </c>
      <c r="S525" s="25" t="s">
        <v>14</v>
      </c>
      <c r="T525" s="25" t="s">
        <v>14</v>
      </c>
      <c r="U525" s="25">
        <v>4</v>
      </c>
      <c r="V525" s="25" t="s">
        <v>14</v>
      </c>
      <c r="W525" s="25" t="s">
        <v>14</v>
      </c>
      <c r="X525" s="25" t="s">
        <v>14</v>
      </c>
      <c r="Y525" s="26"/>
      <c r="Z525" s="28" t="s">
        <v>14</v>
      </c>
      <c r="AA525" s="28" t="s">
        <v>14</v>
      </c>
      <c r="AB525" s="28" t="s">
        <v>14</v>
      </c>
      <c r="AC525" s="28" t="s">
        <v>14</v>
      </c>
      <c r="AD525" s="28" t="s">
        <v>14</v>
      </c>
      <c r="AE525" s="28" t="s">
        <v>14</v>
      </c>
      <c r="AF525" s="28" t="s">
        <v>14</v>
      </c>
      <c r="AG525" s="28" t="s">
        <v>14</v>
      </c>
      <c r="AH525" s="28" t="s">
        <v>14</v>
      </c>
      <c r="AI525" s="28" t="s">
        <v>14</v>
      </c>
      <c r="AJ525" s="28" t="s">
        <v>14</v>
      </c>
      <c r="AK525" s="51" t="s">
        <v>14</v>
      </c>
    </row>
    <row r="526" spans="1:37" x14ac:dyDescent="0.2">
      <c r="A526" s="21">
        <f>ROW(G526)-2</f>
        <v>524</v>
      </c>
      <c r="B526" s="76"/>
      <c r="C526" s="22" t="str">
        <f>IF(B526="","",IF(B526=A526,"=",B526-A526))</f>
        <v/>
      </c>
      <c r="D526" s="76">
        <f>COUNTIF($M$3:$M526,$M526)</f>
        <v>63</v>
      </c>
      <c r="E526" s="76"/>
      <c r="F526" s="22" t="str">
        <f>IF(E526="","",IF(E526=D526,"=",E526-D526))</f>
        <v/>
      </c>
      <c r="G526" s="12">
        <v>2223099</v>
      </c>
      <c r="H526" s="13" t="str">
        <f>IFERROR(VLOOKUP($G526,Jugadores,12,0), "")</f>
        <v>MATEO SANTOME P.</v>
      </c>
      <c r="I526" s="13" t="str">
        <f>IFERROR(VLOOKUP($G526,Jugadores,14,0), "")</f>
        <v>Cinania TM</v>
      </c>
      <c r="J526" s="17" t="str">
        <f>IF(ISERROR(VLOOKUP(I526,Clubes,1,0)),"-","Galicia")</f>
        <v>Galicia</v>
      </c>
      <c r="K526" s="14">
        <f>IFERROR(VLOOKUP($G526,Jugadores,15,0), "")</f>
        <v>2007</v>
      </c>
      <c r="L526" s="17" t="str">
        <f>IFERROR(VLOOKUP($G526,Jugadores,16,0), "")</f>
        <v>M</v>
      </c>
      <c r="M526" s="15" t="str">
        <f>IFERROR(VLOOKUP($G526,Jugadores,17,0), "")</f>
        <v>INFM</v>
      </c>
      <c r="N526" s="16"/>
      <c r="O526" s="24">
        <f>IF(COUNT(R526:AK526)=0,"",COUNT(R526:AK526))</f>
        <v>1</v>
      </c>
      <c r="P526" s="48">
        <f>SUM(R526:AK526)</f>
        <v>4</v>
      </c>
      <c r="Q526" s="50"/>
      <c r="R526" s="25"/>
      <c r="S526" s="25" t="s">
        <v>14</v>
      </c>
      <c r="T526" s="25" t="s">
        <v>14</v>
      </c>
      <c r="U526" s="25" t="s">
        <v>14</v>
      </c>
      <c r="V526" s="25">
        <v>4</v>
      </c>
      <c r="W526" s="25" t="s">
        <v>14</v>
      </c>
      <c r="X526" s="25" t="s">
        <v>14</v>
      </c>
      <c r="Y526" s="26"/>
      <c r="Z526" s="28"/>
      <c r="AA526" s="28" t="s">
        <v>14</v>
      </c>
      <c r="AB526" s="28" t="s">
        <v>14</v>
      </c>
      <c r="AC526" s="28" t="s">
        <v>14</v>
      </c>
      <c r="AD526" s="28" t="s">
        <v>14</v>
      </c>
      <c r="AE526" s="28" t="s">
        <v>14</v>
      </c>
      <c r="AF526" s="28" t="s">
        <v>14</v>
      </c>
      <c r="AG526" s="28" t="s">
        <v>14</v>
      </c>
      <c r="AH526" s="28" t="s">
        <v>14</v>
      </c>
      <c r="AI526" s="28" t="s">
        <v>14</v>
      </c>
      <c r="AJ526" s="28" t="s">
        <v>14</v>
      </c>
      <c r="AK526" s="51" t="s">
        <v>14</v>
      </c>
    </row>
    <row r="527" spans="1:37" x14ac:dyDescent="0.2">
      <c r="A527" s="21">
        <f>ROW(G527)-2</f>
        <v>525</v>
      </c>
      <c r="B527" s="76">
        <v>514</v>
      </c>
      <c r="C527" s="22">
        <f>IF(B527="","",IF(B527=A527,"=",B527-A527))</f>
        <v>-11</v>
      </c>
      <c r="D527" s="76">
        <f>COUNTIF($M$3:$M527,$M527)</f>
        <v>5</v>
      </c>
      <c r="E527" s="76">
        <v>5</v>
      </c>
      <c r="F527" s="22" t="str">
        <f>IF(E527="","",IF(E527=D527,"=",E527-D527))</f>
        <v>=</v>
      </c>
      <c r="G527" s="12">
        <v>20945</v>
      </c>
      <c r="H527" s="13" t="str">
        <f>IFERROR(VLOOKUP($G527,Jugadores,12,0), "")</f>
        <v>NEREA SANTIAGO B.</v>
      </c>
      <c r="I527" s="13" t="str">
        <f>IFERROR(VLOOKUP($G527,Jugadores,14,0), "")</f>
        <v>Club Monte Porreiro</v>
      </c>
      <c r="J527" s="17" t="str">
        <f>IF(ISERROR(VLOOKUP(I527,Clubes,1,0)),"-","Galicia")</f>
        <v>Galicia</v>
      </c>
      <c r="K527" s="14">
        <f>IFERROR(VLOOKUP($G527,Jugadores,15,0), "")</f>
        <v>2004</v>
      </c>
      <c r="L527" s="17" t="str">
        <f>IFERROR(VLOOKUP($G527,Jugadores,16,0), "")</f>
        <v>F</v>
      </c>
      <c r="M527" s="15" t="str">
        <f>IFERROR(VLOOKUP($G527,Jugadores,17,0), "")</f>
        <v>JUVF</v>
      </c>
      <c r="N527" s="16"/>
      <c r="O527" s="24">
        <f>IF(COUNT(R527:AK527)=0,"",COUNT(R527:AK527))</f>
        <v>1</v>
      </c>
      <c r="P527" s="48">
        <f>SUM(R527:AK527)</f>
        <v>3.5</v>
      </c>
      <c r="Q527" s="50">
        <v>3.5</v>
      </c>
      <c r="R527" s="25" t="s">
        <v>14</v>
      </c>
      <c r="S527" s="25" t="s">
        <v>14</v>
      </c>
      <c r="T527" s="25" t="s">
        <v>14</v>
      </c>
      <c r="U527" s="25">
        <v>3.5</v>
      </c>
      <c r="V527" s="25" t="s">
        <v>14</v>
      </c>
      <c r="W527" s="25" t="s">
        <v>14</v>
      </c>
      <c r="X527" s="25" t="s">
        <v>14</v>
      </c>
      <c r="Y527" s="26"/>
      <c r="Z527" s="28" t="s">
        <v>14</v>
      </c>
      <c r="AA527" s="28" t="s">
        <v>14</v>
      </c>
      <c r="AB527" s="28" t="s">
        <v>14</v>
      </c>
      <c r="AC527" s="28" t="s">
        <v>14</v>
      </c>
      <c r="AD527" s="28" t="s">
        <v>14</v>
      </c>
      <c r="AE527" s="28" t="s">
        <v>14</v>
      </c>
      <c r="AF527" s="28" t="s">
        <v>14</v>
      </c>
      <c r="AG527" s="28" t="s">
        <v>14</v>
      </c>
      <c r="AH527" s="28" t="s">
        <v>14</v>
      </c>
      <c r="AI527" s="28" t="s">
        <v>14</v>
      </c>
      <c r="AJ527" s="28" t="s">
        <v>14</v>
      </c>
      <c r="AK527" s="51" t="s">
        <v>14</v>
      </c>
    </row>
    <row r="528" spans="1:37" x14ac:dyDescent="0.2">
      <c r="A528" s="21">
        <f>ROW(G528)-2</f>
        <v>526</v>
      </c>
      <c r="B528" s="76">
        <v>515</v>
      </c>
      <c r="C528" s="22">
        <f>IF(B528="","",IF(B528=A528,"=",B528-A528))</f>
        <v>-11</v>
      </c>
      <c r="D528" s="76">
        <f>COUNTIF($M$3:$M528,$M528)</f>
        <v>14</v>
      </c>
      <c r="E528" s="76">
        <v>14</v>
      </c>
      <c r="F528" s="22" t="str">
        <f>IF(E528="","",IF(E528=D528,"=",E528-D528))</f>
        <v>=</v>
      </c>
      <c r="G528" s="12">
        <v>28883</v>
      </c>
      <c r="H528" s="13" t="str">
        <f>IFERROR(VLOOKUP($G528,Jugadores,12,0), "")</f>
        <v>JAVIER DARRIBA C.</v>
      </c>
      <c r="I528" s="13" t="str">
        <f>IFERROR(VLOOKUP($G528,Jugadores,14,0), "")</f>
        <v>Arteal TM</v>
      </c>
      <c r="J528" s="17" t="str">
        <f>IF(ISERROR(VLOOKUP(I528,Clubes,1,0)),"-","Galicia")</f>
        <v>Galicia</v>
      </c>
      <c r="K528" s="14">
        <f>IFERROR(VLOOKUP($G528,Jugadores,15,0), "")</f>
        <v>2003</v>
      </c>
      <c r="L528" s="17" t="str">
        <f>IFERROR(VLOOKUP($G528,Jugadores,16,0), "")</f>
        <v>M</v>
      </c>
      <c r="M528" s="15" t="str">
        <f>IFERROR(VLOOKUP($G528,Jugadores,17,0), "")</f>
        <v>S23M</v>
      </c>
      <c r="N528" s="16"/>
      <c r="O528" s="24">
        <f>IF(COUNT(R528:AK528)=0,"",COUNT(R528:AK528))</f>
        <v>1</v>
      </c>
      <c r="P528" s="48">
        <f>SUM(R528:AK528)</f>
        <v>3.5</v>
      </c>
      <c r="Q528" s="50">
        <v>3.5</v>
      </c>
      <c r="R528" s="25" t="s">
        <v>14</v>
      </c>
      <c r="S528" s="25" t="s">
        <v>14</v>
      </c>
      <c r="T528" s="25" t="s">
        <v>14</v>
      </c>
      <c r="U528" s="25">
        <v>3.5</v>
      </c>
      <c r="V528" s="25" t="s">
        <v>14</v>
      </c>
      <c r="W528" s="25" t="s">
        <v>14</v>
      </c>
      <c r="X528" s="25" t="s">
        <v>14</v>
      </c>
      <c r="Y528" s="26"/>
      <c r="Z528" s="28" t="s">
        <v>14</v>
      </c>
      <c r="AA528" s="28" t="s">
        <v>14</v>
      </c>
      <c r="AB528" s="28" t="s">
        <v>14</v>
      </c>
      <c r="AC528" s="28" t="s">
        <v>14</v>
      </c>
      <c r="AD528" s="28" t="s">
        <v>14</v>
      </c>
      <c r="AE528" s="28" t="s">
        <v>14</v>
      </c>
      <c r="AF528" s="28" t="s">
        <v>14</v>
      </c>
      <c r="AG528" s="28" t="s">
        <v>14</v>
      </c>
      <c r="AH528" s="28" t="s">
        <v>14</v>
      </c>
      <c r="AI528" s="28" t="s">
        <v>14</v>
      </c>
      <c r="AJ528" s="28" t="s">
        <v>14</v>
      </c>
      <c r="AK528" s="51" t="s">
        <v>14</v>
      </c>
    </row>
    <row r="529" spans="1:37" x14ac:dyDescent="0.2">
      <c r="A529" s="21">
        <f>ROW(G529)-2</f>
        <v>527</v>
      </c>
      <c r="B529" s="76">
        <v>516</v>
      </c>
      <c r="C529" s="22">
        <f>IF(B529="","",IF(B529=A529,"=",B529-A529))</f>
        <v>-11</v>
      </c>
      <c r="D529" s="76">
        <f>COUNTIF($M$3:$M529,$M529)</f>
        <v>51</v>
      </c>
      <c r="E529" s="76">
        <v>51</v>
      </c>
      <c r="F529" s="22" t="str">
        <f>IF(E529="","",IF(E529=D529,"=",E529-D529))</f>
        <v>=</v>
      </c>
      <c r="G529" s="12">
        <v>30062</v>
      </c>
      <c r="H529" s="13" t="str">
        <f>IFERROR(VLOOKUP($G529,Jugadores,12,0), "")</f>
        <v>HUGO PEREZ R.</v>
      </c>
      <c r="I529" s="13" t="str">
        <f>IFERROR(VLOOKUP($G529,Jugadores,14,0), "")</f>
        <v>Exodus TM</v>
      </c>
      <c r="J529" s="17" t="str">
        <f>IF(ISERROR(VLOOKUP(I529,Clubes,1,0)),"-","Galicia")</f>
        <v>Galicia</v>
      </c>
      <c r="K529" s="14">
        <f>IFERROR(VLOOKUP($G529,Jugadores,15,0), "")</f>
        <v>1992</v>
      </c>
      <c r="L529" s="17" t="str">
        <f>IFERROR(VLOOKUP($G529,Jugadores,16,0), "")</f>
        <v>M</v>
      </c>
      <c r="M529" s="15" t="str">
        <f>IFERROR(VLOOKUP($G529,Jugadores,17,0), "")</f>
        <v>SENM</v>
      </c>
      <c r="N529" s="16"/>
      <c r="O529" s="24">
        <f>IF(COUNT(R529:AK529)=0,"",COUNT(R529:AK529))</f>
        <v>1</v>
      </c>
      <c r="P529" s="48">
        <f>SUM(R529:AK529)</f>
        <v>3.5</v>
      </c>
      <c r="Q529" s="50">
        <v>130</v>
      </c>
      <c r="R529" s="25">
        <v>3.5</v>
      </c>
      <c r="S529" s="25" t="s">
        <v>14</v>
      </c>
      <c r="T529" s="25" t="s">
        <v>14</v>
      </c>
      <c r="U529" s="25" t="s">
        <v>14</v>
      </c>
      <c r="V529" s="25" t="s">
        <v>14</v>
      </c>
      <c r="W529" s="25" t="s">
        <v>14</v>
      </c>
      <c r="X529" s="25" t="s">
        <v>14</v>
      </c>
      <c r="Y529" s="26"/>
      <c r="Z529" s="28"/>
      <c r="AA529" s="28" t="s">
        <v>14</v>
      </c>
      <c r="AB529" s="28" t="s">
        <v>14</v>
      </c>
      <c r="AC529" s="28" t="s">
        <v>14</v>
      </c>
      <c r="AD529" s="28" t="s">
        <v>14</v>
      </c>
      <c r="AE529" s="28" t="s">
        <v>14</v>
      </c>
      <c r="AF529" s="28" t="s">
        <v>14</v>
      </c>
      <c r="AG529" s="28" t="s">
        <v>14</v>
      </c>
      <c r="AH529" s="28" t="s">
        <v>14</v>
      </c>
      <c r="AI529" s="28" t="s">
        <v>14</v>
      </c>
      <c r="AJ529" s="28" t="s">
        <v>14</v>
      </c>
      <c r="AK529" s="51" t="s">
        <v>14</v>
      </c>
    </row>
    <row r="530" spans="1:37" x14ac:dyDescent="0.2">
      <c r="A530" s="21">
        <f>ROW(G530)-2</f>
        <v>528</v>
      </c>
      <c r="B530" s="76">
        <v>517</v>
      </c>
      <c r="C530" s="22">
        <f>IF(B530="","",IF(B530=A530,"=",B530-A530))</f>
        <v>-11</v>
      </c>
      <c r="D530" s="76">
        <f>COUNTIF($M$3:$M530,$M530)</f>
        <v>32</v>
      </c>
      <c r="E530" s="76">
        <v>32</v>
      </c>
      <c r="F530" s="22" t="str">
        <f>IF(E530="","",IF(E530=D530,"=",E530-D530))</f>
        <v>=</v>
      </c>
      <c r="G530" s="12">
        <v>32728</v>
      </c>
      <c r="H530" s="13" t="str">
        <f>IFERROR(VLOOKUP($G530,Jugadores,12,0), "")</f>
        <v>ANTIA PORTO P.</v>
      </c>
      <c r="I530" s="13" t="str">
        <f>IFERROR(VLOOKUP($G530,Jugadores,14,0), "")</f>
        <v>RIBADUMIA T.M.</v>
      </c>
      <c r="J530" s="17" t="str">
        <f>IF(ISERROR(VLOOKUP(I530,Clubes,1,0)),"-","Galicia")</f>
        <v>-</v>
      </c>
      <c r="K530" s="14">
        <f>IFERROR(VLOOKUP($G530,Jugadores,15,0), "")</f>
        <v>2008</v>
      </c>
      <c r="L530" s="17" t="str">
        <f>IFERROR(VLOOKUP($G530,Jugadores,16,0), "")</f>
        <v>F</v>
      </c>
      <c r="M530" s="15" t="str">
        <f>IFERROR(VLOOKUP($G530,Jugadores,17,0), "")</f>
        <v>INFF</v>
      </c>
      <c r="N530" s="16"/>
      <c r="O530" s="24">
        <f>IF(COUNT(R530:AK530)=0,"",COUNT(R530:AK530))</f>
        <v>1</v>
      </c>
      <c r="P530" s="48">
        <f>SUM(R530:AK530)</f>
        <v>3.5</v>
      </c>
      <c r="Q530" s="50">
        <v>3.5</v>
      </c>
      <c r="R530" s="25" t="s">
        <v>14</v>
      </c>
      <c r="S530" s="25" t="s">
        <v>14</v>
      </c>
      <c r="T530" s="25" t="s">
        <v>14</v>
      </c>
      <c r="U530" s="25">
        <v>3.5</v>
      </c>
      <c r="V530" s="25" t="s">
        <v>14</v>
      </c>
      <c r="W530" s="25" t="s">
        <v>14</v>
      </c>
      <c r="X530" s="25" t="s">
        <v>14</v>
      </c>
      <c r="Y530" s="26"/>
      <c r="Z530" s="28" t="s">
        <v>14</v>
      </c>
      <c r="AA530" s="28" t="s">
        <v>14</v>
      </c>
      <c r="AB530" s="28" t="s">
        <v>14</v>
      </c>
      <c r="AC530" s="28" t="s">
        <v>14</v>
      </c>
      <c r="AD530" s="28" t="s">
        <v>14</v>
      </c>
      <c r="AE530" s="28" t="s">
        <v>14</v>
      </c>
      <c r="AF530" s="28" t="s">
        <v>14</v>
      </c>
      <c r="AG530" s="28" t="s">
        <v>14</v>
      </c>
      <c r="AH530" s="28" t="s">
        <v>14</v>
      </c>
      <c r="AI530" s="28" t="s">
        <v>14</v>
      </c>
      <c r="AJ530" s="28" t="s">
        <v>14</v>
      </c>
      <c r="AK530" s="51" t="s">
        <v>14</v>
      </c>
    </row>
    <row r="531" spans="1:37" x14ac:dyDescent="0.2">
      <c r="A531" s="21">
        <f>ROW(G531)-2</f>
        <v>529</v>
      </c>
      <c r="B531" s="76">
        <v>518</v>
      </c>
      <c r="C531" s="22">
        <f>IF(B531="","",IF(B531=A531,"=",B531-A531))</f>
        <v>-11</v>
      </c>
      <c r="D531" s="76">
        <f>COUNTIF($M$3:$M531,$M531)</f>
        <v>47</v>
      </c>
      <c r="E531" s="76">
        <v>47</v>
      </c>
      <c r="F531" s="22" t="str">
        <f>IF(E531="","",IF(E531=D531,"=",E531-D531))</f>
        <v>=</v>
      </c>
      <c r="G531" s="12">
        <v>33392</v>
      </c>
      <c r="H531" s="13" t="str">
        <f>IFERROR(VLOOKUP($G531,Jugadores,12,0), "")</f>
        <v>DANIEL DE JESUS L.</v>
      </c>
      <c r="I531" s="13" t="str">
        <f>IFERROR(VLOOKUP($G531,Jugadores,14,0), "")</f>
        <v>Club Be One Orense</v>
      </c>
      <c r="J531" s="17" t="str">
        <f>IF(ISERROR(VLOOKUP(I531,Clubes,1,0)),"-","Galicia")</f>
        <v>Galicia</v>
      </c>
      <c r="K531" s="14">
        <f>IFERROR(VLOOKUP($G531,Jugadores,15,0), "")</f>
        <v>2005</v>
      </c>
      <c r="L531" s="17" t="str">
        <f>IFERROR(VLOOKUP($G531,Jugadores,16,0), "")</f>
        <v>M</v>
      </c>
      <c r="M531" s="15" t="str">
        <f>IFERROR(VLOOKUP($G531,Jugadores,17,0), "")</f>
        <v>JUVM</v>
      </c>
      <c r="N531" s="16"/>
      <c r="O531" s="24">
        <f>IF(COUNT(R531:AK531)=0,"",COUNT(R531:AK531))</f>
        <v>1</v>
      </c>
      <c r="P531" s="48">
        <f>SUM(R531:AK531)</f>
        <v>3.5</v>
      </c>
      <c r="Q531" s="50">
        <v>3.5</v>
      </c>
      <c r="R531" s="25" t="s">
        <v>14</v>
      </c>
      <c r="S531" s="25" t="s">
        <v>14</v>
      </c>
      <c r="T531" s="25" t="s">
        <v>14</v>
      </c>
      <c r="U531" s="25">
        <v>3.5</v>
      </c>
      <c r="V531" s="25" t="s">
        <v>14</v>
      </c>
      <c r="W531" s="25" t="s">
        <v>14</v>
      </c>
      <c r="X531" s="25" t="s">
        <v>14</v>
      </c>
      <c r="Y531" s="26"/>
      <c r="Z531" s="28" t="s">
        <v>14</v>
      </c>
      <c r="AA531" s="28" t="s">
        <v>14</v>
      </c>
      <c r="AB531" s="28" t="s">
        <v>14</v>
      </c>
      <c r="AC531" s="28" t="s">
        <v>14</v>
      </c>
      <c r="AD531" s="28" t="s">
        <v>14</v>
      </c>
      <c r="AE531" s="28" t="s">
        <v>14</v>
      </c>
      <c r="AF531" s="28" t="s">
        <v>14</v>
      </c>
      <c r="AG531" s="28" t="s">
        <v>14</v>
      </c>
      <c r="AH531" s="28" t="s">
        <v>14</v>
      </c>
      <c r="AI531" s="28" t="s">
        <v>14</v>
      </c>
      <c r="AJ531" s="28" t="s">
        <v>14</v>
      </c>
      <c r="AK531" s="51" t="s">
        <v>14</v>
      </c>
    </row>
    <row r="532" spans="1:37" x14ac:dyDescent="0.2">
      <c r="A532" s="21">
        <f>ROW(G532)-2</f>
        <v>530</v>
      </c>
      <c r="B532" s="76">
        <v>519</v>
      </c>
      <c r="C532" s="22">
        <f>IF(B532="","",IF(B532=A532,"=",B532-A532))</f>
        <v>-11</v>
      </c>
      <c r="D532" s="76">
        <f>COUNTIF($M$3:$M532,$M532)</f>
        <v>14</v>
      </c>
      <c r="E532" s="76">
        <v>14</v>
      </c>
      <c r="F532" s="22" t="str">
        <f>IF(E532="","",IF(E532=D532,"=",E532-D532))</f>
        <v>=</v>
      </c>
      <c r="G532" s="12">
        <v>35052</v>
      </c>
      <c r="H532" s="13" t="str">
        <f>IFERROR(VLOOKUP($G532,Jugadores,12,0), "")</f>
        <v>JOSE M. SOÑORA D.</v>
      </c>
      <c r="I532" s="13" t="str">
        <f>IFERROR(VLOOKUP($G532,Jugadores,14,0), "")</f>
        <v>CTM GAM</v>
      </c>
      <c r="J532" s="17" t="str">
        <f>IF(ISERROR(VLOOKUP(I532,Clubes,1,0)),"-","Galicia")</f>
        <v>Galicia</v>
      </c>
      <c r="K532" s="14">
        <f>IFERROR(VLOOKUP($G532,Jugadores,15,0), "")</f>
        <v>1958</v>
      </c>
      <c r="L532" s="17" t="str">
        <f>IFERROR(VLOOKUP($G532,Jugadores,16,0), "")</f>
        <v>M</v>
      </c>
      <c r="M532" s="15" t="str">
        <f>IFERROR(VLOOKUP($G532,Jugadores,17,0), "")</f>
        <v>V65M</v>
      </c>
      <c r="N532" s="16"/>
      <c r="O532" s="24">
        <f>IF(COUNT(R532:AK532)=0,"",COUNT(R532:AK532))</f>
        <v>1</v>
      </c>
      <c r="P532" s="48">
        <f>SUM(R532:AK532)</f>
        <v>3.5</v>
      </c>
      <c r="Q532" s="50">
        <v>2.5</v>
      </c>
      <c r="R532" s="25">
        <v>3.5</v>
      </c>
      <c r="S532" s="25" t="s">
        <v>14</v>
      </c>
      <c r="T532" s="25" t="s">
        <v>14</v>
      </c>
      <c r="U532" s="25" t="s">
        <v>14</v>
      </c>
      <c r="V532" s="25" t="s">
        <v>14</v>
      </c>
      <c r="W532" s="25" t="s">
        <v>14</v>
      </c>
      <c r="X532" s="25" t="s">
        <v>14</v>
      </c>
      <c r="Y532" s="26"/>
      <c r="Z532" s="28" t="s">
        <v>14</v>
      </c>
      <c r="AA532" s="28" t="s">
        <v>14</v>
      </c>
      <c r="AB532" s="28" t="s">
        <v>14</v>
      </c>
      <c r="AC532" s="28" t="s">
        <v>14</v>
      </c>
      <c r="AD532" s="28" t="s">
        <v>14</v>
      </c>
      <c r="AE532" s="28" t="s">
        <v>14</v>
      </c>
      <c r="AF532" s="28" t="s">
        <v>14</v>
      </c>
      <c r="AG532" s="28" t="s">
        <v>14</v>
      </c>
      <c r="AH532" s="28" t="s">
        <v>14</v>
      </c>
      <c r="AI532" s="28" t="s">
        <v>14</v>
      </c>
      <c r="AJ532" s="28" t="s">
        <v>14</v>
      </c>
      <c r="AK532" s="51" t="s">
        <v>14</v>
      </c>
    </row>
    <row r="533" spans="1:37" x14ac:dyDescent="0.2">
      <c r="A533" s="21">
        <f>ROW(G533)-2</f>
        <v>531</v>
      </c>
      <c r="B533" s="76">
        <v>522</v>
      </c>
      <c r="C533" s="22">
        <f>IF(B533="","",IF(B533=A533,"=",B533-A533))</f>
        <v>-9</v>
      </c>
      <c r="D533" s="76">
        <f>COUNTIF($M$3:$M533,$M533)</f>
        <v>33</v>
      </c>
      <c r="E533" s="76">
        <v>33</v>
      </c>
      <c r="F533" s="22" t="str">
        <f>IF(E533="","",IF(E533=D533,"=",E533-D533))</f>
        <v>=</v>
      </c>
      <c r="G533" s="12">
        <v>100033</v>
      </c>
      <c r="H533" s="13" t="str">
        <f>IFERROR(VLOOKUP($G533,Jugadores,12,0), "")</f>
        <v>LAURA CORES R.</v>
      </c>
      <c r="I533" s="13" t="str">
        <f>IFERROR(VLOOKUP($G533,Jugadores,14,0), "")</f>
        <v>RIBADUMIA T.M.</v>
      </c>
      <c r="J533" s="17" t="str">
        <f>IF(ISERROR(VLOOKUP(I533,Clubes,1,0)),"-","Galicia")</f>
        <v>-</v>
      </c>
      <c r="K533" s="14">
        <f>IFERROR(VLOOKUP($G533,Jugadores,15,0), "")</f>
        <v>2007</v>
      </c>
      <c r="L533" s="17" t="str">
        <f>IFERROR(VLOOKUP($G533,Jugadores,16,0), "")</f>
        <v>F</v>
      </c>
      <c r="M533" s="15" t="str">
        <f>IFERROR(VLOOKUP($G533,Jugadores,17,0), "")</f>
        <v>INFF</v>
      </c>
      <c r="N533" s="16"/>
      <c r="O533" s="24">
        <f>IF(COUNT(R533:AK533)=0,"",COUNT(R533:AK533))</f>
        <v>1</v>
      </c>
      <c r="P533" s="48">
        <f>SUM(R533:AK533)</f>
        <v>3.5</v>
      </c>
      <c r="Q533" s="50">
        <v>3.5</v>
      </c>
      <c r="R533" s="25" t="s">
        <v>14</v>
      </c>
      <c r="S533" s="25" t="s">
        <v>14</v>
      </c>
      <c r="T533" s="25" t="s">
        <v>14</v>
      </c>
      <c r="U533" s="25">
        <v>3.5</v>
      </c>
      <c r="V533" s="25" t="s">
        <v>14</v>
      </c>
      <c r="W533" s="25" t="s">
        <v>14</v>
      </c>
      <c r="X533" s="25" t="s">
        <v>14</v>
      </c>
      <c r="Y533" s="26"/>
      <c r="Z533" s="28" t="s">
        <v>14</v>
      </c>
      <c r="AA533" s="28" t="s">
        <v>14</v>
      </c>
      <c r="AB533" s="28" t="s">
        <v>14</v>
      </c>
      <c r="AC533" s="28" t="s">
        <v>14</v>
      </c>
      <c r="AD533" s="28" t="s">
        <v>14</v>
      </c>
      <c r="AE533" s="28" t="s">
        <v>14</v>
      </c>
      <c r="AF533" s="28" t="s">
        <v>14</v>
      </c>
      <c r="AG533" s="28" t="s">
        <v>14</v>
      </c>
      <c r="AH533" s="28" t="s">
        <v>14</v>
      </c>
      <c r="AI533" s="28" t="s">
        <v>14</v>
      </c>
      <c r="AJ533" s="28" t="s">
        <v>14</v>
      </c>
      <c r="AK533" s="51" t="s">
        <v>14</v>
      </c>
    </row>
    <row r="534" spans="1:37" x14ac:dyDescent="0.2">
      <c r="A534" s="21">
        <f>ROW(G534)-2</f>
        <v>532</v>
      </c>
      <c r="B534" s="76">
        <v>548</v>
      </c>
      <c r="C534" s="22">
        <f>IF(B534="","",IF(B534=A534,"=",B534-A534))</f>
        <v>16</v>
      </c>
      <c r="D534" s="76">
        <f>COUNTIF($M$3:$M534,$M534)</f>
        <v>53</v>
      </c>
      <c r="E534" s="76">
        <v>58</v>
      </c>
      <c r="F534" s="22">
        <f>IF(E534="","",IF(E534=D534,"=",E534-D534))</f>
        <v>5</v>
      </c>
      <c r="G534" s="12">
        <v>37543</v>
      </c>
      <c r="H534" s="13" t="str">
        <f>IFERROR(VLOOKUP($G534,Jugadores,12,0), "")</f>
        <v>FRANCISCO J. VAZQUEZ G.</v>
      </c>
      <c r="I534" s="13" t="str">
        <f>IFERROR(VLOOKUP($G534,Jugadores,14,0), "")</f>
        <v>CTM Mos</v>
      </c>
      <c r="J534" s="17" t="str">
        <f>IF(ISERROR(VLOOKUP(I534,Clubes,1,0)),"-","Galicia")</f>
        <v>Galicia</v>
      </c>
      <c r="K534" s="14">
        <f>IFERROR(VLOOKUP($G534,Jugadores,15,0), "")</f>
        <v>1969</v>
      </c>
      <c r="L534" s="17" t="str">
        <f>IFERROR(VLOOKUP($G534,Jugadores,16,0), "")</f>
        <v>M</v>
      </c>
      <c r="M534" s="15" t="str">
        <f>IFERROR(VLOOKUP($G534,Jugadores,17,0), "")</f>
        <v>V50M</v>
      </c>
      <c r="N534" s="16"/>
      <c r="O534" s="24">
        <f>IF(COUNT(R534:AK534)=0,"",COUNT(R534:AK534))</f>
        <v>2</v>
      </c>
      <c r="P534" s="48">
        <f>SUM(R534:AK534)</f>
        <v>3</v>
      </c>
      <c r="Q534" s="50">
        <v>177</v>
      </c>
      <c r="R534" s="25">
        <v>2</v>
      </c>
      <c r="S534" s="25" t="s">
        <v>14</v>
      </c>
      <c r="T534" s="25" t="s">
        <v>14</v>
      </c>
      <c r="U534" s="25" t="s">
        <v>14</v>
      </c>
      <c r="V534" s="25">
        <v>1</v>
      </c>
      <c r="W534" s="25" t="s">
        <v>14</v>
      </c>
      <c r="X534" s="25" t="s">
        <v>14</v>
      </c>
      <c r="Y534" s="26"/>
      <c r="Z534" s="28"/>
      <c r="AA534" s="28" t="s">
        <v>14</v>
      </c>
      <c r="AB534" s="28" t="s">
        <v>14</v>
      </c>
      <c r="AC534" s="28" t="s">
        <v>14</v>
      </c>
      <c r="AD534" s="28" t="s">
        <v>14</v>
      </c>
      <c r="AE534" s="28" t="s">
        <v>14</v>
      </c>
      <c r="AF534" s="28" t="s">
        <v>14</v>
      </c>
      <c r="AG534" s="28" t="s">
        <v>14</v>
      </c>
      <c r="AH534" s="28" t="s">
        <v>14</v>
      </c>
      <c r="AI534" s="28" t="s">
        <v>14</v>
      </c>
      <c r="AJ534" s="28" t="s">
        <v>14</v>
      </c>
      <c r="AK534" s="51" t="s">
        <v>14</v>
      </c>
    </row>
    <row r="535" spans="1:37" x14ac:dyDescent="0.2">
      <c r="A535" s="21">
        <f>ROW(G535)-2</f>
        <v>533</v>
      </c>
      <c r="B535" s="76">
        <v>560</v>
      </c>
      <c r="C535" s="22">
        <f>IF(B535="","",IF(B535=A535,"=",B535-A535))</f>
        <v>27</v>
      </c>
      <c r="D535" s="76">
        <f>COUNTIF($M$3:$M535,$M535)</f>
        <v>40</v>
      </c>
      <c r="E535" s="76">
        <v>41</v>
      </c>
      <c r="F535" s="22">
        <f>IF(E535="","",IF(E535=D535,"=",E535-D535))</f>
        <v>1</v>
      </c>
      <c r="G535" s="12">
        <v>38661</v>
      </c>
      <c r="H535" s="13" t="str">
        <f>IFERROR(VLOOKUP($G535,Jugadores,12,0), "")</f>
        <v>JORGE ARIAS R.</v>
      </c>
      <c r="I535" s="13" t="str">
        <f>IFERROR(VLOOKUP($G535,Jugadores,14,0), "")</f>
        <v>Club Monte Porreiro</v>
      </c>
      <c r="J535" s="17" t="str">
        <f>IF(ISERROR(VLOOKUP(I535,Clubes,1,0)),"-","Galicia")</f>
        <v>Galicia</v>
      </c>
      <c r="K535" s="14">
        <f>IFERROR(VLOOKUP($G535,Jugadores,15,0), "")</f>
        <v>1980</v>
      </c>
      <c r="L535" s="17" t="str">
        <f>IFERROR(VLOOKUP($G535,Jugadores,16,0), "")</f>
        <v>M</v>
      </c>
      <c r="M535" s="15" t="str">
        <f>IFERROR(VLOOKUP($G535,Jugadores,17,0), "")</f>
        <v>V40M</v>
      </c>
      <c r="N535" s="16"/>
      <c r="O535" s="24">
        <f>IF(COUNT(R535:AK535)=0,"",COUNT(R535:AK535))</f>
        <v>2</v>
      </c>
      <c r="P535" s="48">
        <f>SUM(R535:AK535)</f>
        <v>3</v>
      </c>
      <c r="Q535" s="50">
        <v>157</v>
      </c>
      <c r="R535" s="25">
        <v>1.5</v>
      </c>
      <c r="S535" s="25" t="s">
        <v>14</v>
      </c>
      <c r="T535" s="25" t="s">
        <v>14</v>
      </c>
      <c r="U535" s="25" t="s">
        <v>14</v>
      </c>
      <c r="V535" s="25">
        <v>1.5</v>
      </c>
      <c r="W535" s="25" t="s">
        <v>14</v>
      </c>
      <c r="X535" s="25" t="s">
        <v>14</v>
      </c>
      <c r="Y535" s="26"/>
      <c r="Z535" s="28"/>
      <c r="AA535" s="28" t="s">
        <v>14</v>
      </c>
      <c r="AB535" s="28" t="s">
        <v>14</v>
      </c>
      <c r="AC535" s="28" t="s">
        <v>14</v>
      </c>
      <c r="AD535" s="28" t="s">
        <v>14</v>
      </c>
      <c r="AE535" s="28" t="s">
        <v>14</v>
      </c>
      <c r="AF535" s="28" t="s">
        <v>14</v>
      </c>
      <c r="AG535" s="28" t="s">
        <v>14</v>
      </c>
      <c r="AH535" s="28" t="s">
        <v>14</v>
      </c>
      <c r="AI535" s="28" t="s">
        <v>14</v>
      </c>
      <c r="AJ535" s="28" t="s">
        <v>14</v>
      </c>
      <c r="AK535" s="51" t="s">
        <v>14</v>
      </c>
    </row>
    <row r="536" spans="1:37" x14ac:dyDescent="0.2">
      <c r="A536" s="21">
        <f>ROW(G536)-2</f>
        <v>534</v>
      </c>
      <c r="B536" s="76">
        <v>524</v>
      </c>
      <c r="C536" s="22">
        <f>IF(B536="","",IF(B536=A536,"=",B536-A536))</f>
        <v>-10</v>
      </c>
      <c r="D536" s="76">
        <f>COUNTIF($M$3:$M536,$M536)</f>
        <v>27</v>
      </c>
      <c r="E536" s="76">
        <v>27</v>
      </c>
      <c r="F536" s="22" t="str">
        <f>IF(E536="","",IF(E536=D536,"=",E536-D536))</f>
        <v>=</v>
      </c>
      <c r="G536" s="12">
        <v>18721</v>
      </c>
      <c r="H536" s="13" t="str">
        <f>IFERROR(VLOOKUP($G536,Jugadores,12,0), "")</f>
        <v>LUIS PEREZ C.</v>
      </c>
      <c r="I536" s="13" t="str">
        <f>IFERROR(VLOOKUP($G536,Jugadores,14,0), "")</f>
        <v>CD Dezportas Lugo TM</v>
      </c>
      <c r="J536" s="17" t="str">
        <f>IF(ISERROR(VLOOKUP(I536,Clubes,1,0)),"-","Galicia")</f>
        <v>Galicia</v>
      </c>
      <c r="K536" s="14">
        <f>IFERROR(VLOOKUP($G536,Jugadores,15,0), "")</f>
        <v>1960</v>
      </c>
      <c r="L536" s="17" t="str">
        <f>IFERROR(VLOOKUP($G536,Jugadores,16,0), "")</f>
        <v>M</v>
      </c>
      <c r="M536" s="15" t="str">
        <f>IFERROR(VLOOKUP($G536,Jugadores,17,0), "")</f>
        <v>V60M</v>
      </c>
      <c r="N536" s="16"/>
      <c r="O536" s="24">
        <f>IF(COUNT(R536:AK536)=0,"",COUNT(R536:AK536))</f>
        <v>1</v>
      </c>
      <c r="P536" s="48">
        <f>SUM(R536:AK536)</f>
        <v>3</v>
      </c>
      <c r="Q536" s="50"/>
      <c r="R536" s="25"/>
      <c r="S536" s="25" t="s">
        <v>14</v>
      </c>
      <c r="T536" s="25" t="s">
        <v>14</v>
      </c>
      <c r="U536" s="25" t="s">
        <v>14</v>
      </c>
      <c r="V536" s="25" t="s">
        <v>14</v>
      </c>
      <c r="W536" s="25" t="s">
        <v>14</v>
      </c>
      <c r="X536" s="25">
        <v>3</v>
      </c>
      <c r="Y536" s="26"/>
      <c r="Z536" s="28"/>
      <c r="AA536" s="28" t="s">
        <v>14</v>
      </c>
      <c r="AB536" s="28" t="s">
        <v>14</v>
      </c>
      <c r="AC536" s="28" t="s">
        <v>14</v>
      </c>
      <c r="AD536" s="28" t="s">
        <v>14</v>
      </c>
      <c r="AE536" s="28" t="s">
        <v>14</v>
      </c>
      <c r="AF536" s="28" t="s">
        <v>14</v>
      </c>
      <c r="AG536" s="28" t="s">
        <v>14</v>
      </c>
      <c r="AH536" s="28" t="s">
        <v>14</v>
      </c>
      <c r="AI536" s="28" t="s">
        <v>14</v>
      </c>
      <c r="AJ536" s="28" t="s">
        <v>14</v>
      </c>
      <c r="AK536" s="51" t="s">
        <v>14</v>
      </c>
    </row>
    <row r="537" spans="1:37" x14ac:dyDescent="0.2">
      <c r="A537" s="21">
        <f>ROW(G537)-2</f>
        <v>535</v>
      </c>
      <c r="B537" s="76">
        <v>523</v>
      </c>
      <c r="C537" s="22">
        <f>IF(B537="","",IF(B537=A537,"=",B537-A537))</f>
        <v>-12</v>
      </c>
      <c r="D537" s="76">
        <f>COUNTIF($M$3:$M537,$M537)</f>
        <v>64</v>
      </c>
      <c r="E537" s="76">
        <v>61</v>
      </c>
      <c r="F537" s="22">
        <f>IF(E537="","",IF(E537=D537,"=",E537-D537))</f>
        <v>-3</v>
      </c>
      <c r="G537" s="12">
        <v>31303</v>
      </c>
      <c r="H537" s="13" t="str">
        <f>IFERROR(VLOOKUP($G537,Jugadores,12,0), "")</f>
        <v>SERGIO VALLADARES B.</v>
      </c>
      <c r="I537" s="13" t="str">
        <f>IFERROR(VLOOKUP($G537,Jugadores,14,0), "")</f>
        <v>Cinania TM</v>
      </c>
      <c r="J537" s="17" t="str">
        <f>IF(ISERROR(VLOOKUP(I537,Clubes,1,0)),"-","Galicia")</f>
        <v>Galicia</v>
      </c>
      <c r="K537" s="14">
        <f>IFERROR(VLOOKUP($G537,Jugadores,15,0), "")</f>
        <v>2007</v>
      </c>
      <c r="L537" s="17" t="str">
        <f>IFERROR(VLOOKUP($G537,Jugadores,16,0), "")</f>
        <v>M</v>
      </c>
      <c r="M537" s="15" t="str">
        <f>IFERROR(VLOOKUP($G537,Jugadores,17,0), "")</f>
        <v>INFM</v>
      </c>
      <c r="N537" s="16"/>
      <c r="O537" s="24">
        <f>IF(COUNT(R537:AK537)=0,"",COUNT(R537:AK537))</f>
        <v>1</v>
      </c>
      <c r="P537" s="48">
        <f>SUM(R537:AK537)</f>
        <v>3</v>
      </c>
      <c r="Q537" s="50">
        <v>5</v>
      </c>
      <c r="R537" s="25">
        <v>3</v>
      </c>
      <c r="S537" s="25" t="s">
        <v>14</v>
      </c>
      <c r="T537" s="25" t="s">
        <v>14</v>
      </c>
      <c r="U537" s="25" t="s">
        <v>14</v>
      </c>
      <c r="V537" s="25" t="s">
        <v>14</v>
      </c>
      <c r="W537" s="25" t="s">
        <v>14</v>
      </c>
      <c r="X537" s="25" t="s">
        <v>14</v>
      </c>
      <c r="Y537" s="26"/>
      <c r="Z537" s="28" t="s">
        <v>14</v>
      </c>
      <c r="AA537" s="28" t="s">
        <v>14</v>
      </c>
      <c r="AB537" s="28" t="s">
        <v>14</v>
      </c>
      <c r="AC537" s="28" t="s">
        <v>14</v>
      </c>
      <c r="AD537" s="28" t="s">
        <v>14</v>
      </c>
      <c r="AE537" s="28" t="s">
        <v>14</v>
      </c>
      <c r="AF537" s="28" t="s">
        <v>14</v>
      </c>
      <c r="AG537" s="28" t="s">
        <v>14</v>
      </c>
      <c r="AH537" s="28" t="s">
        <v>14</v>
      </c>
      <c r="AI537" s="28" t="s">
        <v>14</v>
      </c>
      <c r="AJ537" s="28" t="s">
        <v>14</v>
      </c>
      <c r="AK537" s="51" t="s">
        <v>14</v>
      </c>
    </row>
    <row r="538" spans="1:37" x14ac:dyDescent="0.2">
      <c r="A538" s="21">
        <f>ROW(G538)-2</f>
        <v>536</v>
      </c>
      <c r="B538" s="76">
        <v>525</v>
      </c>
      <c r="C538" s="22">
        <f>IF(B538="","",IF(B538=A538,"=",B538-A538))</f>
        <v>-11</v>
      </c>
      <c r="D538" s="76">
        <f>COUNTIF($M$3:$M538,$M538)</f>
        <v>22</v>
      </c>
      <c r="E538" s="76">
        <v>23</v>
      </c>
      <c r="F538" s="22">
        <f>IF(E538="","",IF(E538=D538,"=",E538-D538))</f>
        <v>1</v>
      </c>
      <c r="G538" s="12">
        <v>33692</v>
      </c>
      <c r="H538" s="13" t="str">
        <f>IFERROR(VLOOKUP($G538,Jugadores,12,0), "")</f>
        <v>ELENA VEIGA C.</v>
      </c>
      <c r="I538" s="13" t="str">
        <f>IFERROR(VLOOKUP($G538,Jugadores,14,0), "")</f>
        <v>CTM GAM</v>
      </c>
      <c r="J538" s="17" t="str">
        <f>IF(ISERROR(VLOOKUP(I538,Clubes,1,0)),"-","Galicia")</f>
        <v>Galicia</v>
      </c>
      <c r="K538" s="14">
        <f>IFERROR(VLOOKUP($G538,Jugadores,15,0), "")</f>
        <v>2011</v>
      </c>
      <c r="L538" s="17" t="str">
        <f>IFERROR(VLOOKUP($G538,Jugadores,16,0), "")</f>
        <v>F</v>
      </c>
      <c r="M538" s="15" t="str">
        <f>IFERROR(VLOOKUP($G538,Jugadores,17,0), "")</f>
        <v>ALEF</v>
      </c>
      <c r="N538" s="16"/>
      <c r="O538" s="24">
        <f>IF(COUNT(R538:AK538)=0,"",COUNT(R538:AK538))</f>
        <v>1</v>
      </c>
      <c r="P538" s="48">
        <f>SUM(R538:AK538)</f>
        <v>3</v>
      </c>
      <c r="Q538" s="50">
        <v>3</v>
      </c>
      <c r="R538" s="25" t="s">
        <v>14</v>
      </c>
      <c r="S538" s="25" t="s">
        <v>14</v>
      </c>
      <c r="T538" s="25" t="s">
        <v>14</v>
      </c>
      <c r="U538" s="25">
        <v>3</v>
      </c>
      <c r="V538" s="25" t="s">
        <v>14</v>
      </c>
      <c r="W538" s="25" t="s">
        <v>14</v>
      </c>
      <c r="X538" s="25" t="s">
        <v>14</v>
      </c>
      <c r="Y538" s="26"/>
      <c r="Z538" s="28" t="s">
        <v>14</v>
      </c>
      <c r="AA538" s="28" t="s">
        <v>14</v>
      </c>
      <c r="AB538" s="28" t="s">
        <v>14</v>
      </c>
      <c r="AC538" s="28" t="s">
        <v>14</v>
      </c>
      <c r="AD538" s="28" t="s">
        <v>14</v>
      </c>
      <c r="AE538" s="28" t="s">
        <v>14</v>
      </c>
      <c r="AF538" s="28" t="s">
        <v>14</v>
      </c>
      <c r="AG538" s="28" t="s">
        <v>14</v>
      </c>
      <c r="AH538" s="28" t="s">
        <v>14</v>
      </c>
      <c r="AI538" s="28" t="s">
        <v>14</v>
      </c>
      <c r="AJ538" s="28" t="s">
        <v>14</v>
      </c>
      <c r="AK538" s="51" t="s">
        <v>14</v>
      </c>
    </row>
    <row r="539" spans="1:37" x14ac:dyDescent="0.2">
      <c r="A539" s="21">
        <f>ROW(G539)-2</f>
        <v>537</v>
      </c>
      <c r="B539" s="76">
        <v>526</v>
      </c>
      <c r="C539" s="22">
        <f>IF(B539="","",IF(B539=A539,"=",B539-A539))</f>
        <v>-11</v>
      </c>
      <c r="D539" s="76">
        <f>COUNTIF($M$3:$M539,$M539)</f>
        <v>65</v>
      </c>
      <c r="E539" s="76">
        <v>62</v>
      </c>
      <c r="F539" s="22">
        <f>IF(E539="","",IF(E539=D539,"=",E539-D539))</f>
        <v>-3</v>
      </c>
      <c r="G539" s="12">
        <v>37853</v>
      </c>
      <c r="H539" s="13" t="str">
        <f>IFERROR(VLOOKUP($G539,Jugadores,12,0), "")</f>
        <v>RODRIGO ALVAREZ A.</v>
      </c>
      <c r="I539" s="13" t="str">
        <f>IFERROR(VLOOKUP($G539,Jugadores,14,0), "")</f>
        <v>CRC Porriño</v>
      </c>
      <c r="J539" s="17" t="str">
        <f>IF(ISERROR(VLOOKUP(I539,Clubes,1,0)),"-","Galicia")</f>
        <v>Galicia</v>
      </c>
      <c r="K539" s="14">
        <f>IFERROR(VLOOKUP($G539,Jugadores,15,0), "")</f>
        <v>2007</v>
      </c>
      <c r="L539" s="17" t="str">
        <f>IFERROR(VLOOKUP($G539,Jugadores,16,0), "")</f>
        <v>M</v>
      </c>
      <c r="M539" s="15" t="str">
        <f>IFERROR(VLOOKUP($G539,Jugadores,17,0), "")</f>
        <v>INFM</v>
      </c>
      <c r="N539" s="16"/>
      <c r="O539" s="24">
        <f>IF(COUNT(R539:AK539)=0,"",COUNT(R539:AK539))</f>
        <v>1</v>
      </c>
      <c r="P539" s="48">
        <f>SUM(R539:AK539)</f>
        <v>3</v>
      </c>
      <c r="Q539" s="50">
        <v>78</v>
      </c>
      <c r="R539" s="25">
        <v>3</v>
      </c>
      <c r="S539" s="25" t="s">
        <v>14</v>
      </c>
      <c r="T539" s="25" t="s">
        <v>14</v>
      </c>
      <c r="U539" s="25" t="s">
        <v>14</v>
      </c>
      <c r="V539" s="25" t="s">
        <v>14</v>
      </c>
      <c r="W539" s="25" t="s">
        <v>14</v>
      </c>
      <c r="X539" s="25" t="s">
        <v>14</v>
      </c>
      <c r="Y539" s="26"/>
      <c r="Z539" s="28"/>
      <c r="AA539" s="28" t="s">
        <v>14</v>
      </c>
      <c r="AB539" s="28" t="s">
        <v>14</v>
      </c>
      <c r="AC539" s="28" t="s">
        <v>14</v>
      </c>
      <c r="AD539" s="28" t="s">
        <v>14</v>
      </c>
      <c r="AE539" s="28" t="s">
        <v>14</v>
      </c>
      <c r="AF539" s="28" t="s">
        <v>14</v>
      </c>
      <c r="AG539" s="28" t="s">
        <v>14</v>
      </c>
      <c r="AH539" s="28" t="s">
        <v>14</v>
      </c>
      <c r="AI539" s="28" t="s">
        <v>14</v>
      </c>
      <c r="AJ539" s="28" t="s">
        <v>14</v>
      </c>
      <c r="AK539" s="51" t="s">
        <v>14</v>
      </c>
    </row>
    <row r="540" spans="1:37" x14ac:dyDescent="0.2">
      <c r="A540" s="21">
        <f>ROW(G540)-2</f>
        <v>538</v>
      </c>
      <c r="B540" s="76">
        <v>528</v>
      </c>
      <c r="C540" s="22">
        <f>IF(B540="","",IF(B540=A540,"=",B540-A540))</f>
        <v>-10</v>
      </c>
      <c r="D540" s="76">
        <f>COUNTIF($M$3:$M540,$M540)</f>
        <v>54</v>
      </c>
      <c r="E540" s="76">
        <v>54</v>
      </c>
      <c r="F540" s="22" t="str">
        <f>IF(E540="","",IF(E540=D540,"=",E540-D540))</f>
        <v>=</v>
      </c>
      <c r="G540" s="12">
        <v>39064</v>
      </c>
      <c r="H540" s="13" t="str">
        <f>IFERROR(VLOOKUP($G540,Jugadores,12,0), "")</f>
        <v>JOSE L. RAMILO R.</v>
      </c>
      <c r="I540" s="13" t="str">
        <f>IFERROR(VLOOKUP($G540,Jugadores,14,0), "")</f>
        <v>CTM Mos</v>
      </c>
      <c r="J540" s="17" t="str">
        <f>IF(ISERROR(VLOOKUP(I540,Clubes,1,0)),"-","Galicia")</f>
        <v>Galicia</v>
      </c>
      <c r="K540" s="14">
        <f>IFERROR(VLOOKUP($G540,Jugadores,15,0), "")</f>
        <v>1973</v>
      </c>
      <c r="L540" s="17" t="str">
        <f>IFERROR(VLOOKUP($G540,Jugadores,16,0), "")</f>
        <v>M</v>
      </c>
      <c r="M540" s="15" t="str">
        <f>IFERROR(VLOOKUP($G540,Jugadores,17,0), "")</f>
        <v>V50M</v>
      </c>
      <c r="N540" s="16"/>
      <c r="O540" s="24">
        <f>IF(COUNT(R540:AK540)=0,"",COUNT(R540:AK540))</f>
        <v>1</v>
      </c>
      <c r="P540" s="48">
        <f>SUM(R540:AK540)</f>
        <v>3</v>
      </c>
      <c r="Q540" s="50">
        <v>3</v>
      </c>
      <c r="R540" s="25" t="s">
        <v>14</v>
      </c>
      <c r="S540" s="25" t="s">
        <v>14</v>
      </c>
      <c r="T540" s="25" t="s">
        <v>14</v>
      </c>
      <c r="U540" s="25" t="s">
        <v>14</v>
      </c>
      <c r="V540" s="25" t="s">
        <v>14</v>
      </c>
      <c r="W540" s="25" t="s">
        <v>14</v>
      </c>
      <c r="X540" s="25" t="s">
        <v>14</v>
      </c>
      <c r="Y540" s="26"/>
      <c r="Z540" s="28"/>
      <c r="AA540" s="28" t="s">
        <v>14</v>
      </c>
      <c r="AB540" s="28" t="s">
        <v>14</v>
      </c>
      <c r="AC540" s="28" t="s">
        <v>14</v>
      </c>
      <c r="AD540" s="28" t="s">
        <v>14</v>
      </c>
      <c r="AE540" s="28" t="s">
        <v>14</v>
      </c>
      <c r="AF540" s="28" t="s">
        <v>14</v>
      </c>
      <c r="AG540" s="28">
        <v>3</v>
      </c>
      <c r="AH540" s="28" t="s">
        <v>14</v>
      </c>
      <c r="AI540" s="28" t="s">
        <v>14</v>
      </c>
      <c r="AJ540" s="28" t="s">
        <v>14</v>
      </c>
      <c r="AK540" s="51" t="s">
        <v>14</v>
      </c>
    </row>
    <row r="541" spans="1:37" x14ac:dyDescent="0.2">
      <c r="A541" s="21">
        <f>ROW(G541)-2</f>
        <v>539</v>
      </c>
      <c r="B541" s="76">
        <v>529</v>
      </c>
      <c r="C541" s="22">
        <f>IF(B541="","",IF(B541=A541,"=",B541-A541))</f>
        <v>-10</v>
      </c>
      <c r="D541" s="76">
        <f>COUNTIF($M$3:$M541,$M541)</f>
        <v>33</v>
      </c>
      <c r="E541" s="76">
        <v>31</v>
      </c>
      <c r="F541" s="22">
        <f>IF(E541="","",IF(E541=D541,"=",E541-D541))</f>
        <v>-2</v>
      </c>
      <c r="G541" s="12">
        <v>100506</v>
      </c>
      <c r="H541" s="13" t="str">
        <f>IFERROR(VLOOKUP($G541,Jugadores,12,0), "")</f>
        <v>RUBEN LORENZO C.</v>
      </c>
      <c r="I541" s="13" t="str">
        <f>IFERROR(VLOOKUP($G541,Jugadores,14,0), "")</f>
        <v>CTM GAM</v>
      </c>
      <c r="J541" s="17" t="str">
        <f>IF(ISERROR(VLOOKUP(I541,Clubes,1,0)),"-","Galicia")</f>
        <v>Galicia</v>
      </c>
      <c r="K541" s="14">
        <f>IFERROR(VLOOKUP($G541,Jugadores,15,0), "")</f>
        <v>2011</v>
      </c>
      <c r="L541" s="17" t="str">
        <f>IFERROR(VLOOKUP($G541,Jugadores,16,0), "")</f>
        <v>M</v>
      </c>
      <c r="M541" s="15" t="str">
        <f>IFERROR(VLOOKUP($G541,Jugadores,17,0), "")</f>
        <v>ALEM</v>
      </c>
      <c r="N541" s="16"/>
      <c r="O541" s="24">
        <f>IF(COUNT(R541:AK541)=0,"",COUNT(R541:AK541))</f>
        <v>1</v>
      </c>
      <c r="P541" s="48">
        <f>SUM(R541:AK541)</f>
        <v>3</v>
      </c>
      <c r="Q541" s="50">
        <v>3</v>
      </c>
      <c r="R541" s="25" t="s">
        <v>14</v>
      </c>
      <c r="S541" s="25" t="s">
        <v>14</v>
      </c>
      <c r="T541" s="25" t="s">
        <v>14</v>
      </c>
      <c r="U541" s="25" t="s">
        <v>14</v>
      </c>
      <c r="V541" s="25" t="s">
        <v>14</v>
      </c>
      <c r="W541" s="25" t="s">
        <v>14</v>
      </c>
      <c r="X541" s="25" t="s">
        <v>14</v>
      </c>
      <c r="Y541" s="26"/>
      <c r="Z541" s="28"/>
      <c r="AA541" s="28">
        <v>3</v>
      </c>
      <c r="AB541" s="28" t="s">
        <v>14</v>
      </c>
      <c r="AC541" s="28" t="s">
        <v>14</v>
      </c>
      <c r="AD541" s="28" t="s">
        <v>14</v>
      </c>
      <c r="AE541" s="28" t="s">
        <v>14</v>
      </c>
      <c r="AF541" s="28" t="s">
        <v>14</v>
      </c>
      <c r="AG541" s="28" t="s">
        <v>14</v>
      </c>
      <c r="AH541" s="28" t="s">
        <v>14</v>
      </c>
      <c r="AI541" s="28" t="s">
        <v>14</v>
      </c>
      <c r="AJ541" s="28" t="s">
        <v>14</v>
      </c>
      <c r="AK541" s="51" t="s">
        <v>14</v>
      </c>
    </row>
    <row r="542" spans="1:37" x14ac:dyDescent="0.2">
      <c r="A542" s="21">
        <f>ROW(G542)-2</f>
        <v>540</v>
      </c>
      <c r="B542" s="76">
        <v>531</v>
      </c>
      <c r="C542" s="22">
        <f>IF(B542="","",IF(B542=A542,"=",B542-A542))</f>
        <v>-9</v>
      </c>
      <c r="D542" s="76">
        <f>COUNTIF($M$3:$M542,$M542)</f>
        <v>28</v>
      </c>
      <c r="E542" s="76">
        <v>28</v>
      </c>
      <c r="F542" s="22" t="str">
        <f>IF(E542="","",IF(E542=D542,"=",E542-D542))</f>
        <v>=</v>
      </c>
      <c r="G542" s="12">
        <v>14594</v>
      </c>
      <c r="H542" s="13" t="str">
        <f>IFERROR(VLOOKUP($G542,Jugadores,12,0), "")</f>
        <v>JACINTO FERNANDEZ B.</v>
      </c>
      <c r="I542" s="13" t="str">
        <f>IFERROR(VLOOKUP($G542,Jugadores,14,0), "")</f>
        <v>Monteferreiros TM</v>
      </c>
      <c r="J542" s="17" t="str">
        <f>IF(ISERROR(VLOOKUP(I542,Clubes,1,0)),"-","Galicia")</f>
        <v>Galicia</v>
      </c>
      <c r="K542" s="14">
        <f>IFERROR(VLOOKUP($G542,Jugadores,15,0), "")</f>
        <v>1959</v>
      </c>
      <c r="L542" s="17" t="str">
        <f>IFERROR(VLOOKUP($G542,Jugadores,16,0), "")</f>
        <v>M</v>
      </c>
      <c r="M542" s="15" t="str">
        <f>IFERROR(VLOOKUP($G542,Jugadores,17,0), "")</f>
        <v>V60M</v>
      </c>
      <c r="N542" s="16"/>
      <c r="O542" s="24">
        <f>IF(COUNT(R542:AK542)=0,"",COUNT(R542:AK542))</f>
        <v>1</v>
      </c>
      <c r="P542" s="48">
        <f>SUM(R542:AK542)</f>
        <v>2.5</v>
      </c>
      <c r="Q542" s="50">
        <v>2.5</v>
      </c>
      <c r="R542" s="25" t="s">
        <v>14</v>
      </c>
      <c r="S542" s="25" t="s">
        <v>14</v>
      </c>
      <c r="T542" s="25" t="s">
        <v>14</v>
      </c>
      <c r="U542" s="25">
        <v>2.5</v>
      </c>
      <c r="V542" s="25" t="s">
        <v>14</v>
      </c>
      <c r="W542" s="25" t="s">
        <v>14</v>
      </c>
      <c r="X542" s="25" t="s">
        <v>14</v>
      </c>
      <c r="Y542" s="26"/>
      <c r="Z542" s="28" t="s">
        <v>14</v>
      </c>
      <c r="AA542" s="28" t="s">
        <v>14</v>
      </c>
      <c r="AB542" s="28" t="s">
        <v>14</v>
      </c>
      <c r="AC542" s="28" t="s">
        <v>14</v>
      </c>
      <c r="AD542" s="28" t="s">
        <v>14</v>
      </c>
      <c r="AE542" s="28" t="s">
        <v>14</v>
      </c>
      <c r="AF542" s="28" t="s">
        <v>14</v>
      </c>
      <c r="AG542" s="28" t="s">
        <v>14</v>
      </c>
      <c r="AH542" s="28" t="s">
        <v>14</v>
      </c>
      <c r="AI542" s="28" t="s">
        <v>14</v>
      </c>
      <c r="AJ542" s="28" t="s">
        <v>14</v>
      </c>
      <c r="AK542" s="51" t="s">
        <v>14</v>
      </c>
    </row>
    <row r="543" spans="1:37" x14ac:dyDescent="0.2">
      <c r="A543" s="21">
        <f>ROW(G543)-2</f>
        <v>541</v>
      </c>
      <c r="B543" s="76">
        <v>532</v>
      </c>
      <c r="C543" s="22">
        <f>IF(B543="","",IF(B543=A543,"=",B543-A543))</f>
        <v>-9</v>
      </c>
      <c r="D543" s="76">
        <f>COUNTIF($M$3:$M543,$M543)</f>
        <v>15</v>
      </c>
      <c r="E543" s="76">
        <v>15</v>
      </c>
      <c r="F543" s="22" t="str">
        <f>IF(E543="","",IF(E543=D543,"=",E543-D543))</f>
        <v>=</v>
      </c>
      <c r="G543" s="12">
        <v>18454</v>
      </c>
      <c r="H543" s="13" t="str">
        <f>IFERROR(VLOOKUP($G543,Jugadores,12,0), "")</f>
        <v>JOSE L. CONDE C.</v>
      </c>
      <c r="I543" s="13" t="str">
        <f>IFERROR(VLOOKUP($G543,Jugadores,14,0), "")</f>
        <v>Redondela Sport Club</v>
      </c>
      <c r="J543" s="17" t="str">
        <f>IF(ISERROR(VLOOKUP(I543,Clubes,1,0)),"-","Galicia")</f>
        <v>Galicia</v>
      </c>
      <c r="K543" s="14">
        <f>IFERROR(VLOOKUP($G543,Jugadores,15,0), "")</f>
        <v>1957</v>
      </c>
      <c r="L543" s="17" t="str">
        <f>IFERROR(VLOOKUP($G543,Jugadores,16,0), "")</f>
        <v>M</v>
      </c>
      <c r="M543" s="15" t="str">
        <f>IFERROR(VLOOKUP($G543,Jugadores,17,0), "")</f>
        <v>V65M</v>
      </c>
      <c r="N543" s="16"/>
      <c r="O543" s="24">
        <f>IF(COUNT(R543:AK543)=0,"",COUNT(R543:AK543))</f>
        <v>1</v>
      </c>
      <c r="P543" s="48">
        <f>SUM(R543:AK543)</f>
        <v>2.5</v>
      </c>
      <c r="Q543" s="50">
        <v>2.5</v>
      </c>
      <c r="R543" s="25" t="s">
        <v>14</v>
      </c>
      <c r="S543" s="25" t="s">
        <v>14</v>
      </c>
      <c r="T543" s="25" t="s">
        <v>14</v>
      </c>
      <c r="U543" s="25">
        <v>2.5</v>
      </c>
      <c r="V543" s="25" t="s">
        <v>14</v>
      </c>
      <c r="W543" s="25" t="s">
        <v>14</v>
      </c>
      <c r="X543" s="25" t="s">
        <v>14</v>
      </c>
      <c r="Y543" s="26"/>
      <c r="Z543" s="28" t="s">
        <v>14</v>
      </c>
      <c r="AA543" s="28" t="s">
        <v>14</v>
      </c>
      <c r="AB543" s="28" t="s">
        <v>14</v>
      </c>
      <c r="AC543" s="28" t="s">
        <v>14</v>
      </c>
      <c r="AD543" s="28" t="s">
        <v>14</v>
      </c>
      <c r="AE543" s="28" t="s">
        <v>14</v>
      </c>
      <c r="AF543" s="28" t="s">
        <v>14</v>
      </c>
      <c r="AG543" s="28" t="s">
        <v>14</v>
      </c>
      <c r="AH543" s="28" t="s">
        <v>14</v>
      </c>
      <c r="AI543" s="28" t="s">
        <v>14</v>
      </c>
      <c r="AJ543" s="28" t="s">
        <v>14</v>
      </c>
      <c r="AK543" s="51" t="s">
        <v>14</v>
      </c>
    </row>
    <row r="544" spans="1:37" x14ac:dyDescent="0.2">
      <c r="A544" s="21">
        <f>ROW(G544)-2</f>
        <v>542</v>
      </c>
      <c r="B544" s="76">
        <v>533</v>
      </c>
      <c r="C544" s="22">
        <f>IF(B544="","",IF(B544=A544,"=",B544-A544))</f>
        <v>-9</v>
      </c>
      <c r="D544" s="76">
        <f>COUNTIF($M$3:$M544,$M544)</f>
        <v>2</v>
      </c>
      <c r="E544" s="76">
        <v>2</v>
      </c>
      <c r="F544" s="22" t="str">
        <f>IF(E544="","",IF(E544=D544,"=",E544-D544))</f>
        <v>=</v>
      </c>
      <c r="G544" s="12">
        <v>22967</v>
      </c>
      <c r="H544" s="13" t="str">
        <f>IFERROR(VLOOKUP($G544,Jugadores,12,0), "")</f>
        <v>ARIEL ALVAREZ C.</v>
      </c>
      <c r="I544" s="13" t="str">
        <f>IFERROR(VLOOKUP($G544,Jugadores,14,0), "")</f>
        <v>Cambre TM</v>
      </c>
      <c r="J544" s="17" t="str">
        <f>IF(ISERROR(VLOOKUP(I544,Clubes,1,0)),"-","Galicia")</f>
        <v>Galicia</v>
      </c>
      <c r="K544" s="14">
        <f>IFERROR(VLOOKUP($G544,Jugadores,15,0), "")</f>
        <v>1943</v>
      </c>
      <c r="L544" s="17" t="str">
        <f>IFERROR(VLOOKUP($G544,Jugadores,16,0), "")</f>
        <v>M</v>
      </c>
      <c r="M544" s="15" t="str">
        <f>IFERROR(VLOOKUP($G544,Jugadores,17,0), "")</f>
        <v>V75M</v>
      </c>
      <c r="N544" s="16"/>
      <c r="O544" s="24">
        <f>IF(COUNT(R544:AK544)=0,"",COUNT(R544:AK544))</f>
        <v>1</v>
      </c>
      <c r="P544" s="48">
        <f>SUM(R544:AK544)</f>
        <v>2.5</v>
      </c>
      <c r="Q544" s="50">
        <v>2.5</v>
      </c>
      <c r="R544" s="25" t="s">
        <v>14</v>
      </c>
      <c r="S544" s="25" t="s">
        <v>14</v>
      </c>
      <c r="T544" s="25">
        <v>2.5</v>
      </c>
      <c r="U544" s="25" t="s">
        <v>14</v>
      </c>
      <c r="V544" s="25" t="s">
        <v>14</v>
      </c>
      <c r="W544" s="25" t="s">
        <v>14</v>
      </c>
      <c r="X544" s="25" t="s">
        <v>14</v>
      </c>
      <c r="Y544" s="26"/>
      <c r="Z544" s="28" t="s">
        <v>14</v>
      </c>
      <c r="AA544" s="28" t="s">
        <v>14</v>
      </c>
      <c r="AB544" s="28" t="s">
        <v>14</v>
      </c>
      <c r="AC544" s="28" t="s">
        <v>14</v>
      </c>
      <c r="AD544" s="28" t="s">
        <v>14</v>
      </c>
      <c r="AE544" s="28" t="s">
        <v>14</v>
      </c>
      <c r="AF544" s="28" t="s">
        <v>14</v>
      </c>
      <c r="AG544" s="28" t="s">
        <v>14</v>
      </c>
      <c r="AH544" s="28" t="s">
        <v>14</v>
      </c>
      <c r="AI544" s="28" t="s">
        <v>14</v>
      </c>
      <c r="AJ544" s="28" t="s">
        <v>14</v>
      </c>
      <c r="AK544" s="51" t="s">
        <v>14</v>
      </c>
    </row>
    <row r="545" spans="1:37" x14ac:dyDescent="0.2">
      <c r="A545" s="21">
        <f>ROW(G545)-2</f>
        <v>543</v>
      </c>
      <c r="B545" s="76">
        <v>534</v>
      </c>
      <c r="C545" s="22">
        <f>IF(B545="","",IF(B545=A545,"=",B545-A545))</f>
        <v>-9</v>
      </c>
      <c r="D545" s="76">
        <f>COUNTIF($M$3:$M545,$M545)</f>
        <v>6</v>
      </c>
      <c r="E545" s="76">
        <v>6</v>
      </c>
      <c r="F545" s="22" t="str">
        <f>IF(E545="","",IF(E545=D545,"=",E545-D545))</f>
        <v>=</v>
      </c>
      <c r="G545" s="12">
        <v>33737</v>
      </c>
      <c r="H545" s="13" t="str">
        <f>IFERROR(VLOOKUP($G545,Jugadores,12,0), "")</f>
        <v>LEIRE SANTOS I.</v>
      </c>
      <c r="I545" s="13" t="str">
        <f>IFERROR(VLOOKUP($G545,Jugadores,14,0), "")</f>
        <v>Finisterre TM</v>
      </c>
      <c r="J545" s="17" t="str">
        <f>IF(ISERROR(VLOOKUP(I545,Clubes,1,0)),"-","Galicia")</f>
        <v>Galicia</v>
      </c>
      <c r="K545" s="14">
        <f>IFERROR(VLOOKUP($G545,Jugadores,15,0), "")</f>
        <v>2005</v>
      </c>
      <c r="L545" s="17" t="str">
        <f>IFERROR(VLOOKUP($G545,Jugadores,16,0), "")</f>
        <v>F</v>
      </c>
      <c r="M545" s="15" t="str">
        <f>IFERROR(VLOOKUP($G545,Jugadores,17,0), "")</f>
        <v>JUVF</v>
      </c>
      <c r="N545" s="16"/>
      <c r="O545" s="24">
        <f>IF(COUNT(R545:AK545)=0,"",COUNT(R545:AK545))</f>
        <v>1</v>
      </c>
      <c r="P545" s="48">
        <f>SUM(R545:AK545)</f>
        <v>2.5</v>
      </c>
      <c r="Q545" s="50">
        <v>2.5</v>
      </c>
      <c r="R545" s="25" t="s">
        <v>14</v>
      </c>
      <c r="S545" s="25" t="s">
        <v>14</v>
      </c>
      <c r="T545" s="25" t="s">
        <v>14</v>
      </c>
      <c r="U545" s="25" t="s">
        <v>14</v>
      </c>
      <c r="V545" s="25" t="s">
        <v>14</v>
      </c>
      <c r="W545" s="25">
        <v>2.5</v>
      </c>
      <c r="X545" s="25" t="s">
        <v>14</v>
      </c>
      <c r="Y545" s="26"/>
      <c r="Z545" s="28" t="s">
        <v>14</v>
      </c>
      <c r="AA545" s="28" t="s">
        <v>14</v>
      </c>
      <c r="AB545" s="28" t="s">
        <v>14</v>
      </c>
      <c r="AC545" s="28" t="s">
        <v>14</v>
      </c>
      <c r="AD545" s="28" t="s">
        <v>14</v>
      </c>
      <c r="AE545" s="28" t="s">
        <v>14</v>
      </c>
      <c r="AF545" s="28" t="s">
        <v>14</v>
      </c>
      <c r="AG545" s="28" t="s">
        <v>14</v>
      </c>
      <c r="AH545" s="28" t="s">
        <v>14</v>
      </c>
      <c r="AI545" s="28" t="s">
        <v>14</v>
      </c>
      <c r="AJ545" s="28" t="s">
        <v>14</v>
      </c>
      <c r="AK545" s="51" t="s">
        <v>14</v>
      </c>
    </row>
    <row r="546" spans="1:37" x14ac:dyDescent="0.2">
      <c r="A546" s="21">
        <f>ROW(G546)-2</f>
        <v>544</v>
      </c>
      <c r="B546" s="76">
        <v>535</v>
      </c>
      <c r="C546" s="22">
        <f>IF(B546="","",IF(B546=A546,"=",B546-A546))</f>
        <v>-9</v>
      </c>
      <c r="D546" s="76">
        <f>COUNTIF($M$3:$M546,$M546)</f>
        <v>48</v>
      </c>
      <c r="E546" s="76">
        <v>48</v>
      </c>
      <c r="F546" s="22" t="str">
        <f>IF(E546="","",IF(E546=D546,"=",E546-D546))</f>
        <v>=</v>
      </c>
      <c r="G546" s="12">
        <v>100067</v>
      </c>
      <c r="H546" s="13" t="str">
        <f>IFERROR(VLOOKUP($G546,Jugadores,12,0), "")</f>
        <v>IVAN SEIJAS A.</v>
      </c>
      <c r="I546" s="13" t="str">
        <f>IFERROR(VLOOKUP($G546,Jugadores,14,0), "")</f>
        <v>Cambre TM</v>
      </c>
      <c r="J546" s="17" t="str">
        <f>IF(ISERROR(VLOOKUP(I546,Clubes,1,0)),"-","Galicia")</f>
        <v>Galicia</v>
      </c>
      <c r="K546" s="14">
        <f>IFERROR(VLOOKUP($G546,Jugadores,15,0), "")</f>
        <v>2006</v>
      </c>
      <c r="L546" s="17" t="str">
        <f>IFERROR(VLOOKUP($G546,Jugadores,16,0), "")</f>
        <v>M</v>
      </c>
      <c r="M546" s="15" t="str">
        <f>IFERROR(VLOOKUP($G546,Jugadores,17,0), "")</f>
        <v>JUVM</v>
      </c>
      <c r="N546" s="16"/>
      <c r="O546" s="24">
        <f>IF(COUNT(R546:AK546)=0,"",COUNT(R546:AK546))</f>
        <v>1</v>
      </c>
      <c r="P546" s="48">
        <f>SUM(R546:AK546)</f>
        <v>2.5</v>
      </c>
      <c r="Q546" s="50">
        <v>2.5</v>
      </c>
      <c r="R546" s="25" t="s">
        <v>14</v>
      </c>
      <c r="S546" s="25" t="s">
        <v>14</v>
      </c>
      <c r="T546" s="25" t="s">
        <v>14</v>
      </c>
      <c r="U546" s="25" t="s">
        <v>14</v>
      </c>
      <c r="V546" s="25" t="s">
        <v>14</v>
      </c>
      <c r="W546" s="25">
        <v>2.5</v>
      </c>
      <c r="X546" s="25" t="s">
        <v>14</v>
      </c>
      <c r="Y546" s="26"/>
      <c r="Z546" s="28" t="s">
        <v>14</v>
      </c>
      <c r="AA546" s="28" t="s">
        <v>14</v>
      </c>
      <c r="AB546" s="28" t="s">
        <v>14</v>
      </c>
      <c r="AC546" s="28" t="s">
        <v>14</v>
      </c>
      <c r="AD546" s="28" t="s">
        <v>14</v>
      </c>
      <c r="AE546" s="28" t="s">
        <v>14</v>
      </c>
      <c r="AF546" s="28" t="s">
        <v>14</v>
      </c>
      <c r="AG546" s="28" t="s">
        <v>14</v>
      </c>
      <c r="AH546" s="28" t="s">
        <v>14</v>
      </c>
      <c r="AI546" s="28" t="s">
        <v>14</v>
      </c>
      <c r="AJ546" s="28" t="s">
        <v>14</v>
      </c>
      <c r="AK546" s="51" t="s">
        <v>14</v>
      </c>
    </row>
    <row r="547" spans="1:37" x14ac:dyDescent="0.2">
      <c r="A547" s="21">
        <f>ROW(G547)-2</f>
        <v>545</v>
      </c>
      <c r="B547" s="76">
        <v>536</v>
      </c>
      <c r="C547" s="22">
        <f>IF(B547="","",IF(B547=A547,"=",B547-A547))</f>
        <v>-9</v>
      </c>
      <c r="D547" s="76">
        <f>COUNTIF($M$3:$M547,$M547)</f>
        <v>11</v>
      </c>
      <c r="E547" s="76">
        <v>9</v>
      </c>
      <c r="F547" s="22">
        <f>IF(E547="","",IF(E547=D547,"=",E547-D547))</f>
        <v>-2</v>
      </c>
      <c r="G547" s="12">
        <v>100220</v>
      </c>
      <c r="H547" s="13" t="str">
        <f>IFERROR(VLOOKUP($G547,Jugadores,12,0), "")</f>
        <v>ZELTIA GARCIA V.</v>
      </c>
      <c r="I547" s="13" t="str">
        <f>IFERROR(VLOOKUP($G547,Jugadores,14,0), "")</f>
        <v>CTM Cidade de Narón</v>
      </c>
      <c r="J547" s="17" t="str">
        <f>IF(ISERROR(VLOOKUP(I547,Clubes,1,0)),"-","Galicia")</f>
        <v>Galicia</v>
      </c>
      <c r="K547" s="14">
        <f>IFERROR(VLOOKUP($G547,Jugadores,15,0), "")</f>
        <v>2014</v>
      </c>
      <c r="L547" s="17" t="str">
        <f>IFERROR(VLOOKUP($G547,Jugadores,16,0), "")</f>
        <v>F</v>
      </c>
      <c r="M547" s="15" t="str">
        <f>IFERROR(VLOOKUP($G547,Jugadores,17,0), "")</f>
        <v>PREF</v>
      </c>
      <c r="N547" s="16"/>
      <c r="O547" s="24">
        <f>IF(COUNT(R547:AK547)=0,"",COUNT(R547:AK547))</f>
        <v>1</v>
      </c>
      <c r="P547" s="48">
        <f>SUM(R547:AK547)</f>
        <v>2.5</v>
      </c>
      <c r="Q547" s="50">
        <v>2.5</v>
      </c>
      <c r="R547" s="25" t="s">
        <v>14</v>
      </c>
      <c r="S547" s="25" t="s">
        <v>14</v>
      </c>
      <c r="T547" s="25" t="s">
        <v>14</v>
      </c>
      <c r="U547" s="25" t="s">
        <v>14</v>
      </c>
      <c r="V547" s="25" t="s">
        <v>14</v>
      </c>
      <c r="W547" s="25">
        <v>2.5</v>
      </c>
      <c r="X547" s="25" t="s">
        <v>14</v>
      </c>
      <c r="Y547" s="26"/>
      <c r="Z547" s="28" t="s">
        <v>14</v>
      </c>
      <c r="AA547" s="28" t="s">
        <v>14</v>
      </c>
      <c r="AB547" s="28" t="s">
        <v>14</v>
      </c>
      <c r="AC547" s="28" t="s">
        <v>14</v>
      </c>
      <c r="AD547" s="28" t="s">
        <v>14</v>
      </c>
      <c r="AE547" s="28" t="s">
        <v>14</v>
      </c>
      <c r="AF547" s="28" t="s">
        <v>14</v>
      </c>
      <c r="AG547" s="28" t="s">
        <v>14</v>
      </c>
      <c r="AH547" s="28" t="s">
        <v>14</v>
      </c>
      <c r="AI547" s="28" t="s">
        <v>14</v>
      </c>
      <c r="AJ547" s="28" t="s">
        <v>14</v>
      </c>
      <c r="AK547" s="51" t="s">
        <v>14</v>
      </c>
    </row>
    <row r="548" spans="1:37" x14ac:dyDescent="0.2">
      <c r="A548" s="21">
        <f>ROW(G548)-2</f>
        <v>546</v>
      </c>
      <c r="B548" s="76">
        <v>539</v>
      </c>
      <c r="C548" s="22">
        <f>IF(B548="","",IF(B548=A548,"=",B548-A548))</f>
        <v>-7</v>
      </c>
      <c r="D548" s="76">
        <f>COUNTIF($M$3:$M548,$M548)</f>
        <v>8</v>
      </c>
      <c r="E548" s="76">
        <v>8</v>
      </c>
      <c r="F548" s="22" t="str">
        <f>IF(E548="","",IF(E548=D548,"=",E548-D548))</f>
        <v>=</v>
      </c>
      <c r="G548" s="12">
        <v>15823</v>
      </c>
      <c r="H548" s="13" t="str">
        <f>IFERROR(VLOOKUP($G548,Jugadores,12,0), "")</f>
        <v>ANA M. VAZQUEZ P.</v>
      </c>
      <c r="I548" s="13" t="str">
        <f>IFERROR(VLOOKUP($G548,Jugadores,14,0), "")</f>
        <v>Monteferreiros TM</v>
      </c>
      <c r="J548" s="17" t="str">
        <f>IF(ISERROR(VLOOKUP(I548,Clubes,1,0)),"-","Galicia")</f>
        <v>Galicia</v>
      </c>
      <c r="K548" s="14">
        <f>IFERROR(VLOOKUP($G548,Jugadores,15,0), "")</f>
        <v>1968</v>
      </c>
      <c r="L548" s="17" t="str">
        <f>IFERROR(VLOOKUP($G548,Jugadores,16,0), "")</f>
        <v>F</v>
      </c>
      <c r="M548" s="15" t="str">
        <f>IFERROR(VLOOKUP($G548,Jugadores,17,0), "")</f>
        <v>V50F</v>
      </c>
      <c r="N548" s="16"/>
      <c r="O548" s="24">
        <f>IF(COUNT(R548:AK548)=0,"",COUNT(R548:AK548))</f>
        <v>1</v>
      </c>
      <c r="P548" s="48">
        <f>SUM(R548:AK548)</f>
        <v>2</v>
      </c>
      <c r="Q548" s="50">
        <v>2</v>
      </c>
      <c r="R548" s="25" t="s">
        <v>14</v>
      </c>
      <c r="S548" s="25" t="s">
        <v>14</v>
      </c>
      <c r="T548" s="25" t="s">
        <v>14</v>
      </c>
      <c r="U548" s="25">
        <v>2</v>
      </c>
      <c r="V548" s="25" t="s">
        <v>14</v>
      </c>
      <c r="W548" s="25" t="s">
        <v>14</v>
      </c>
      <c r="X548" s="25" t="s">
        <v>14</v>
      </c>
      <c r="Y548" s="26"/>
      <c r="Z548" s="28" t="s">
        <v>14</v>
      </c>
      <c r="AA548" s="28" t="s">
        <v>14</v>
      </c>
      <c r="AB548" s="28" t="s">
        <v>14</v>
      </c>
      <c r="AC548" s="28" t="s">
        <v>14</v>
      </c>
      <c r="AD548" s="28" t="s">
        <v>14</v>
      </c>
      <c r="AE548" s="28" t="s">
        <v>14</v>
      </c>
      <c r="AF548" s="28" t="s">
        <v>14</v>
      </c>
      <c r="AG548" s="28" t="s">
        <v>14</v>
      </c>
      <c r="AH548" s="28" t="s">
        <v>14</v>
      </c>
      <c r="AI548" s="28" t="s">
        <v>14</v>
      </c>
      <c r="AJ548" s="28" t="s">
        <v>14</v>
      </c>
      <c r="AK548" s="51" t="s">
        <v>14</v>
      </c>
    </row>
    <row r="549" spans="1:37" x14ac:dyDescent="0.2">
      <c r="A549" s="21">
        <f>ROW(G549)-2</f>
        <v>547</v>
      </c>
      <c r="B549" s="76">
        <v>540</v>
      </c>
      <c r="C549" s="22">
        <f>IF(B549="","",IF(B549=A549,"=",B549-A549))</f>
        <v>-7</v>
      </c>
      <c r="D549" s="76">
        <f>COUNTIF($M$3:$M549,$M549)</f>
        <v>41</v>
      </c>
      <c r="E549" s="76">
        <v>40</v>
      </c>
      <c r="F549" s="22">
        <f>IF(E549="","",IF(E549=D549,"=",E549-D549))</f>
        <v>-1</v>
      </c>
      <c r="G549" s="12">
        <v>18784</v>
      </c>
      <c r="H549" s="13" t="str">
        <f>IFERROR(VLOOKUP($G549,Jugadores,12,0), "")</f>
        <v>JOSE ALEJANDRO A.</v>
      </c>
      <c r="I549" s="13" t="str">
        <f>IFERROR(VLOOKUP($G549,Jugadores,14,0), "")</f>
        <v>CD TM Top Spin</v>
      </c>
      <c r="J549" s="17" t="str">
        <f>IF(ISERROR(VLOOKUP(I549,Clubes,1,0)),"-","Galicia")</f>
        <v>Galicia</v>
      </c>
      <c r="K549" s="14">
        <f>IFERROR(VLOOKUP($G549,Jugadores,15,0), "")</f>
        <v>1980</v>
      </c>
      <c r="L549" s="17" t="str">
        <f>IFERROR(VLOOKUP($G549,Jugadores,16,0), "")</f>
        <v>M</v>
      </c>
      <c r="M549" s="15" t="str">
        <f>IFERROR(VLOOKUP($G549,Jugadores,17,0), "")</f>
        <v>V40M</v>
      </c>
      <c r="N549" s="16"/>
      <c r="O549" s="24">
        <f>IF(COUNT(R549:AK549)=0,"",COUNT(R549:AK549))</f>
        <v>1</v>
      </c>
      <c r="P549" s="48">
        <f>SUM(R549:AK549)</f>
        <v>2</v>
      </c>
      <c r="Q549" s="50">
        <v>2</v>
      </c>
      <c r="R549" s="25" t="s">
        <v>14</v>
      </c>
      <c r="S549" s="25" t="s">
        <v>14</v>
      </c>
      <c r="T549" s="25" t="s">
        <v>14</v>
      </c>
      <c r="U549" s="25">
        <v>2</v>
      </c>
      <c r="V549" s="25" t="s">
        <v>14</v>
      </c>
      <c r="W549" s="25" t="s">
        <v>14</v>
      </c>
      <c r="X549" s="25" t="s">
        <v>14</v>
      </c>
      <c r="Y549" s="26"/>
      <c r="Z549" s="28" t="s">
        <v>14</v>
      </c>
      <c r="AA549" s="28" t="s">
        <v>14</v>
      </c>
      <c r="AB549" s="28" t="s">
        <v>14</v>
      </c>
      <c r="AC549" s="28" t="s">
        <v>14</v>
      </c>
      <c r="AD549" s="28" t="s">
        <v>14</v>
      </c>
      <c r="AE549" s="28" t="s">
        <v>14</v>
      </c>
      <c r="AF549" s="28" t="s">
        <v>14</v>
      </c>
      <c r="AG549" s="28" t="s">
        <v>14</v>
      </c>
      <c r="AH549" s="28" t="s">
        <v>14</v>
      </c>
      <c r="AI549" s="28" t="s">
        <v>14</v>
      </c>
      <c r="AJ549" s="28" t="s">
        <v>14</v>
      </c>
      <c r="AK549" s="51" t="s">
        <v>14</v>
      </c>
    </row>
    <row r="550" spans="1:37" x14ac:dyDescent="0.2">
      <c r="A550" s="21">
        <f>ROW(G550)-2</f>
        <v>548</v>
      </c>
      <c r="B550" s="76">
        <v>506</v>
      </c>
      <c r="C550" s="22">
        <f>IF(B550="","",IF(B550=A550,"=",B550-A550))</f>
        <v>-42</v>
      </c>
      <c r="D550" s="76">
        <f>COUNTIF($M$3:$M550,$M550)</f>
        <v>55</v>
      </c>
      <c r="E550" s="76">
        <v>52</v>
      </c>
      <c r="F550" s="22">
        <f>IF(E550="","",IF(E550=D550,"=",E550-D550))</f>
        <v>-3</v>
      </c>
      <c r="G550" s="12">
        <v>19360</v>
      </c>
      <c r="H550" s="13" t="str">
        <f>IFERROR(VLOOKUP($G550,Jugadores,12,0), "")</f>
        <v>ANTONIO VIZOSO T.</v>
      </c>
      <c r="I550" s="13" t="str">
        <f>IFERROR(VLOOKUP($G550,Jugadores,14,0), "")</f>
        <v>INDEPENDIENTE-GAL</v>
      </c>
      <c r="J550" s="17" t="str">
        <f>IF(ISERROR(VLOOKUP(I550,Clubes,1,0)),"-","Galicia")</f>
        <v>-</v>
      </c>
      <c r="K550" s="14">
        <f>IFERROR(VLOOKUP($G550,Jugadores,15,0), "")</f>
        <v>1964</v>
      </c>
      <c r="L550" s="17" t="str">
        <f>IFERROR(VLOOKUP($G550,Jugadores,16,0), "")</f>
        <v>M</v>
      </c>
      <c r="M550" s="15" t="str">
        <f>IFERROR(VLOOKUP($G550,Jugadores,17,0), "")</f>
        <v>V50M</v>
      </c>
      <c r="N550" s="16"/>
      <c r="O550" s="24">
        <f>IF(COUNT(R550:AK550)=0,"",COUNT(R550:AK550))</f>
        <v>1</v>
      </c>
      <c r="P550" s="48">
        <f>SUM(R550:AK550)</f>
        <v>2</v>
      </c>
      <c r="Q550" s="50">
        <v>4</v>
      </c>
      <c r="R550" s="25" t="s">
        <v>14</v>
      </c>
      <c r="S550" s="25" t="s">
        <v>14</v>
      </c>
      <c r="T550" s="25" t="s">
        <v>14</v>
      </c>
      <c r="U550" s="25">
        <v>2</v>
      </c>
      <c r="V550" s="25" t="s">
        <v>14</v>
      </c>
      <c r="W550" s="25" t="s">
        <v>14</v>
      </c>
      <c r="X550" s="25" t="s">
        <v>14</v>
      </c>
      <c r="Y550" s="26"/>
      <c r="Z550" s="28" t="s">
        <v>14</v>
      </c>
      <c r="AA550" s="28" t="s">
        <v>14</v>
      </c>
      <c r="AB550" s="28" t="s">
        <v>14</v>
      </c>
      <c r="AC550" s="28" t="s">
        <v>14</v>
      </c>
      <c r="AD550" s="28" t="s">
        <v>14</v>
      </c>
      <c r="AE550" s="28" t="s">
        <v>14</v>
      </c>
      <c r="AF550" s="28" t="s">
        <v>14</v>
      </c>
      <c r="AG550" s="28" t="s">
        <v>14</v>
      </c>
      <c r="AH550" s="28" t="s">
        <v>14</v>
      </c>
      <c r="AI550" s="28" t="s">
        <v>14</v>
      </c>
      <c r="AJ550" s="28" t="s">
        <v>14</v>
      </c>
      <c r="AK550" s="51" t="s">
        <v>14</v>
      </c>
    </row>
    <row r="551" spans="1:37" x14ac:dyDescent="0.2">
      <c r="A551" s="21">
        <f>ROW(G551)-2</f>
        <v>549</v>
      </c>
      <c r="B551" s="76">
        <v>541</v>
      </c>
      <c r="C551" s="22">
        <f>IF(B551="","",IF(B551=A551,"=",B551-A551))</f>
        <v>-8</v>
      </c>
      <c r="D551" s="76">
        <f>COUNTIF($M$3:$M551,$M551)</f>
        <v>56</v>
      </c>
      <c r="E551" s="76">
        <v>55</v>
      </c>
      <c r="F551" s="22">
        <f>IF(E551="","",IF(E551=D551,"=",E551-D551))</f>
        <v>-1</v>
      </c>
      <c r="G551" s="12">
        <v>19694</v>
      </c>
      <c r="H551" s="13" t="str">
        <f>IFERROR(VLOOKUP($G551,Jugadores,12,0), "")</f>
        <v>ELADIO ANDRADE D.</v>
      </c>
      <c r="I551" s="13" t="str">
        <f>IFERROR(VLOOKUP($G551,Jugadores,14,0), "")</f>
        <v>AD Dubratambre</v>
      </c>
      <c r="J551" s="17" t="str">
        <f>IF(ISERROR(VLOOKUP(I551,Clubes,1,0)),"-","Galicia")</f>
        <v>Galicia</v>
      </c>
      <c r="K551" s="14">
        <f>IFERROR(VLOOKUP($G551,Jugadores,15,0), "")</f>
        <v>1971</v>
      </c>
      <c r="L551" s="17" t="str">
        <f>IFERROR(VLOOKUP($G551,Jugadores,16,0), "")</f>
        <v>M</v>
      </c>
      <c r="M551" s="15" t="str">
        <f>IFERROR(VLOOKUP($G551,Jugadores,17,0), "")</f>
        <v>V50M</v>
      </c>
      <c r="N551" s="16"/>
      <c r="O551" s="24">
        <f>IF(COUNT(R551:AK551)=0,"",COUNT(R551:AK551))</f>
        <v>1</v>
      </c>
      <c r="P551" s="48">
        <f>SUM(R551:AK551)</f>
        <v>2</v>
      </c>
      <c r="Q551" s="50">
        <v>2</v>
      </c>
      <c r="R551" s="25" t="s">
        <v>14</v>
      </c>
      <c r="S551" s="25" t="s">
        <v>14</v>
      </c>
      <c r="T551" s="25" t="s">
        <v>14</v>
      </c>
      <c r="U551" s="25">
        <v>2</v>
      </c>
      <c r="V551" s="25" t="s">
        <v>14</v>
      </c>
      <c r="W551" s="25" t="s">
        <v>14</v>
      </c>
      <c r="X551" s="25" t="s">
        <v>14</v>
      </c>
      <c r="Y551" s="26"/>
      <c r="Z551" s="28" t="s">
        <v>14</v>
      </c>
      <c r="AA551" s="28" t="s">
        <v>14</v>
      </c>
      <c r="AB551" s="28" t="s">
        <v>14</v>
      </c>
      <c r="AC551" s="28" t="s">
        <v>14</v>
      </c>
      <c r="AD551" s="28" t="s">
        <v>14</v>
      </c>
      <c r="AE551" s="28" t="s">
        <v>14</v>
      </c>
      <c r="AF551" s="28" t="s">
        <v>14</v>
      </c>
      <c r="AG551" s="28" t="s">
        <v>14</v>
      </c>
      <c r="AH551" s="28" t="s">
        <v>14</v>
      </c>
      <c r="AI551" s="28" t="s">
        <v>14</v>
      </c>
      <c r="AJ551" s="28" t="s">
        <v>14</v>
      </c>
      <c r="AK551" s="51" t="s">
        <v>14</v>
      </c>
    </row>
    <row r="552" spans="1:37" x14ac:dyDescent="0.2">
      <c r="A552" s="21">
        <f>ROW(G552)-2</f>
        <v>550</v>
      </c>
      <c r="B552" s="76">
        <v>542</v>
      </c>
      <c r="C552" s="22">
        <f>IF(B552="","",IF(B552=A552,"=",B552-A552))</f>
        <v>-8</v>
      </c>
      <c r="D552" s="76">
        <f>COUNTIF($M$3:$M552,$M552)</f>
        <v>5</v>
      </c>
      <c r="E552" s="76">
        <v>5</v>
      </c>
      <c r="F552" s="22" t="str">
        <f>IF(E552="","",IF(E552=D552,"=",E552-D552))</f>
        <v>=</v>
      </c>
      <c r="G552" s="12">
        <v>27267</v>
      </c>
      <c r="H552" s="13" t="str">
        <f>IFERROR(VLOOKUP($G552,Jugadores,12,0), "")</f>
        <v>SONIA EIRAS P.</v>
      </c>
      <c r="I552" s="13" t="str">
        <f>IFERROR(VLOOKUP($G552,Jugadores,14,0), "")</f>
        <v>CTM Espedregada</v>
      </c>
      <c r="J552" s="17" t="str">
        <f>IF(ISERROR(VLOOKUP(I552,Clubes,1,0)),"-","Galicia")</f>
        <v>Galicia</v>
      </c>
      <c r="K552" s="14">
        <f>IFERROR(VLOOKUP($G552,Jugadores,15,0), "")</f>
        <v>1975</v>
      </c>
      <c r="L552" s="17" t="str">
        <f>IFERROR(VLOOKUP($G552,Jugadores,16,0), "")</f>
        <v>F</v>
      </c>
      <c r="M552" s="15" t="str">
        <f>IFERROR(VLOOKUP($G552,Jugadores,17,0), "")</f>
        <v>V40F</v>
      </c>
      <c r="N552" s="16"/>
      <c r="O552" s="24">
        <f>IF(COUNT(R552:AK552)=0,"",COUNT(R552:AK552))</f>
        <v>1</v>
      </c>
      <c r="P552" s="48">
        <f>SUM(R552:AK552)</f>
        <v>2</v>
      </c>
      <c r="Q552" s="50">
        <v>2</v>
      </c>
      <c r="R552" s="25" t="s">
        <v>14</v>
      </c>
      <c r="S552" s="25" t="s">
        <v>14</v>
      </c>
      <c r="T552" s="25">
        <v>2</v>
      </c>
      <c r="U552" s="25" t="s">
        <v>14</v>
      </c>
      <c r="V552" s="25" t="s">
        <v>14</v>
      </c>
      <c r="W552" s="25" t="s">
        <v>14</v>
      </c>
      <c r="X552" s="25" t="s">
        <v>14</v>
      </c>
      <c r="Y552" s="26"/>
      <c r="Z552" s="28" t="s">
        <v>14</v>
      </c>
      <c r="AA552" s="28" t="s">
        <v>14</v>
      </c>
      <c r="AB552" s="28" t="s">
        <v>14</v>
      </c>
      <c r="AC552" s="28" t="s">
        <v>14</v>
      </c>
      <c r="AD552" s="28" t="s">
        <v>14</v>
      </c>
      <c r="AE552" s="28" t="s">
        <v>14</v>
      </c>
      <c r="AF552" s="28" t="s">
        <v>14</v>
      </c>
      <c r="AG552" s="28" t="s">
        <v>14</v>
      </c>
      <c r="AH552" s="28" t="s">
        <v>14</v>
      </c>
      <c r="AI552" s="28" t="s">
        <v>14</v>
      </c>
      <c r="AJ552" s="28" t="s">
        <v>14</v>
      </c>
      <c r="AK552" s="51" t="s">
        <v>14</v>
      </c>
    </row>
    <row r="553" spans="1:37" x14ac:dyDescent="0.2">
      <c r="A553" s="21">
        <f>ROW(G553)-2</f>
        <v>551</v>
      </c>
      <c r="B553" s="76">
        <v>543</v>
      </c>
      <c r="C553" s="22">
        <f>IF(B553="","",IF(B553=A553,"=",B553-A553))</f>
        <v>-8</v>
      </c>
      <c r="D553" s="76">
        <f>COUNTIF($M$3:$M553,$M553)</f>
        <v>57</v>
      </c>
      <c r="E553" s="76">
        <v>56</v>
      </c>
      <c r="F553" s="22">
        <f>IF(E553="","",IF(E553=D553,"=",E553-D553))</f>
        <v>-1</v>
      </c>
      <c r="G553" s="12">
        <v>29909</v>
      </c>
      <c r="H553" s="13" t="str">
        <f>IFERROR(VLOOKUP($G553,Jugadores,12,0), "")</f>
        <v>FRANCISCO J. PEREZ C.</v>
      </c>
      <c r="I553" s="13" t="str">
        <f>IFERROR(VLOOKUP($G553,Jugadores,14,0), "")</f>
        <v>CTM Vigo</v>
      </c>
      <c r="J553" s="17" t="str">
        <f>IF(ISERROR(VLOOKUP(I553,Clubes,1,0)),"-","Galicia")</f>
        <v>Galicia</v>
      </c>
      <c r="K553" s="14">
        <f>IFERROR(VLOOKUP($G553,Jugadores,15,0), "")</f>
        <v>1966</v>
      </c>
      <c r="L553" s="17" t="str">
        <f>IFERROR(VLOOKUP($G553,Jugadores,16,0), "")</f>
        <v>M</v>
      </c>
      <c r="M553" s="15" t="str">
        <f>IFERROR(VLOOKUP($G553,Jugadores,17,0), "")</f>
        <v>V50M</v>
      </c>
      <c r="N553" s="16"/>
      <c r="O553" s="24">
        <f>IF(COUNT(R553:AK553)=0,"",COUNT(R553:AK553))</f>
        <v>1</v>
      </c>
      <c r="P553" s="48">
        <f>SUM(R553:AK553)</f>
        <v>2</v>
      </c>
      <c r="Q553" s="50">
        <v>2</v>
      </c>
      <c r="R553" s="25" t="s">
        <v>14</v>
      </c>
      <c r="S553" s="25" t="s">
        <v>14</v>
      </c>
      <c r="T553" s="25" t="s">
        <v>14</v>
      </c>
      <c r="U553" s="25">
        <v>2</v>
      </c>
      <c r="V553" s="25" t="s">
        <v>14</v>
      </c>
      <c r="W553" s="25" t="s">
        <v>14</v>
      </c>
      <c r="X553" s="25" t="s">
        <v>14</v>
      </c>
      <c r="Y553" s="26"/>
      <c r="Z553" s="28" t="s">
        <v>14</v>
      </c>
      <c r="AA553" s="28" t="s">
        <v>14</v>
      </c>
      <c r="AB553" s="28" t="s">
        <v>14</v>
      </c>
      <c r="AC553" s="28" t="s">
        <v>14</v>
      </c>
      <c r="AD553" s="28" t="s">
        <v>14</v>
      </c>
      <c r="AE553" s="28" t="s">
        <v>14</v>
      </c>
      <c r="AF553" s="28" t="s">
        <v>14</v>
      </c>
      <c r="AG553" s="28" t="s">
        <v>14</v>
      </c>
      <c r="AH553" s="28" t="s">
        <v>14</v>
      </c>
      <c r="AI553" s="28" t="s">
        <v>14</v>
      </c>
      <c r="AJ553" s="28" t="s">
        <v>14</v>
      </c>
      <c r="AK553" s="51" t="s">
        <v>14</v>
      </c>
    </row>
    <row r="554" spans="1:37" x14ac:dyDescent="0.2">
      <c r="A554" s="21">
        <f>ROW(G554)-2</f>
        <v>552</v>
      </c>
      <c r="B554" s="76">
        <v>544</v>
      </c>
      <c r="C554" s="22">
        <f>IF(B554="","",IF(B554=A554,"=",B554-A554))</f>
        <v>-8</v>
      </c>
      <c r="D554" s="76">
        <f>COUNTIF($M$3:$M554,$M554)</f>
        <v>34</v>
      </c>
      <c r="E554" s="76">
        <v>33</v>
      </c>
      <c r="F554" s="22">
        <f>IF(E554="","",IF(E554=D554,"=",E554-D554))</f>
        <v>-1</v>
      </c>
      <c r="G554" s="12">
        <v>31274</v>
      </c>
      <c r="H554" s="13" t="str">
        <f>IFERROR(VLOOKUP($G554,Jugadores,12,0), "")</f>
        <v>RAMIRO LORENZO D.</v>
      </c>
      <c r="I554" s="13" t="str">
        <f>IFERROR(VLOOKUP($G554,Jugadores,14,0), "")</f>
        <v>RIBADUMIA T.M.</v>
      </c>
      <c r="J554" s="17" t="str">
        <f>IF(ISERROR(VLOOKUP(I554,Clubes,1,0)),"-","Galicia")</f>
        <v>-</v>
      </c>
      <c r="K554" s="14">
        <f>IFERROR(VLOOKUP($G554,Jugadores,15,0), "")</f>
        <v>2010</v>
      </c>
      <c r="L554" s="17" t="str">
        <f>IFERROR(VLOOKUP($G554,Jugadores,16,0), "")</f>
        <v>M</v>
      </c>
      <c r="M554" s="15" t="str">
        <f>IFERROR(VLOOKUP($G554,Jugadores,17,0), "")</f>
        <v>ALEM</v>
      </c>
      <c r="N554" s="16"/>
      <c r="O554" s="24">
        <f>IF(COUNT(R554:AK554)=0,"",COUNT(R554:AK554))</f>
        <v>1</v>
      </c>
      <c r="P554" s="48">
        <f>SUM(R554:AK554)</f>
        <v>2</v>
      </c>
      <c r="Q554" s="50">
        <v>2</v>
      </c>
      <c r="R554" s="25" t="s">
        <v>14</v>
      </c>
      <c r="S554" s="25" t="s">
        <v>14</v>
      </c>
      <c r="T554" s="25" t="s">
        <v>14</v>
      </c>
      <c r="U554" s="25">
        <v>2</v>
      </c>
      <c r="V554" s="25" t="s">
        <v>14</v>
      </c>
      <c r="W554" s="25" t="s">
        <v>14</v>
      </c>
      <c r="X554" s="25" t="s">
        <v>14</v>
      </c>
      <c r="Y554" s="26"/>
      <c r="Z554" s="28" t="s">
        <v>14</v>
      </c>
      <c r="AA554" s="28" t="s">
        <v>14</v>
      </c>
      <c r="AB554" s="28" t="s">
        <v>14</v>
      </c>
      <c r="AC554" s="28" t="s">
        <v>14</v>
      </c>
      <c r="AD554" s="28" t="s">
        <v>14</v>
      </c>
      <c r="AE554" s="28" t="s">
        <v>14</v>
      </c>
      <c r="AF554" s="28" t="s">
        <v>14</v>
      </c>
      <c r="AG554" s="28" t="s">
        <v>14</v>
      </c>
      <c r="AH554" s="28" t="s">
        <v>14</v>
      </c>
      <c r="AI554" s="28" t="s">
        <v>14</v>
      </c>
      <c r="AJ554" s="28" t="s">
        <v>14</v>
      </c>
      <c r="AK554" s="51" t="s">
        <v>14</v>
      </c>
    </row>
    <row r="555" spans="1:37" x14ac:dyDescent="0.2">
      <c r="A555" s="21">
        <f>ROW(G555)-2</f>
        <v>553</v>
      </c>
      <c r="B555" s="76">
        <v>545</v>
      </c>
      <c r="C555" s="22">
        <f>IF(B555="","",IF(B555=A555,"=",B555-A555))</f>
        <v>-8</v>
      </c>
      <c r="D555" s="76">
        <f>COUNTIF($M$3:$M555,$M555)</f>
        <v>3</v>
      </c>
      <c r="E555" s="76">
        <v>3</v>
      </c>
      <c r="F555" s="22" t="str">
        <f>IF(E555="","",IF(E555=D555,"=",E555-D555))</f>
        <v>=</v>
      </c>
      <c r="G555" s="12">
        <v>32358</v>
      </c>
      <c r="H555" s="13" t="str">
        <f>IFERROR(VLOOKUP($G555,Jugadores,12,0), "")</f>
        <v>ROBERTO ALONSO G.</v>
      </c>
      <c r="I555" s="13" t="str">
        <f>IFERROR(VLOOKUP($G555,Jugadores,14,0), "")</f>
        <v>La Atalaya Gijón TM</v>
      </c>
      <c r="J555" s="17" t="str">
        <f>IF(ISERROR(VLOOKUP(I555,Clubes,1,0)),"-","Galicia")</f>
        <v>-</v>
      </c>
      <c r="K555" s="14">
        <f>IFERROR(VLOOKUP($G555,Jugadores,15,0), "")</f>
        <v>1945</v>
      </c>
      <c r="L555" s="17" t="str">
        <f>IFERROR(VLOOKUP($G555,Jugadores,16,0), "")</f>
        <v>M</v>
      </c>
      <c r="M555" s="15" t="str">
        <f>IFERROR(VLOOKUP($G555,Jugadores,17,0), "")</f>
        <v>V75M</v>
      </c>
      <c r="N555" s="16"/>
      <c r="O555" s="24">
        <f>IF(COUNT(R555:AK555)=0,"",COUNT(R555:AK555))</f>
        <v>1</v>
      </c>
      <c r="P555" s="48">
        <f>SUM(R555:AK555)</f>
        <v>2</v>
      </c>
      <c r="Q555" s="50">
        <v>2</v>
      </c>
      <c r="R555" s="25" t="s">
        <v>14</v>
      </c>
      <c r="S555" s="25"/>
      <c r="T555" s="25">
        <v>2</v>
      </c>
      <c r="U555" s="25"/>
      <c r="V555" s="25" t="s">
        <v>14</v>
      </c>
      <c r="W555" s="25" t="s">
        <v>14</v>
      </c>
      <c r="X555" s="25" t="s">
        <v>14</v>
      </c>
      <c r="Y555" s="26"/>
      <c r="Z555" s="28" t="s">
        <v>14</v>
      </c>
      <c r="AA555" s="28" t="s">
        <v>14</v>
      </c>
      <c r="AB555" s="28" t="s">
        <v>14</v>
      </c>
      <c r="AC555" s="28" t="s">
        <v>14</v>
      </c>
      <c r="AD555" s="28" t="s">
        <v>14</v>
      </c>
      <c r="AE555" s="28" t="s">
        <v>14</v>
      </c>
      <c r="AF555" s="28"/>
      <c r="AG555" s="28" t="s">
        <v>14</v>
      </c>
      <c r="AH555" s="28" t="s">
        <v>14</v>
      </c>
      <c r="AI555" s="28" t="s">
        <v>14</v>
      </c>
      <c r="AJ555" s="28" t="s">
        <v>14</v>
      </c>
      <c r="AK555" s="51" t="s">
        <v>14</v>
      </c>
    </row>
    <row r="556" spans="1:37" x14ac:dyDescent="0.2">
      <c r="A556" s="21">
        <f>ROW(G556)-2</f>
        <v>554</v>
      </c>
      <c r="B556" s="76">
        <v>546</v>
      </c>
      <c r="C556" s="22">
        <f>IF(B556="","",IF(B556=A556,"=",B556-A556))</f>
        <v>-8</v>
      </c>
      <c r="D556" s="76">
        <f>COUNTIF($M$3:$M556,$M556)</f>
        <v>36</v>
      </c>
      <c r="E556" s="76">
        <v>35</v>
      </c>
      <c r="F556" s="22">
        <f>IF(E556="","",IF(E556=D556,"=",E556-D556))</f>
        <v>-1</v>
      </c>
      <c r="G556" s="12">
        <v>33724</v>
      </c>
      <c r="H556" s="13" t="str">
        <f>IFERROR(VLOOKUP($G556,Jugadores,12,0), "")</f>
        <v>RAFAEL RODRIGUEZ B.</v>
      </c>
      <c r="I556" s="13" t="str">
        <f>IFERROR(VLOOKUP($G556,Jugadores,14,0), "")</f>
        <v>CTM Mos</v>
      </c>
      <c r="J556" s="17" t="str">
        <f>IF(ISERROR(VLOOKUP(I556,Clubes,1,0)),"-","Galicia")</f>
        <v>Galicia</v>
      </c>
      <c r="K556" s="14">
        <f>IFERROR(VLOOKUP($G556,Jugadores,15,0), "")</f>
        <v>2012</v>
      </c>
      <c r="L556" s="17" t="str">
        <f>IFERROR(VLOOKUP($G556,Jugadores,16,0), "")</f>
        <v>M</v>
      </c>
      <c r="M556" s="15" t="str">
        <f>IFERROR(VLOOKUP($G556,Jugadores,17,0), "")</f>
        <v>BENM</v>
      </c>
      <c r="N556" s="16"/>
      <c r="O556" s="24">
        <f>IF(COUNT(R556:AK556)=0,"",COUNT(R556:AK556))</f>
        <v>1</v>
      </c>
      <c r="P556" s="48">
        <f>SUM(R556:AK556)</f>
        <v>2</v>
      </c>
      <c r="Q556" s="50">
        <v>2</v>
      </c>
      <c r="R556" s="25" t="s">
        <v>14</v>
      </c>
      <c r="S556" s="25" t="s">
        <v>14</v>
      </c>
      <c r="T556" s="25" t="s">
        <v>14</v>
      </c>
      <c r="U556" s="25">
        <v>2</v>
      </c>
      <c r="V556" s="25" t="s">
        <v>14</v>
      </c>
      <c r="W556" s="25" t="s">
        <v>14</v>
      </c>
      <c r="X556" s="25" t="s">
        <v>14</v>
      </c>
      <c r="Y556" s="26"/>
      <c r="Z556" s="28" t="s">
        <v>14</v>
      </c>
      <c r="AA556" s="28" t="s">
        <v>14</v>
      </c>
      <c r="AB556" s="28" t="s">
        <v>14</v>
      </c>
      <c r="AC556" s="28" t="s">
        <v>14</v>
      </c>
      <c r="AD556" s="28" t="s">
        <v>14</v>
      </c>
      <c r="AE556" s="28" t="s">
        <v>14</v>
      </c>
      <c r="AF556" s="28" t="s">
        <v>14</v>
      </c>
      <c r="AG556" s="28" t="s">
        <v>14</v>
      </c>
      <c r="AH556" s="28" t="s">
        <v>14</v>
      </c>
      <c r="AI556" s="28" t="s">
        <v>14</v>
      </c>
      <c r="AJ556" s="28" t="s">
        <v>14</v>
      </c>
      <c r="AK556" s="51" t="s">
        <v>14</v>
      </c>
    </row>
    <row r="557" spans="1:37" x14ac:dyDescent="0.2">
      <c r="A557" s="21">
        <f>ROW(G557)-2</f>
        <v>555</v>
      </c>
      <c r="B557" s="76">
        <v>547</v>
      </c>
      <c r="C557" s="22">
        <f>IF(B557="","",IF(B557=A557,"=",B557-A557))</f>
        <v>-8</v>
      </c>
      <c r="D557" s="76">
        <f>COUNTIF($M$3:$M557,$M557)</f>
        <v>58</v>
      </c>
      <c r="E557" s="76">
        <v>57</v>
      </c>
      <c r="F557" s="22">
        <f>IF(E557="","",IF(E557=D557,"=",E557-D557))</f>
        <v>-1</v>
      </c>
      <c r="G557" s="12">
        <v>35559</v>
      </c>
      <c r="H557" s="13" t="str">
        <f>IFERROR(VLOOKUP($G557,Jugadores,12,0), "")</f>
        <v>AMANDO VAZQUEZ G.</v>
      </c>
      <c r="I557" s="13" t="str">
        <f>IFERROR(VLOOKUP($G557,Jugadores,14,0), "")</f>
        <v>CTM Mos</v>
      </c>
      <c r="J557" s="17" t="str">
        <f>IF(ISERROR(VLOOKUP(I557,Clubes,1,0)),"-","Galicia")</f>
        <v>Galicia</v>
      </c>
      <c r="K557" s="14">
        <f>IFERROR(VLOOKUP($G557,Jugadores,15,0), "")</f>
        <v>1966</v>
      </c>
      <c r="L557" s="17" t="str">
        <f>IFERROR(VLOOKUP($G557,Jugadores,16,0), "")</f>
        <v>M</v>
      </c>
      <c r="M557" s="15" t="str">
        <f>IFERROR(VLOOKUP($G557,Jugadores,17,0), "")</f>
        <v>V50M</v>
      </c>
      <c r="N557" s="16"/>
      <c r="O557" s="24">
        <f>IF(COUNT(R557:AK557)=0,"",COUNT(R557:AK557))</f>
        <v>1</v>
      </c>
      <c r="P557" s="48">
        <f>SUM(R557:AK557)</f>
        <v>2</v>
      </c>
      <c r="Q557" s="50">
        <v>175</v>
      </c>
      <c r="R557" s="25">
        <v>2</v>
      </c>
      <c r="S557" s="25" t="s">
        <v>14</v>
      </c>
      <c r="T557" s="25" t="s">
        <v>14</v>
      </c>
      <c r="U557" s="25" t="s">
        <v>14</v>
      </c>
      <c r="V557" s="25" t="s">
        <v>14</v>
      </c>
      <c r="W557" s="25" t="s">
        <v>14</v>
      </c>
      <c r="X557" s="25" t="s">
        <v>14</v>
      </c>
      <c r="Y557" s="26"/>
      <c r="Z557" s="28"/>
      <c r="AA557" s="28" t="s">
        <v>14</v>
      </c>
      <c r="AB557" s="28" t="s">
        <v>14</v>
      </c>
      <c r="AC557" s="28" t="s">
        <v>14</v>
      </c>
      <c r="AD557" s="28" t="s">
        <v>14</v>
      </c>
      <c r="AE557" s="28" t="s">
        <v>14</v>
      </c>
      <c r="AF557" s="28" t="s">
        <v>14</v>
      </c>
      <c r="AG557" s="28" t="s">
        <v>14</v>
      </c>
      <c r="AH557" s="28" t="s">
        <v>14</v>
      </c>
      <c r="AI557" s="28" t="s">
        <v>14</v>
      </c>
      <c r="AJ557" s="28" t="s">
        <v>14</v>
      </c>
      <c r="AK557" s="51" t="s">
        <v>14</v>
      </c>
    </row>
    <row r="558" spans="1:37" x14ac:dyDescent="0.2">
      <c r="A558" s="21">
        <f>ROW(G558)-2</f>
        <v>556</v>
      </c>
      <c r="B558" s="76">
        <v>549</v>
      </c>
      <c r="C558" s="22">
        <f>IF(B558="","",IF(B558=A558,"=",B558-A558))</f>
        <v>-7</v>
      </c>
      <c r="D558" s="76">
        <f>COUNTIF($M$3:$M558,$M558)</f>
        <v>37</v>
      </c>
      <c r="E558" s="76">
        <v>36</v>
      </c>
      <c r="F558" s="22">
        <f>IF(E558="","",IF(E558=D558,"=",E558-D558))</f>
        <v>-1</v>
      </c>
      <c r="G558" s="12">
        <v>38871</v>
      </c>
      <c r="H558" s="13" t="str">
        <f>IFERROR(VLOOKUP($G558,Jugadores,12,0), "")</f>
        <v>MARIO LOPEZ R.</v>
      </c>
      <c r="I558" s="13" t="str">
        <f>IFERROR(VLOOKUP($G558,Jugadores,14,0), "")</f>
        <v>CRC Porriño</v>
      </c>
      <c r="J558" s="17" t="str">
        <f>IF(ISERROR(VLOOKUP(I558,Clubes,1,0)),"-","Galicia")</f>
        <v>Galicia</v>
      </c>
      <c r="K558" s="14">
        <f>IFERROR(VLOOKUP($G558,Jugadores,15,0), "")</f>
        <v>2012</v>
      </c>
      <c r="L558" s="17" t="str">
        <f>IFERROR(VLOOKUP($G558,Jugadores,16,0), "")</f>
        <v>M</v>
      </c>
      <c r="M558" s="15" t="str">
        <f>IFERROR(VLOOKUP($G558,Jugadores,17,0), "")</f>
        <v>BENM</v>
      </c>
      <c r="N558" s="16"/>
      <c r="O558" s="24">
        <f>IF(COUNT(R558:AK558)=0,"",COUNT(R558:AK558))</f>
        <v>1</v>
      </c>
      <c r="P558" s="48">
        <f>SUM(R558:AK558)</f>
        <v>2</v>
      </c>
      <c r="Q558" s="50">
        <v>28</v>
      </c>
      <c r="R558" s="25">
        <v>2</v>
      </c>
      <c r="S558" s="25" t="s">
        <v>14</v>
      </c>
      <c r="T558" s="25" t="s">
        <v>14</v>
      </c>
      <c r="U558" s="25" t="s">
        <v>14</v>
      </c>
      <c r="V558" s="25" t="s">
        <v>14</v>
      </c>
      <c r="W558" s="25" t="s">
        <v>14</v>
      </c>
      <c r="X558" s="25" t="s">
        <v>14</v>
      </c>
      <c r="Y558" s="26"/>
      <c r="Z558" s="28"/>
      <c r="AA558" s="28" t="s">
        <v>14</v>
      </c>
      <c r="AB558" s="28" t="s">
        <v>14</v>
      </c>
      <c r="AC558" s="28" t="s">
        <v>14</v>
      </c>
      <c r="AD558" s="28" t="s">
        <v>14</v>
      </c>
      <c r="AE558" s="28" t="s">
        <v>14</v>
      </c>
      <c r="AF558" s="28" t="s">
        <v>14</v>
      </c>
      <c r="AG558" s="28" t="s">
        <v>14</v>
      </c>
      <c r="AH558" s="28" t="s">
        <v>14</v>
      </c>
      <c r="AI558" s="28" t="s">
        <v>14</v>
      </c>
      <c r="AJ558" s="28" t="s">
        <v>14</v>
      </c>
      <c r="AK558" s="51" t="s">
        <v>14</v>
      </c>
    </row>
    <row r="559" spans="1:37" x14ac:dyDescent="0.2">
      <c r="A559" s="21">
        <f>ROW(G559)-2</f>
        <v>557</v>
      </c>
      <c r="B559" s="76">
        <v>550</v>
      </c>
      <c r="C559" s="22">
        <f>IF(B559="","",IF(B559=A559,"=",B559-A559))</f>
        <v>-7</v>
      </c>
      <c r="D559" s="76">
        <f>COUNTIF($M$3:$M559,$M559)</f>
        <v>38</v>
      </c>
      <c r="E559" s="76">
        <v>37</v>
      </c>
      <c r="F559" s="22">
        <f>IF(E559="","",IF(E559=D559,"=",E559-D559))</f>
        <v>-1</v>
      </c>
      <c r="G559" s="12">
        <v>38874</v>
      </c>
      <c r="H559" s="13" t="str">
        <f>IFERROR(VLOOKUP($G559,Jugadores,12,0), "")</f>
        <v>HUGO SOTELINO F.</v>
      </c>
      <c r="I559" s="13" t="str">
        <f>IFERROR(VLOOKUP($G559,Jugadores,14,0), "")</f>
        <v>CRC Porriño</v>
      </c>
      <c r="J559" s="17" t="str">
        <f>IF(ISERROR(VLOOKUP(I559,Clubes,1,0)),"-","Galicia")</f>
        <v>Galicia</v>
      </c>
      <c r="K559" s="14">
        <f>IFERROR(VLOOKUP($G559,Jugadores,15,0), "")</f>
        <v>2012</v>
      </c>
      <c r="L559" s="17" t="str">
        <f>IFERROR(VLOOKUP($G559,Jugadores,16,0), "")</f>
        <v>M</v>
      </c>
      <c r="M559" s="15" t="str">
        <f>IFERROR(VLOOKUP($G559,Jugadores,17,0), "")</f>
        <v>BENM</v>
      </c>
      <c r="N559" s="16"/>
      <c r="O559" s="24">
        <f>IF(COUNT(R559:AK559)=0,"",COUNT(R559:AK559))</f>
        <v>1</v>
      </c>
      <c r="P559" s="48">
        <f>SUM(R559:AK559)</f>
        <v>2</v>
      </c>
      <c r="Q559" s="50">
        <v>29</v>
      </c>
      <c r="R559" s="25">
        <v>2</v>
      </c>
      <c r="S559" s="25" t="s">
        <v>14</v>
      </c>
      <c r="T559" s="25" t="s">
        <v>14</v>
      </c>
      <c r="U559" s="25" t="s">
        <v>14</v>
      </c>
      <c r="V559" s="25" t="s">
        <v>14</v>
      </c>
      <c r="W559" s="25" t="s">
        <v>14</v>
      </c>
      <c r="X559" s="25" t="s">
        <v>14</v>
      </c>
      <c r="Y559" s="26"/>
      <c r="Z559" s="28"/>
      <c r="AA559" s="28" t="s">
        <v>14</v>
      </c>
      <c r="AB559" s="28" t="s">
        <v>14</v>
      </c>
      <c r="AC559" s="28" t="s">
        <v>14</v>
      </c>
      <c r="AD559" s="28" t="s">
        <v>14</v>
      </c>
      <c r="AE559" s="28" t="s">
        <v>14</v>
      </c>
      <c r="AF559" s="28" t="s">
        <v>14</v>
      </c>
      <c r="AG559" s="28" t="s">
        <v>14</v>
      </c>
      <c r="AH559" s="28" t="s">
        <v>14</v>
      </c>
      <c r="AI559" s="28" t="s">
        <v>14</v>
      </c>
      <c r="AJ559" s="28" t="s">
        <v>14</v>
      </c>
      <c r="AK559" s="51" t="s">
        <v>14</v>
      </c>
    </row>
    <row r="560" spans="1:37" x14ac:dyDescent="0.2">
      <c r="A560" s="21">
        <f>ROW(G560)-2</f>
        <v>558</v>
      </c>
      <c r="B560" s="76">
        <v>551</v>
      </c>
      <c r="C560" s="22">
        <f>IF(B560="","",IF(B560=A560,"=",B560-A560))</f>
        <v>-7</v>
      </c>
      <c r="D560" s="76">
        <f>COUNTIF($M$3:$M560,$M560)</f>
        <v>39</v>
      </c>
      <c r="E560" s="76">
        <v>38</v>
      </c>
      <c r="F560" s="22">
        <f>IF(E560="","",IF(E560=D560,"=",E560-D560))</f>
        <v>-1</v>
      </c>
      <c r="G560" s="12">
        <v>100210</v>
      </c>
      <c r="H560" s="13" t="str">
        <f>IFERROR(VLOOKUP($G560,Jugadores,12,0), "")</f>
        <v>CARLOS SAEZ C.</v>
      </c>
      <c r="I560" s="13" t="str">
        <f>IFERROR(VLOOKUP($G560,Jugadores,14,0), "")</f>
        <v>Finisterre TM</v>
      </c>
      <c r="J560" s="17" t="str">
        <f>IF(ISERROR(VLOOKUP(I560,Clubes,1,0)),"-","Galicia")</f>
        <v>Galicia</v>
      </c>
      <c r="K560" s="14">
        <f>IFERROR(VLOOKUP($G560,Jugadores,15,0), "")</f>
        <v>2012</v>
      </c>
      <c r="L560" s="17" t="str">
        <f>IFERROR(VLOOKUP($G560,Jugadores,16,0), "")</f>
        <v>M</v>
      </c>
      <c r="M560" s="15" t="str">
        <f>IFERROR(VLOOKUP($G560,Jugadores,17,0), "")</f>
        <v>BENM</v>
      </c>
      <c r="N560" s="16"/>
      <c r="O560" s="24">
        <f>IF(COUNT(R560:AK560)=0,"",COUNT(R560:AK560))</f>
        <v>1</v>
      </c>
      <c r="P560" s="48">
        <f>SUM(R560:AK560)</f>
        <v>2</v>
      </c>
      <c r="Q560" s="50">
        <v>2</v>
      </c>
      <c r="R560" s="25" t="s">
        <v>14</v>
      </c>
      <c r="S560" s="25"/>
      <c r="T560" s="25">
        <v>2</v>
      </c>
      <c r="U560" s="25"/>
      <c r="V560" s="25" t="s">
        <v>14</v>
      </c>
      <c r="W560" s="25" t="s">
        <v>14</v>
      </c>
      <c r="X560" s="25" t="s">
        <v>14</v>
      </c>
      <c r="Y560" s="26"/>
      <c r="Z560" s="28" t="s">
        <v>14</v>
      </c>
      <c r="AA560" s="28" t="s">
        <v>14</v>
      </c>
      <c r="AB560" s="28" t="s">
        <v>14</v>
      </c>
      <c r="AC560" s="28" t="s">
        <v>14</v>
      </c>
      <c r="AD560" s="28" t="s">
        <v>14</v>
      </c>
      <c r="AE560" s="28" t="s">
        <v>14</v>
      </c>
      <c r="AF560" s="28"/>
      <c r="AG560" s="28" t="s">
        <v>14</v>
      </c>
      <c r="AH560" s="28" t="s">
        <v>14</v>
      </c>
      <c r="AI560" s="28" t="s">
        <v>14</v>
      </c>
      <c r="AJ560" s="28" t="s">
        <v>14</v>
      </c>
      <c r="AK560" s="51" t="s">
        <v>14</v>
      </c>
    </row>
    <row r="561" spans="1:37" x14ac:dyDescent="0.2">
      <c r="A561" s="21">
        <f>ROW(G561)-2</f>
        <v>559</v>
      </c>
      <c r="B561" s="76">
        <v>552</v>
      </c>
      <c r="C561" s="22">
        <f>IF(B561="","",IF(B561=A561,"=",B561-A561))</f>
        <v>-7</v>
      </c>
      <c r="D561" s="76">
        <f>COUNTIF($M$3:$M561,$M561)</f>
        <v>35</v>
      </c>
      <c r="E561" s="76">
        <v>34</v>
      </c>
      <c r="F561" s="22">
        <f>IF(E561="","",IF(E561=D561,"=",E561-D561))</f>
        <v>-1</v>
      </c>
      <c r="G561" s="12">
        <v>2223105</v>
      </c>
      <c r="H561" s="13" t="str">
        <f>IFERROR(VLOOKUP($G561,Jugadores,12,0), "")</f>
        <v>ADRIAN RAMA B.</v>
      </c>
      <c r="I561" s="13" t="str">
        <f>IFERROR(VLOOKUP($G561,Jugadores,14,0), "")</f>
        <v>Finisterre TM</v>
      </c>
      <c r="J561" s="17" t="str">
        <f>IF(ISERROR(VLOOKUP(I561,Clubes,1,0)),"-","Galicia")</f>
        <v>Galicia</v>
      </c>
      <c r="K561" s="14">
        <f>IFERROR(VLOOKUP($G561,Jugadores,15,0), "")</f>
        <v>2011</v>
      </c>
      <c r="L561" s="17" t="str">
        <f>IFERROR(VLOOKUP($G561,Jugadores,16,0), "")</f>
        <v>M</v>
      </c>
      <c r="M561" s="15" t="str">
        <f>IFERROR(VLOOKUP($G561,Jugadores,17,0), "")</f>
        <v>ALEM</v>
      </c>
      <c r="N561" s="16"/>
      <c r="O561" s="24">
        <f>IF(COUNT(R561:AK561)=0,"",COUNT(R561:AK561))</f>
        <v>1</v>
      </c>
      <c r="P561" s="48">
        <f>SUM(R561:AK561)</f>
        <v>2</v>
      </c>
      <c r="Q561" s="50"/>
      <c r="R561" s="25"/>
      <c r="S561" s="25" t="s">
        <v>14</v>
      </c>
      <c r="T561" s="25" t="s">
        <v>14</v>
      </c>
      <c r="U561" s="25" t="s">
        <v>14</v>
      </c>
      <c r="V561" s="25" t="s">
        <v>14</v>
      </c>
      <c r="W561" s="25" t="s">
        <v>14</v>
      </c>
      <c r="X561" s="25">
        <v>2</v>
      </c>
      <c r="Y561" s="26"/>
      <c r="Z561" s="28"/>
      <c r="AA561" s="28" t="s">
        <v>14</v>
      </c>
      <c r="AB561" s="28" t="s">
        <v>14</v>
      </c>
      <c r="AC561" s="28" t="s">
        <v>14</v>
      </c>
      <c r="AD561" s="28" t="s">
        <v>14</v>
      </c>
      <c r="AE561" s="28" t="s">
        <v>14</v>
      </c>
      <c r="AF561" s="28" t="s">
        <v>14</v>
      </c>
      <c r="AG561" s="28" t="s">
        <v>14</v>
      </c>
      <c r="AH561" s="28" t="s">
        <v>14</v>
      </c>
      <c r="AI561" s="28" t="s">
        <v>14</v>
      </c>
      <c r="AJ561" s="28" t="s">
        <v>14</v>
      </c>
      <c r="AK561" s="51" t="s">
        <v>14</v>
      </c>
    </row>
    <row r="562" spans="1:37" x14ac:dyDescent="0.2">
      <c r="A562" s="21">
        <f>ROW(G562)-2</f>
        <v>560</v>
      </c>
      <c r="B562" s="76">
        <v>553</v>
      </c>
      <c r="C562" s="22">
        <f>IF(B562="","",IF(B562=A562,"=",B562-A562))</f>
        <v>-7</v>
      </c>
      <c r="D562" s="76">
        <f>COUNTIF($M$3:$M562,$M562)</f>
        <v>7</v>
      </c>
      <c r="E562" s="76">
        <v>7</v>
      </c>
      <c r="F562" s="22" t="str">
        <f>IF(E562="","",IF(E562=D562,"=",E562-D562))</f>
        <v>=</v>
      </c>
      <c r="G562" s="12">
        <v>8943</v>
      </c>
      <c r="H562" s="13" t="str">
        <f>IFERROR(VLOOKUP($G562,Jugadores,12,0), "")</f>
        <v>ALICIA CASAL F.</v>
      </c>
      <c r="I562" s="13" t="str">
        <f>IFERROR(VLOOKUP($G562,Jugadores,14,0), "")</f>
        <v>Club Monte Porreiro</v>
      </c>
      <c r="J562" s="17" t="str">
        <f>IF(ISERROR(VLOOKUP(I562,Clubes,1,0)),"-","Galicia")</f>
        <v>Galicia</v>
      </c>
      <c r="K562" s="14">
        <f>IFERROR(VLOOKUP($G562,Jugadores,15,0), "")</f>
        <v>1999</v>
      </c>
      <c r="L562" s="17" t="str">
        <f>IFERROR(VLOOKUP($G562,Jugadores,16,0), "")</f>
        <v>F</v>
      </c>
      <c r="M562" s="15" t="str">
        <f>IFERROR(VLOOKUP($G562,Jugadores,17,0), "")</f>
        <v>SENF</v>
      </c>
      <c r="N562" s="16"/>
      <c r="O562" s="24">
        <f>IF(COUNT(R562:AK562)=0,"",COUNT(R562:AK562))</f>
        <v>1</v>
      </c>
      <c r="P562" s="48">
        <f>SUM(R562:AK562)</f>
        <v>1.5</v>
      </c>
      <c r="Q562" s="50">
        <v>1.5</v>
      </c>
      <c r="R562" s="25" t="s">
        <v>14</v>
      </c>
      <c r="S562" s="25" t="s">
        <v>14</v>
      </c>
      <c r="T562" s="25" t="s">
        <v>14</v>
      </c>
      <c r="U562" s="25">
        <v>1.5</v>
      </c>
      <c r="V562" s="25" t="s">
        <v>14</v>
      </c>
      <c r="W562" s="25" t="s">
        <v>14</v>
      </c>
      <c r="X562" s="25" t="s">
        <v>14</v>
      </c>
      <c r="Y562" s="26"/>
      <c r="Z562" s="28" t="s">
        <v>14</v>
      </c>
      <c r="AA562" s="28" t="s">
        <v>14</v>
      </c>
      <c r="AB562" s="28" t="s">
        <v>14</v>
      </c>
      <c r="AC562" s="28" t="s">
        <v>14</v>
      </c>
      <c r="AD562" s="28" t="s">
        <v>14</v>
      </c>
      <c r="AE562" s="28" t="s">
        <v>14</v>
      </c>
      <c r="AF562" s="28" t="s">
        <v>14</v>
      </c>
      <c r="AG562" s="28" t="s">
        <v>14</v>
      </c>
      <c r="AH562" s="28" t="s">
        <v>14</v>
      </c>
      <c r="AI562" s="28" t="s">
        <v>14</v>
      </c>
      <c r="AJ562" s="28" t="s">
        <v>14</v>
      </c>
      <c r="AK562" s="51" t="s">
        <v>14</v>
      </c>
    </row>
    <row r="563" spans="1:37" x14ac:dyDescent="0.2">
      <c r="A563" s="21">
        <f>ROW(G563)-2</f>
        <v>561</v>
      </c>
      <c r="B563" s="76"/>
      <c r="C563" s="22" t="str">
        <f>IF(B563="","",IF(B563=A563,"=",B563-A563))</f>
        <v/>
      </c>
      <c r="D563" s="76">
        <f>COUNTIF($M$3:$M563,$M563)</f>
        <v>8</v>
      </c>
      <c r="E563" s="76"/>
      <c r="F563" s="22" t="str">
        <f>IF(E563="","",IF(E563=D563,"=",E563-D563))</f>
        <v/>
      </c>
      <c r="G563" s="12">
        <v>9986</v>
      </c>
      <c r="H563" s="13" t="str">
        <f>IFERROR(VLOOKUP($G563,Jugadores,12,0), "")</f>
        <v>LUCIA GRAÑA M.</v>
      </c>
      <c r="I563" s="13" t="str">
        <f>IFERROR(VLOOKUP($G563,Jugadores,14,0), "")</f>
        <v>Cinania TM</v>
      </c>
      <c r="J563" s="17" t="str">
        <f>IF(ISERROR(VLOOKUP(I563,Clubes,1,0)),"-","Galicia")</f>
        <v>Galicia</v>
      </c>
      <c r="K563" s="14">
        <f>IFERROR(VLOOKUP($G563,Jugadores,15,0), "")</f>
        <v>1999</v>
      </c>
      <c r="L563" s="17" t="str">
        <f>IFERROR(VLOOKUP($G563,Jugadores,16,0), "")</f>
        <v>F</v>
      </c>
      <c r="M563" s="15" t="str">
        <f>IFERROR(VLOOKUP($G563,Jugadores,17,0), "")</f>
        <v>SENF</v>
      </c>
      <c r="N563" s="16"/>
      <c r="O563" s="24">
        <f>IF(COUNT(R563:AK563)=0,"",COUNT(R563:AK563))</f>
        <v>1</v>
      </c>
      <c r="P563" s="48">
        <f>SUM(R563:AK563)</f>
        <v>1.5</v>
      </c>
      <c r="Q563" s="50"/>
      <c r="R563" s="25"/>
      <c r="S563" s="25" t="s">
        <v>14</v>
      </c>
      <c r="T563" s="25" t="s">
        <v>14</v>
      </c>
      <c r="U563" s="25" t="s">
        <v>14</v>
      </c>
      <c r="V563" s="25">
        <v>1.5</v>
      </c>
      <c r="W563" s="25" t="s">
        <v>14</v>
      </c>
      <c r="X563" s="25" t="s">
        <v>14</v>
      </c>
      <c r="Y563" s="26"/>
      <c r="Z563" s="28"/>
      <c r="AA563" s="28" t="s">
        <v>14</v>
      </c>
      <c r="AB563" s="28" t="s">
        <v>14</v>
      </c>
      <c r="AC563" s="28" t="s">
        <v>14</v>
      </c>
      <c r="AD563" s="28" t="s">
        <v>14</v>
      </c>
      <c r="AE563" s="28" t="s">
        <v>14</v>
      </c>
      <c r="AF563" s="28" t="s">
        <v>14</v>
      </c>
      <c r="AG563" s="28" t="s">
        <v>14</v>
      </c>
      <c r="AH563" s="28" t="s">
        <v>14</v>
      </c>
      <c r="AI563" s="28" t="s">
        <v>14</v>
      </c>
      <c r="AJ563" s="28" t="s">
        <v>14</v>
      </c>
      <c r="AK563" s="51" t="s">
        <v>14</v>
      </c>
    </row>
    <row r="564" spans="1:37" x14ac:dyDescent="0.2">
      <c r="A564" s="21">
        <f>ROW(G564)-2</f>
        <v>562</v>
      </c>
      <c r="B564" s="76">
        <v>554</v>
      </c>
      <c r="C564" s="22">
        <f>IF(B564="","",IF(B564=A564,"=",B564-A564))</f>
        <v>-8</v>
      </c>
      <c r="D564" s="76">
        <f>COUNTIF($M$3:$M564,$M564)</f>
        <v>9</v>
      </c>
      <c r="E564" s="76">
        <v>8</v>
      </c>
      <c r="F564" s="22">
        <f>IF(E564="","",IF(E564=D564,"=",E564-D564))</f>
        <v>-1</v>
      </c>
      <c r="G564" s="12">
        <v>15530</v>
      </c>
      <c r="H564" s="13" t="str">
        <f>IFERROR(VLOOKUP($G564,Jugadores,12,0), "")</f>
        <v>SARA RIAL G.</v>
      </c>
      <c r="I564" s="13" t="str">
        <f>IFERROR(VLOOKUP($G564,Jugadores,14,0), "")</f>
        <v>Club Monte Porreiro</v>
      </c>
      <c r="J564" s="17" t="str">
        <f>IF(ISERROR(VLOOKUP(I564,Clubes,1,0)),"-","Galicia")</f>
        <v>Galicia</v>
      </c>
      <c r="K564" s="14">
        <f>IFERROR(VLOOKUP($G564,Jugadores,15,0), "")</f>
        <v>2000</v>
      </c>
      <c r="L564" s="17" t="str">
        <f>IFERROR(VLOOKUP($G564,Jugadores,16,0), "")</f>
        <v>F</v>
      </c>
      <c r="M564" s="15" t="str">
        <f>IFERROR(VLOOKUP($G564,Jugadores,17,0), "")</f>
        <v>SENF</v>
      </c>
      <c r="N564" s="16"/>
      <c r="O564" s="24">
        <f>IF(COUNT(R564:AK564)=0,"",COUNT(R564:AK564))</f>
        <v>1</v>
      </c>
      <c r="P564" s="48">
        <f>SUM(R564:AK564)</f>
        <v>1.5</v>
      </c>
      <c r="Q564" s="50">
        <v>1.5</v>
      </c>
      <c r="R564" s="25" t="s">
        <v>14</v>
      </c>
      <c r="S564" s="25" t="s">
        <v>14</v>
      </c>
      <c r="T564" s="25" t="s">
        <v>14</v>
      </c>
      <c r="U564" s="25">
        <v>1.5</v>
      </c>
      <c r="V564" s="25" t="s">
        <v>14</v>
      </c>
      <c r="W564" s="25" t="s">
        <v>14</v>
      </c>
      <c r="X564" s="25" t="s">
        <v>14</v>
      </c>
      <c r="Y564" s="26"/>
      <c r="Z564" s="28" t="s">
        <v>14</v>
      </c>
      <c r="AA564" s="28" t="s">
        <v>14</v>
      </c>
      <c r="AB564" s="28" t="s">
        <v>14</v>
      </c>
      <c r="AC564" s="28" t="s">
        <v>14</v>
      </c>
      <c r="AD564" s="28" t="s">
        <v>14</v>
      </c>
      <c r="AE564" s="28" t="s">
        <v>14</v>
      </c>
      <c r="AF564" s="28" t="s">
        <v>14</v>
      </c>
      <c r="AG564" s="28" t="s">
        <v>14</v>
      </c>
      <c r="AH564" s="28" t="s">
        <v>14</v>
      </c>
      <c r="AI564" s="28" t="s">
        <v>14</v>
      </c>
      <c r="AJ564" s="28" t="s">
        <v>14</v>
      </c>
      <c r="AK564" s="51" t="s">
        <v>14</v>
      </c>
    </row>
    <row r="565" spans="1:37" x14ac:dyDescent="0.2">
      <c r="A565" s="21">
        <f>ROW(G565)-2</f>
        <v>563</v>
      </c>
      <c r="B565" s="76">
        <v>556</v>
      </c>
      <c r="C565" s="22">
        <f>IF(B565="","",IF(B565=A565,"=",B565-A565))</f>
        <v>-7</v>
      </c>
      <c r="D565" s="76">
        <f>COUNTIF($M$3:$M565,$M565)</f>
        <v>49</v>
      </c>
      <c r="E565" s="76">
        <v>50</v>
      </c>
      <c r="F565" s="22">
        <f>IF(E565="","",IF(E565=D565,"=",E565-D565))</f>
        <v>1</v>
      </c>
      <c r="G565" s="12">
        <v>33565</v>
      </c>
      <c r="H565" s="13" t="str">
        <f>IFERROR(VLOOKUP($G565,Jugadores,12,0), "")</f>
        <v>ALEJANDRO BERMUDEZ A.</v>
      </c>
      <c r="I565" s="13" t="str">
        <f>IFERROR(VLOOKUP($G565,Jugadores,14,0), "")</f>
        <v>RIBADUMIA T.M.</v>
      </c>
      <c r="J565" s="17" t="str">
        <f>IF(ISERROR(VLOOKUP(I565,Clubes,1,0)),"-","Galicia")</f>
        <v>-</v>
      </c>
      <c r="K565" s="14">
        <f>IFERROR(VLOOKUP($G565,Jugadores,15,0), "")</f>
        <v>2006</v>
      </c>
      <c r="L565" s="17" t="str">
        <f>IFERROR(VLOOKUP($G565,Jugadores,16,0), "")</f>
        <v>M</v>
      </c>
      <c r="M565" s="15" t="str">
        <f>IFERROR(VLOOKUP($G565,Jugadores,17,0), "")</f>
        <v>JUVM</v>
      </c>
      <c r="N565" s="16"/>
      <c r="O565" s="24">
        <f>IF(COUNT(R565:AK565)=0,"",COUNT(R565:AK565))</f>
        <v>1</v>
      </c>
      <c r="P565" s="48">
        <f>SUM(R565:AK565)</f>
        <v>1.5</v>
      </c>
      <c r="Q565" s="50">
        <v>1.5</v>
      </c>
      <c r="R565" s="25" t="s">
        <v>14</v>
      </c>
      <c r="S565" s="25" t="s">
        <v>14</v>
      </c>
      <c r="T565" s="25" t="s">
        <v>14</v>
      </c>
      <c r="U565" s="25">
        <v>1.5</v>
      </c>
      <c r="V565" s="25" t="s">
        <v>14</v>
      </c>
      <c r="W565" s="25" t="s">
        <v>14</v>
      </c>
      <c r="X565" s="25" t="s">
        <v>14</v>
      </c>
      <c r="Y565" s="26"/>
      <c r="Z565" s="28" t="s">
        <v>14</v>
      </c>
      <c r="AA565" s="28" t="s">
        <v>14</v>
      </c>
      <c r="AB565" s="28" t="s">
        <v>14</v>
      </c>
      <c r="AC565" s="28" t="s">
        <v>14</v>
      </c>
      <c r="AD565" s="28" t="s">
        <v>14</v>
      </c>
      <c r="AE565" s="28" t="s">
        <v>14</v>
      </c>
      <c r="AF565" s="28" t="s">
        <v>14</v>
      </c>
      <c r="AG565" s="28" t="s">
        <v>14</v>
      </c>
      <c r="AH565" s="28" t="s">
        <v>14</v>
      </c>
      <c r="AI565" s="28" t="s">
        <v>14</v>
      </c>
      <c r="AJ565" s="28" t="s">
        <v>14</v>
      </c>
      <c r="AK565" s="51" t="s">
        <v>14</v>
      </c>
    </row>
    <row r="566" spans="1:37" x14ac:dyDescent="0.2">
      <c r="A566" s="21">
        <f>ROW(G566)-2</f>
        <v>564</v>
      </c>
      <c r="B566" s="76">
        <v>557</v>
      </c>
      <c r="C566" s="22">
        <f>IF(B566="","",IF(B566=A566,"=",B566-A566))</f>
        <v>-7</v>
      </c>
      <c r="D566" s="76">
        <f>COUNTIF($M$3:$M566,$M566)</f>
        <v>66</v>
      </c>
      <c r="E566" s="76">
        <v>64</v>
      </c>
      <c r="F566" s="22">
        <f>IF(E566="","",IF(E566=D566,"=",E566-D566))</f>
        <v>-2</v>
      </c>
      <c r="G566" s="12">
        <v>33723</v>
      </c>
      <c r="H566" s="13" t="str">
        <f>IFERROR(VLOOKUP($G566,Jugadores,12,0), "")</f>
        <v>MIKEL REGUEIRO V.</v>
      </c>
      <c r="I566" s="13" t="str">
        <f>IFERROR(VLOOKUP($G566,Jugadores,14,0), "")</f>
        <v>CRC Porriño</v>
      </c>
      <c r="J566" s="17" t="str">
        <f>IF(ISERROR(VLOOKUP(I566,Clubes,1,0)),"-","Galicia")</f>
        <v>Galicia</v>
      </c>
      <c r="K566" s="14">
        <f>IFERROR(VLOOKUP($G566,Jugadores,15,0), "")</f>
        <v>2007</v>
      </c>
      <c r="L566" s="17" t="str">
        <f>IFERROR(VLOOKUP($G566,Jugadores,16,0), "")</f>
        <v>M</v>
      </c>
      <c r="M566" s="15" t="str">
        <f>IFERROR(VLOOKUP($G566,Jugadores,17,0), "")</f>
        <v>INFM</v>
      </c>
      <c r="N566" s="16"/>
      <c r="O566" s="24">
        <f>IF(COUNT(R566:AK566)=0,"",COUNT(R566:AK566))</f>
        <v>1</v>
      </c>
      <c r="P566" s="48">
        <f>SUM(R566:AK566)</f>
        <v>1.5</v>
      </c>
      <c r="Q566" s="50">
        <v>1.5</v>
      </c>
      <c r="R566" s="25" t="s">
        <v>14</v>
      </c>
      <c r="S566" s="25" t="s">
        <v>14</v>
      </c>
      <c r="T566" s="25" t="s">
        <v>14</v>
      </c>
      <c r="U566" s="25">
        <v>1.5</v>
      </c>
      <c r="V566" s="25" t="s">
        <v>14</v>
      </c>
      <c r="W566" s="25" t="s">
        <v>14</v>
      </c>
      <c r="X566" s="25" t="s">
        <v>14</v>
      </c>
      <c r="Y566" s="26"/>
      <c r="Z566" s="28" t="s">
        <v>14</v>
      </c>
      <c r="AA566" s="28" t="s">
        <v>14</v>
      </c>
      <c r="AB566" s="28" t="s">
        <v>14</v>
      </c>
      <c r="AC566" s="28" t="s">
        <v>14</v>
      </c>
      <c r="AD566" s="28" t="s">
        <v>14</v>
      </c>
      <c r="AE566" s="28" t="s">
        <v>14</v>
      </c>
      <c r="AF566" s="28" t="s">
        <v>14</v>
      </c>
      <c r="AG566" s="28" t="s">
        <v>14</v>
      </c>
      <c r="AH566" s="28" t="s">
        <v>14</v>
      </c>
      <c r="AI566" s="28" t="s">
        <v>14</v>
      </c>
      <c r="AJ566" s="28" t="s">
        <v>14</v>
      </c>
      <c r="AK566" s="51" t="s">
        <v>14</v>
      </c>
    </row>
    <row r="567" spans="1:37" x14ac:dyDescent="0.2">
      <c r="A567" s="21">
        <f>ROW(G567)-2</f>
        <v>565</v>
      </c>
      <c r="B567" s="76">
        <v>558</v>
      </c>
      <c r="C567" s="22">
        <f>IF(B567="","",IF(B567=A567,"=",B567-A567))</f>
        <v>-7</v>
      </c>
      <c r="D567" s="76">
        <f>COUNTIF($M$3:$M567,$M567)</f>
        <v>34</v>
      </c>
      <c r="E567" s="76">
        <v>34</v>
      </c>
      <c r="F567" s="22" t="str">
        <f>IF(E567="","",IF(E567=D567,"=",E567-D567))</f>
        <v>=</v>
      </c>
      <c r="G567" s="12">
        <v>33756</v>
      </c>
      <c r="H567" s="13" t="str">
        <f>IFERROR(VLOOKUP($G567,Jugadores,12,0), "")</f>
        <v>PAULA VEIGA G.</v>
      </c>
      <c r="I567" s="13" t="str">
        <f>IFERROR(VLOOKUP($G567,Jugadores,14,0), "")</f>
        <v>CTM Mos</v>
      </c>
      <c r="J567" s="17" t="str">
        <f>IF(ISERROR(VLOOKUP(I567,Clubes,1,0)),"-","Galicia")</f>
        <v>Galicia</v>
      </c>
      <c r="K567" s="14">
        <f>IFERROR(VLOOKUP($G567,Jugadores,15,0), "")</f>
        <v>2008</v>
      </c>
      <c r="L567" s="17" t="str">
        <f>IFERROR(VLOOKUP($G567,Jugadores,16,0), "")</f>
        <v>F</v>
      </c>
      <c r="M567" s="15" t="str">
        <f>IFERROR(VLOOKUP($G567,Jugadores,17,0), "")</f>
        <v>INFF</v>
      </c>
      <c r="N567" s="16"/>
      <c r="O567" s="24">
        <f>IF(COUNT(R567:AK567)=0,"",COUNT(R567:AK567))</f>
        <v>1</v>
      </c>
      <c r="P567" s="48">
        <f>SUM(R567:AK567)</f>
        <v>1.5</v>
      </c>
      <c r="Q567" s="50">
        <v>1.5</v>
      </c>
      <c r="R567" s="25" t="s">
        <v>14</v>
      </c>
      <c r="S567" s="25" t="s">
        <v>14</v>
      </c>
      <c r="T567" s="25" t="s">
        <v>14</v>
      </c>
      <c r="U567" s="25">
        <v>1.5</v>
      </c>
      <c r="V567" s="25" t="s">
        <v>14</v>
      </c>
      <c r="W567" s="25" t="s">
        <v>14</v>
      </c>
      <c r="X567" s="25" t="s">
        <v>14</v>
      </c>
      <c r="Y567" s="26"/>
      <c r="Z567" s="28" t="s">
        <v>14</v>
      </c>
      <c r="AA567" s="28" t="s">
        <v>14</v>
      </c>
      <c r="AB567" s="28" t="s">
        <v>14</v>
      </c>
      <c r="AC567" s="28" t="s">
        <v>14</v>
      </c>
      <c r="AD567" s="28" t="s">
        <v>14</v>
      </c>
      <c r="AE567" s="28" t="s">
        <v>14</v>
      </c>
      <c r="AF567" s="28" t="s">
        <v>14</v>
      </c>
      <c r="AG567" s="28" t="s">
        <v>14</v>
      </c>
      <c r="AH567" s="28" t="s">
        <v>14</v>
      </c>
      <c r="AI567" s="28" t="s">
        <v>14</v>
      </c>
      <c r="AJ567" s="28" t="s">
        <v>14</v>
      </c>
      <c r="AK567" s="51" t="s">
        <v>14</v>
      </c>
    </row>
    <row r="568" spans="1:37" x14ac:dyDescent="0.2">
      <c r="A568" s="21">
        <f>ROW(G568)-2</f>
        <v>566</v>
      </c>
      <c r="B568" s="76">
        <v>559</v>
      </c>
      <c r="C568" s="22">
        <f>IF(B568="","",IF(B568=A568,"=",B568-A568))</f>
        <v>-7</v>
      </c>
      <c r="D568" s="76">
        <f>COUNTIF($M$3:$M568,$M568)</f>
        <v>67</v>
      </c>
      <c r="E568" s="76">
        <v>65</v>
      </c>
      <c r="F568" s="22">
        <f>IF(E568="","",IF(E568=D568,"=",E568-D568))</f>
        <v>-2</v>
      </c>
      <c r="G568" s="12">
        <v>35475</v>
      </c>
      <c r="H568" s="13" t="str">
        <f>IFERROR(VLOOKUP($G568,Jugadores,12,0), "")</f>
        <v>JUAN I. VILLALBA G.</v>
      </c>
      <c r="I568" s="13" t="str">
        <f>IFERROR(VLOOKUP($G568,Jugadores,14,0), "")</f>
        <v>Monteferreiros TM</v>
      </c>
      <c r="J568" s="17" t="str">
        <f>IF(ISERROR(VLOOKUP(I568,Clubes,1,0)),"-","Galicia")</f>
        <v>Galicia</v>
      </c>
      <c r="K568" s="14">
        <f>IFERROR(VLOOKUP($G568,Jugadores,15,0), "")</f>
        <v>2007</v>
      </c>
      <c r="L568" s="17" t="str">
        <f>IFERROR(VLOOKUP($G568,Jugadores,16,0), "")</f>
        <v>M</v>
      </c>
      <c r="M568" s="15" t="str">
        <f>IFERROR(VLOOKUP($G568,Jugadores,17,0), "")</f>
        <v>INFM</v>
      </c>
      <c r="N568" s="16"/>
      <c r="O568" s="24">
        <f>IF(COUNT(R568:AK568)=0,"",COUNT(R568:AK568))</f>
        <v>1</v>
      </c>
      <c r="P568" s="48">
        <f>SUM(R568:AK568)</f>
        <v>1.5</v>
      </c>
      <c r="Q568" s="50">
        <v>97</v>
      </c>
      <c r="R568" s="25">
        <v>1.5</v>
      </c>
      <c r="S568" s="25" t="s">
        <v>14</v>
      </c>
      <c r="T568" s="25" t="s">
        <v>14</v>
      </c>
      <c r="U568" s="25" t="s">
        <v>14</v>
      </c>
      <c r="V568" s="25" t="s">
        <v>14</v>
      </c>
      <c r="W568" s="25" t="s">
        <v>14</v>
      </c>
      <c r="X568" s="25" t="s">
        <v>14</v>
      </c>
      <c r="Y568" s="26"/>
      <c r="Z568" s="28"/>
      <c r="AA568" s="28" t="s">
        <v>14</v>
      </c>
      <c r="AB568" s="28" t="s">
        <v>14</v>
      </c>
      <c r="AC568" s="28" t="s">
        <v>14</v>
      </c>
      <c r="AD568" s="28" t="s">
        <v>14</v>
      </c>
      <c r="AE568" s="28" t="s">
        <v>14</v>
      </c>
      <c r="AF568" s="28" t="s">
        <v>14</v>
      </c>
      <c r="AG568" s="28" t="s">
        <v>14</v>
      </c>
      <c r="AH568" s="28" t="s">
        <v>14</v>
      </c>
      <c r="AI568" s="28" t="s">
        <v>14</v>
      </c>
      <c r="AJ568" s="28" t="s">
        <v>14</v>
      </c>
      <c r="AK568" s="51" t="s">
        <v>14</v>
      </c>
    </row>
    <row r="569" spans="1:37" x14ac:dyDescent="0.2">
      <c r="A569" s="21">
        <f>ROW(G569)-2</f>
        <v>567</v>
      </c>
      <c r="B569" s="76"/>
      <c r="C569" s="22" t="str">
        <f>IF(B569="","",IF(B569=A569,"=",B569-A569))</f>
        <v/>
      </c>
      <c r="D569" s="76">
        <f>COUNTIF($M$3:$M569,$M569)</f>
        <v>42</v>
      </c>
      <c r="E569" s="76"/>
      <c r="F569" s="22" t="str">
        <f>IF(E569="","",IF(E569=D569,"=",E569-D569))</f>
        <v/>
      </c>
      <c r="G569" s="12">
        <v>39325</v>
      </c>
      <c r="H569" s="13" t="str">
        <f>IFERROR(VLOOKUP($G569,Jugadores,12,0), "")</f>
        <v>DAVID MONTOTO L.</v>
      </c>
      <c r="I569" s="13" t="str">
        <f>IFERROR(VLOOKUP($G569,Jugadores,14,0), "")</f>
        <v>Club Monte Porreiro</v>
      </c>
      <c r="J569" s="17" t="str">
        <f>IF(ISERROR(VLOOKUP(I569,Clubes,1,0)),"-","Galicia")</f>
        <v>Galicia</v>
      </c>
      <c r="K569" s="14">
        <f>IFERROR(VLOOKUP($G569,Jugadores,15,0), "")</f>
        <v>1978</v>
      </c>
      <c r="L569" s="17" t="str">
        <f>IFERROR(VLOOKUP($G569,Jugadores,16,0), "")</f>
        <v>M</v>
      </c>
      <c r="M569" s="15" t="str">
        <f>IFERROR(VLOOKUP($G569,Jugadores,17,0), "")</f>
        <v>V40M</v>
      </c>
      <c r="N569" s="16"/>
      <c r="O569" s="24">
        <f>IF(COUNT(R569:AK569)=0,"",COUNT(R569:AK569))</f>
        <v>1</v>
      </c>
      <c r="P569" s="48">
        <f>SUM(R569:AK569)</f>
        <v>1.5</v>
      </c>
      <c r="Q569" s="50"/>
      <c r="R569" s="25"/>
      <c r="S569" s="25" t="s">
        <v>14</v>
      </c>
      <c r="T569" s="25" t="s">
        <v>14</v>
      </c>
      <c r="U569" s="25" t="s">
        <v>14</v>
      </c>
      <c r="V569" s="25">
        <v>1.5</v>
      </c>
      <c r="W569" s="25" t="s">
        <v>14</v>
      </c>
      <c r="X569" s="25" t="s">
        <v>14</v>
      </c>
      <c r="Y569" s="26"/>
      <c r="Z569" s="28"/>
      <c r="AA569" s="28" t="s">
        <v>14</v>
      </c>
      <c r="AB569" s="28" t="s">
        <v>14</v>
      </c>
      <c r="AC569" s="28" t="s">
        <v>14</v>
      </c>
      <c r="AD569" s="28" t="s">
        <v>14</v>
      </c>
      <c r="AE569" s="28" t="s">
        <v>14</v>
      </c>
      <c r="AF569" s="28" t="s">
        <v>14</v>
      </c>
      <c r="AG569" s="28" t="s">
        <v>14</v>
      </c>
      <c r="AH569" s="28" t="s">
        <v>14</v>
      </c>
      <c r="AI569" s="28" t="s">
        <v>14</v>
      </c>
      <c r="AJ569" s="28" t="s">
        <v>14</v>
      </c>
      <c r="AK569" s="51" t="s">
        <v>14</v>
      </c>
    </row>
    <row r="570" spans="1:37" x14ac:dyDescent="0.2">
      <c r="A570" s="21">
        <f>ROW(G570)-2</f>
        <v>568</v>
      </c>
      <c r="B570" s="76"/>
      <c r="C570" s="22" t="str">
        <f>IF(B570="","",IF(B570=A570,"=",B570-A570))</f>
        <v/>
      </c>
      <c r="D570" s="76">
        <f>COUNTIF($M$3:$M570,$M570)</f>
        <v>12</v>
      </c>
      <c r="E570" s="76"/>
      <c r="F570" s="22" t="str">
        <f>IF(E570="","",IF(E570=D570,"=",E570-D570))</f>
        <v/>
      </c>
      <c r="G570" s="12">
        <v>39354</v>
      </c>
      <c r="H570" s="13" t="str">
        <f>IFERROR(VLOOKUP($G570,Jugadores,12,0), "")</f>
        <v>NEREA BLANCO B.</v>
      </c>
      <c r="I570" s="13" t="str">
        <f>IFERROR(VLOOKUP($G570,Jugadores,14,0), "")</f>
        <v>CTM Mos</v>
      </c>
      <c r="J570" s="17" t="str">
        <f>IF(ISERROR(VLOOKUP(I570,Clubes,1,0)),"-","Galicia")</f>
        <v>Galicia</v>
      </c>
      <c r="K570" s="14">
        <f>IFERROR(VLOOKUP($G570,Jugadores,15,0), "")</f>
        <v>2015</v>
      </c>
      <c r="L570" s="17" t="str">
        <f>IFERROR(VLOOKUP($G570,Jugadores,16,0), "")</f>
        <v>F</v>
      </c>
      <c r="M570" s="15" t="str">
        <f>IFERROR(VLOOKUP($G570,Jugadores,17,0), "")</f>
        <v>PREF</v>
      </c>
      <c r="N570" s="16"/>
      <c r="O570" s="24">
        <f>IF(COUNT(R570:AK570)=0,"",COUNT(R570:AK570))</f>
        <v>1</v>
      </c>
      <c r="P570" s="48">
        <f>SUM(R570:AK570)</f>
        <v>1.5</v>
      </c>
      <c r="Q570" s="50"/>
      <c r="R570" s="25"/>
      <c r="S570" s="25" t="s">
        <v>14</v>
      </c>
      <c r="T570" s="25" t="s">
        <v>14</v>
      </c>
      <c r="U570" s="25" t="s">
        <v>14</v>
      </c>
      <c r="V570" s="25">
        <v>1.5</v>
      </c>
      <c r="W570" s="25" t="s">
        <v>14</v>
      </c>
      <c r="X570" s="25" t="s">
        <v>14</v>
      </c>
      <c r="Y570" s="26"/>
      <c r="Z570" s="28"/>
      <c r="AA570" s="28" t="s">
        <v>14</v>
      </c>
      <c r="AB570" s="28" t="s">
        <v>14</v>
      </c>
      <c r="AC570" s="28" t="s">
        <v>14</v>
      </c>
      <c r="AD570" s="28" t="s">
        <v>14</v>
      </c>
      <c r="AE570" s="28" t="s">
        <v>14</v>
      </c>
      <c r="AF570" s="28" t="s">
        <v>14</v>
      </c>
      <c r="AG570" s="28" t="s">
        <v>14</v>
      </c>
      <c r="AH570" s="28" t="s">
        <v>14</v>
      </c>
      <c r="AI570" s="28" t="s">
        <v>14</v>
      </c>
      <c r="AJ570" s="28" t="s">
        <v>14</v>
      </c>
      <c r="AK570" s="51" t="s">
        <v>14</v>
      </c>
    </row>
    <row r="571" spans="1:37" x14ac:dyDescent="0.2">
      <c r="A571" s="21">
        <f>ROW(G571)-2</f>
        <v>569</v>
      </c>
      <c r="B571" s="76">
        <v>561</v>
      </c>
      <c r="C571" s="22">
        <f>IF(B571="","",IF(B571=A571,"=",B571-A571))</f>
        <v>-8</v>
      </c>
      <c r="D571" s="76">
        <f>COUNTIF($M$3:$M571,$M571)</f>
        <v>35</v>
      </c>
      <c r="E571" s="76">
        <v>35</v>
      </c>
      <c r="F571" s="22" t="str">
        <f>IF(E571="","",IF(E571=D571,"=",E571-D571))</f>
        <v>=</v>
      </c>
      <c r="G571" s="12">
        <v>75587</v>
      </c>
      <c r="H571" s="13" t="str">
        <f>IFERROR(VLOOKUP($G571,Jugadores,12,0), "")</f>
        <v>CAROLINA SILVA</v>
      </c>
      <c r="I571" s="13" t="str">
        <f>IFERROR(VLOOKUP($G571,Jugadores,14,0), "")</f>
        <v>Associaçao Recreativa Canidelense</v>
      </c>
      <c r="J571" s="17" t="str">
        <f>IF(ISERROR(VLOOKUP(I571,Clubes,1,0)),"-","Galicia")</f>
        <v>-</v>
      </c>
      <c r="K571" s="14">
        <f>IFERROR(VLOOKUP($G571,Jugadores,15,0), "")</f>
        <v>2008</v>
      </c>
      <c r="L571" s="17" t="str">
        <f>IFERROR(VLOOKUP($G571,Jugadores,16,0), "")</f>
        <v>F</v>
      </c>
      <c r="M571" s="15" t="str">
        <f>IFERROR(VLOOKUP($G571,Jugadores,17,0), "")</f>
        <v>INFF</v>
      </c>
      <c r="N571" s="16"/>
      <c r="O571" s="24">
        <f>IF(COUNT(R571:AK571)=0,"",COUNT(R571:AK571))</f>
        <v>1</v>
      </c>
      <c r="P571" s="48">
        <f>SUM(R571:AK571)</f>
        <v>1.5</v>
      </c>
      <c r="Q571" s="50">
        <v>1.5</v>
      </c>
      <c r="R571" s="25" t="s">
        <v>14</v>
      </c>
      <c r="S571" s="25" t="s">
        <v>14</v>
      </c>
      <c r="T571" s="25" t="s">
        <v>14</v>
      </c>
      <c r="U571" s="25">
        <v>1.5</v>
      </c>
      <c r="V571" s="25" t="s">
        <v>14</v>
      </c>
      <c r="W571" s="25" t="s">
        <v>14</v>
      </c>
      <c r="X571" s="25" t="s">
        <v>14</v>
      </c>
      <c r="Y571" s="26"/>
      <c r="Z571" s="28" t="s">
        <v>14</v>
      </c>
      <c r="AA571" s="28" t="s">
        <v>14</v>
      </c>
      <c r="AB571" s="28" t="s">
        <v>14</v>
      </c>
      <c r="AC571" s="28" t="s">
        <v>14</v>
      </c>
      <c r="AD571" s="28" t="s">
        <v>14</v>
      </c>
      <c r="AE571" s="28" t="s">
        <v>14</v>
      </c>
      <c r="AF571" s="28" t="s">
        <v>14</v>
      </c>
      <c r="AG571" s="28" t="s">
        <v>14</v>
      </c>
      <c r="AH571" s="28" t="s">
        <v>14</v>
      </c>
      <c r="AI571" s="28" t="s">
        <v>14</v>
      </c>
      <c r="AJ571" s="28" t="s">
        <v>14</v>
      </c>
      <c r="AK571" s="51" t="s">
        <v>14</v>
      </c>
    </row>
    <row r="572" spans="1:37" x14ac:dyDescent="0.2">
      <c r="A572" s="21">
        <f>ROW(G572)-2</f>
        <v>570</v>
      </c>
      <c r="B572" s="76">
        <v>562</v>
      </c>
      <c r="C572" s="22">
        <f>IF(B572="","",IF(B572=A572,"=",B572-A572))</f>
        <v>-8</v>
      </c>
      <c r="D572" s="76">
        <f>COUNTIF($M$3:$M572,$M572)</f>
        <v>15</v>
      </c>
      <c r="E572" s="76">
        <v>15</v>
      </c>
      <c r="F572" s="22" t="str">
        <f>IF(E572="","",IF(E572=D572,"=",E572-D572))</f>
        <v>=</v>
      </c>
      <c r="G572" s="12">
        <v>27416</v>
      </c>
      <c r="H572" s="13" t="str">
        <f>IFERROR(VLOOKUP($G572,Jugadores,12,0), "")</f>
        <v>CRISTIAN VILAR H.</v>
      </c>
      <c r="I572" s="13" t="str">
        <f>IFERROR(VLOOKUP($G572,Jugadores,14,0), "")</f>
        <v>AD CP Zas</v>
      </c>
      <c r="J572" s="17" t="str">
        <f>IF(ISERROR(VLOOKUP(I572,Clubes,1,0)),"-","Galicia")</f>
        <v>Galicia</v>
      </c>
      <c r="K572" s="14">
        <f>IFERROR(VLOOKUP($G572,Jugadores,15,0), "")</f>
        <v>2001</v>
      </c>
      <c r="L572" s="17" t="str">
        <f>IFERROR(VLOOKUP($G572,Jugadores,16,0), "")</f>
        <v>M</v>
      </c>
      <c r="M572" s="15" t="str">
        <f>IFERROR(VLOOKUP($G572,Jugadores,17,0), "")</f>
        <v>S23M</v>
      </c>
      <c r="N572" s="16"/>
      <c r="O572" s="24">
        <f>IF(COUNT(R572:AK572)=0,"",COUNT(R572:AK572))</f>
        <v>1</v>
      </c>
      <c r="P572" s="48">
        <f>SUM(R572:AK572)</f>
        <v>1</v>
      </c>
      <c r="Q572" s="50">
        <v>1</v>
      </c>
      <c r="R572" s="25" t="s">
        <v>14</v>
      </c>
      <c r="S572" s="25" t="s">
        <v>14</v>
      </c>
      <c r="T572" s="25">
        <v>1</v>
      </c>
      <c r="U572" s="25" t="s">
        <v>14</v>
      </c>
      <c r="V572" s="25" t="s">
        <v>14</v>
      </c>
      <c r="W572" s="25" t="s">
        <v>14</v>
      </c>
      <c r="X572" s="25" t="s">
        <v>14</v>
      </c>
      <c r="Y572" s="26"/>
      <c r="Z572" s="28" t="s">
        <v>14</v>
      </c>
      <c r="AA572" s="28" t="s">
        <v>14</v>
      </c>
      <c r="AB572" s="28" t="s">
        <v>14</v>
      </c>
      <c r="AC572" s="28" t="s">
        <v>14</v>
      </c>
      <c r="AD572" s="28" t="s">
        <v>14</v>
      </c>
      <c r="AE572" s="28" t="s">
        <v>14</v>
      </c>
      <c r="AF572" s="28" t="s">
        <v>14</v>
      </c>
      <c r="AG572" s="28" t="s">
        <v>14</v>
      </c>
      <c r="AH572" s="28" t="s">
        <v>14</v>
      </c>
      <c r="AI572" s="28" t="s">
        <v>14</v>
      </c>
      <c r="AJ572" s="28" t="s">
        <v>14</v>
      </c>
      <c r="AK572" s="51" t="s">
        <v>14</v>
      </c>
    </row>
    <row r="573" spans="1:37" x14ac:dyDescent="0.2">
      <c r="A573" s="21">
        <f>ROW(G573)-2</f>
        <v>571</v>
      </c>
      <c r="B573" s="76">
        <v>563</v>
      </c>
      <c r="C573" s="22">
        <f>IF(B573="","",IF(B573=A573,"=",B573-A573))</f>
        <v>-8</v>
      </c>
      <c r="D573" s="76">
        <f>COUNTIF($M$3:$M573,$M573)</f>
        <v>10</v>
      </c>
      <c r="E573" s="76">
        <v>9</v>
      </c>
      <c r="F573" s="22">
        <f>IF(E573="","",IF(E573=D573,"=",E573-D573))</f>
        <v>-1</v>
      </c>
      <c r="G573" s="12">
        <v>27871</v>
      </c>
      <c r="H573" s="13" t="str">
        <f>IFERROR(VLOOKUP($G573,Jugadores,12,0), "")</f>
        <v>MARIA LOPEZ R.</v>
      </c>
      <c r="I573" s="13" t="str">
        <f>IFERROR(VLOOKUP($G573,Jugadores,14,0), "")</f>
        <v>CTM Mos</v>
      </c>
      <c r="J573" s="17" t="str">
        <f>IF(ISERROR(VLOOKUP(I573,Clubes,1,0)),"-","Galicia")</f>
        <v>Galicia</v>
      </c>
      <c r="K573" s="14">
        <f>IFERROR(VLOOKUP($G573,Jugadores,15,0), "")</f>
        <v>1990</v>
      </c>
      <c r="L573" s="17" t="str">
        <f>IFERROR(VLOOKUP($G573,Jugadores,16,0), "")</f>
        <v>F</v>
      </c>
      <c r="M573" s="15" t="str">
        <f>IFERROR(VLOOKUP($G573,Jugadores,17,0), "")</f>
        <v>SENF</v>
      </c>
      <c r="N573" s="16"/>
      <c r="O573" s="24">
        <f>IF(COUNT(R573:AK573)=0,"",COUNT(R573:AK573))</f>
        <v>1</v>
      </c>
      <c r="P573" s="48">
        <f>SUM(R573:AK573)</f>
        <v>1</v>
      </c>
      <c r="Q573" s="50">
        <v>1</v>
      </c>
      <c r="R573" s="25" t="s">
        <v>14</v>
      </c>
      <c r="S573" s="25"/>
      <c r="T573" s="25">
        <v>1</v>
      </c>
      <c r="U573" s="25"/>
      <c r="V573" s="25" t="s">
        <v>14</v>
      </c>
      <c r="W573" s="25" t="s">
        <v>14</v>
      </c>
      <c r="X573" s="25" t="s">
        <v>14</v>
      </c>
      <c r="Y573" s="26"/>
      <c r="Z573" s="28" t="s">
        <v>14</v>
      </c>
      <c r="AA573" s="28" t="s">
        <v>14</v>
      </c>
      <c r="AB573" s="28" t="s">
        <v>14</v>
      </c>
      <c r="AC573" s="28" t="s">
        <v>14</v>
      </c>
      <c r="AD573" s="28" t="s">
        <v>14</v>
      </c>
      <c r="AE573" s="28" t="s">
        <v>14</v>
      </c>
      <c r="AF573" s="28"/>
      <c r="AG573" s="28" t="s">
        <v>14</v>
      </c>
      <c r="AH573" s="28" t="s">
        <v>14</v>
      </c>
      <c r="AI573" s="28" t="s">
        <v>14</v>
      </c>
      <c r="AJ573" s="28" t="s">
        <v>14</v>
      </c>
      <c r="AK573" s="51" t="s">
        <v>14</v>
      </c>
    </row>
    <row r="574" spans="1:37" x14ac:dyDescent="0.2">
      <c r="A574" s="21">
        <f>ROW(G574)-2</f>
        <v>572</v>
      </c>
      <c r="B574" s="76">
        <v>564</v>
      </c>
      <c r="C574" s="22">
        <f>IF(B574="","",IF(B574=A574,"=",B574-A574))</f>
        <v>-8</v>
      </c>
      <c r="D574" s="76">
        <f>COUNTIF($M$3:$M574,$M574)</f>
        <v>59</v>
      </c>
      <c r="E574" s="76">
        <v>59</v>
      </c>
      <c r="F574" s="22" t="str">
        <f>IF(E574="","",IF(E574=D574,"=",E574-D574))</f>
        <v>=</v>
      </c>
      <c r="G574" s="12">
        <v>31739</v>
      </c>
      <c r="H574" s="13" t="str">
        <f>IFERROR(VLOOKUP($G574,Jugadores,12,0), "")</f>
        <v>CARLOS SEOANE S.</v>
      </c>
      <c r="I574" s="13" t="str">
        <f>IFERROR(VLOOKUP($G574,Jugadores,14,0), "")</f>
        <v>CD Terras da Chaira</v>
      </c>
      <c r="J574" s="17" t="str">
        <f>IF(ISERROR(VLOOKUP(I574,Clubes,1,0)),"-","Galicia")</f>
        <v>Galicia</v>
      </c>
      <c r="K574" s="14">
        <f>IFERROR(VLOOKUP($G574,Jugadores,15,0), "")</f>
        <v>1970</v>
      </c>
      <c r="L574" s="17" t="str">
        <f>IFERROR(VLOOKUP($G574,Jugadores,16,0), "")</f>
        <v>M</v>
      </c>
      <c r="M574" s="15" t="str">
        <f>IFERROR(VLOOKUP($G574,Jugadores,17,0), "")</f>
        <v>V50M</v>
      </c>
      <c r="N574" s="16"/>
      <c r="O574" s="24">
        <f>IF(COUNT(R574:AK574)=0,"",COUNT(R574:AK574))</f>
        <v>1</v>
      </c>
      <c r="P574" s="48">
        <f>SUM(R574:AK574)</f>
        <v>1</v>
      </c>
      <c r="Q574" s="50"/>
      <c r="R574" s="25"/>
      <c r="S574" s="25" t="s">
        <v>14</v>
      </c>
      <c r="T574" s="25" t="s">
        <v>14</v>
      </c>
      <c r="U574" s="25" t="s">
        <v>14</v>
      </c>
      <c r="V574" s="25" t="s">
        <v>14</v>
      </c>
      <c r="W574" s="25" t="s">
        <v>14</v>
      </c>
      <c r="X574" s="25">
        <v>1</v>
      </c>
      <c r="Y574" s="26"/>
      <c r="Z574" s="28"/>
      <c r="AA574" s="28" t="s">
        <v>14</v>
      </c>
      <c r="AB574" s="28" t="s">
        <v>14</v>
      </c>
      <c r="AC574" s="28" t="s">
        <v>14</v>
      </c>
      <c r="AD574" s="28" t="s">
        <v>14</v>
      </c>
      <c r="AE574" s="28" t="s">
        <v>14</v>
      </c>
      <c r="AF574" s="28" t="s">
        <v>14</v>
      </c>
      <c r="AG574" s="28" t="s">
        <v>14</v>
      </c>
      <c r="AH574" s="28" t="s">
        <v>14</v>
      </c>
      <c r="AI574" s="28" t="s">
        <v>14</v>
      </c>
      <c r="AJ574" s="28" t="s">
        <v>14</v>
      </c>
      <c r="AK574" s="51" t="s">
        <v>14</v>
      </c>
    </row>
    <row r="575" spans="1:37" x14ac:dyDescent="0.2">
      <c r="A575" s="21">
        <f>ROW(G575)-2</f>
        <v>573</v>
      </c>
      <c r="B575" s="76">
        <v>565</v>
      </c>
      <c r="C575" s="22">
        <f>IF(B575="","",IF(B575=A575,"=",B575-A575))</f>
        <v>-8</v>
      </c>
      <c r="D575" s="76">
        <f>COUNTIF($M$3:$M575,$M575)</f>
        <v>8</v>
      </c>
      <c r="E575" s="76">
        <v>8</v>
      </c>
      <c r="F575" s="22" t="str">
        <f>IF(E575="","",IF(E575=D575,"=",E575-D575))</f>
        <v>=</v>
      </c>
      <c r="G575" s="12">
        <v>35585</v>
      </c>
      <c r="H575" s="13" t="str">
        <f>IFERROR(VLOOKUP($G575,Jugadores,12,0), "")</f>
        <v>LAURA RODRIGUEZ M.</v>
      </c>
      <c r="I575" s="13" t="str">
        <f>IFERROR(VLOOKUP($G575,Jugadores,14,0), "")</f>
        <v>Arteal TM</v>
      </c>
      <c r="J575" s="17" t="str">
        <f>IF(ISERROR(VLOOKUP(I575,Clubes,1,0)),"-","Galicia")</f>
        <v>Galicia</v>
      </c>
      <c r="K575" s="14">
        <f>IFERROR(VLOOKUP($G575,Jugadores,15,0), "")</f>
        <v>2001</v>
      </c>
      <c r="L575" s="17" t="str">
        <f>IFERROR(VLOOKUP($G575,Jugadores,16,0), "")</f>
        <v>F</v>
      </c>
      <c r="M575" s="15" t="str">
        <f>IFERROR(VLOOKUP($G575,Jugadores,17,0), "")</f>
        <v>S23F</v>
      </c>
      <c r="N575" s="16"/>
      <c r="O575" s="24">
        <f>IF(COUNT(R575:AK575)=0,"",COUNT(R575:AK575))</f>
        <v>1</v>
      </c>
      <c r="P575" s="48">
        <f>SUM(R575:AK575)</f>
        <v>1</v>
      </c>
      <c r="Q575" s="50">
        <v>1</v>
      </c>
      <c r="R575" s="25" t="s">
        <v>14</v>
      </c>
      <c r="S575" s="25" t="s">
        <v>14</v>
      </c>
      <c r="T575" s="25" t="s">
        <v>14</v>
      </c>
      <c r="U575" s="25" t="s">
        <v>14</v>
      </c>
      <c r="V575" s="25" t="s">
        <v>14</v>
      </c>
      <c r="W575" s="25">
        <v>1</v>
      </c>
      <c r="X575" s="25" t="s">
        <v>14</v>
      </c>
      <c r="Y575" s="26"/>
      <c r="Z575" s="28" t="s">
        <v>14</v>
      </c>
      <c r="AA575" s="28" t="s">
        <v>14</v>
      </c>
      <c r="AB575" s="28" t="s">
        <v>14</v>
      </c>
      <c r="AC575" s="28" t="s">
        <v>14</v>
      </c>
      <c r="AD575" s="28" t="s">
        <v>14</v>
      </c>
      <c r="AE575" s="28" t="s">
        <v>14</v>
      </c>
      <c r="AF575" s="28" t="s">
        <v>14</v>
      </c>
      <c r="AG575" s="28" t="s">
        <v>14</v>
      </c>
      <c r="AH575" s="28" t="s">
        <v>14</v>
      </c>
      <c r="AI575" s="28" t="s">
        <v>14</v>
      </c>
      <c r="AJ575" s="28" t="s">
        <v>14</v>
      </c>
      <c r="AK575" s="51" t="s">
        <v>14</v>
      </c>
    </row>
    <row r="576" spans="1:37" x14ac:dyDescent="0.2">
      <c r="A576" s="21">
        <f>ROW(G576)-2</f>
        <v>574</v>
      </c>
      <c r="B576" s="76">
        <v>566</v>
      </c>
      <c r="C576" s="22">
        <f>IF(B576="","",IF(B576=A576,"=",B576-A576))</f>
        <v>-8</v>
      </c>
      <c r="D576" s="76">
        <f>COUNTIF($M$3:$M576,$M576)</f>
        <v>29</v>
      </c>
      <c r="E576" s="76">
        <v>29</v>
      </c>
      <c r="F576" s="22" t="str">
        <f>IF(E576="","",IF(E576=D576,"=",E576-D576))</f>
        <v>=</v>
      </c>
      <c r="G576" s="12">
        <v>35654</v>
      </c>
      <c r="H576" s="13" t="str">
        <f>IFERROR(VLOOKUP($G576,Jugadores,12,0), "")</f>
        <v>HERMINIO PEREZ R.</v>
      </c>
      <c r="I576" s="13" t="str">
        <f>IFERROR(VLOOKUP($G576,Jugadores,14,0), "")</f>
        <v>CTM Berciano Toralense</v>
      </c>
      <c r="J576" s="17" t="str">
        <f>IF(ISERROR(VLOOKUP(I576,Clubes,1,0)),"-","Galicia")</f>
        <v>-</v>
      </c>
      <c r="K576" s="14">
        <f>IFERROR(VLOOKUP($G576,Jugadores,15,0), "")</f>
        <v>1961</v>
      </c>
      <c r="L576" s="17" t="str">
        <f>IFERROR(VLOOKUP($G576,Jugadores,16,0), "")</f>
        <v>M</v>
      </c>
      <c r="M576" s="15" t="str">
        <f>IFERROR(VLOOKUP($G576,Jugadores,17,0), "")</f>
        <v>V60M</v>
      </c>
      <c r="N576" s="16"/>
      <c r="O576" s="24">
        <f>IF(COUNT(R576:AK576)=0,"",COUNT(R576:AK576))</f>
        <v>1</v>
      </c>
      <c r="P576" s="48">
        <f>SUM(R576:AK576)</f>
        <v>1</v>
      </c>
      <c r="Q576" s="50">
        <v>1</v>
      </c>
      <c r="R576" s="25" t="s">
        <v>14</v>
      </c>
      <c r="S576" s="25"/>
      <c r="T576" s="25">
        <v>1</v>
      </c>
      <c r="U576" s="25"/>
      <c r="V576" s="25" t="s">
        <v>14</v>
      </c>
      <c r="W576" s="25" t="s">
        <v>14</v>
      </c>
      <c r="X576" s="25" t="s">
        <v>14</v>
      </c>
      <c r="Y576" s="26"/>
      <c r="Z576" s="28" t="s">
        <v>14</v>
      </c>
      <c r="AA576" s="28" t="s">
        <v>14</v>
      </c>
      <c r="AB576" s="28" t="s">
        <v>14</v>
      </c>
      <c r="AC576" s="28" t="s">
        <v>14</v>
      </c>
      <c r="AD576" s="28" t="s">
        <v>14</v>
      </c>
      <c r="AE576" s="28" t="s">
        <v>14</v>
      </c>
      <c r="AF576" s="28"/>
      <c r="AG576" s="28" t="s">
        <v>14</v>
      </c>
      <c r="AH576" s="28" t="s">
        <v>14</v>
      </c>
      <c r="AI576" s="28" t="s">
        <v>14</v>
      </c>
      <c r="AJ576" s="28" t="s">
        <v>14</v>
      </c>
      <c r="AK576" s="51" t="s">
        <v>14</v>
      </c>
    </row>
    <row r="577" spans="1:37" x14ac:dyDescent="0.2">
      <c r="A577" s="21">
        <f>ROW(G577)-2</f>
        <v>575</v>
      </c>
      <c r="B577" s="76">
        <v>567</v>
      </c>
      <c r="C577" s="22">
        <f>IF(B577="","",IF(B577=A577,"=",B577-A577))</f>
        <v>-8</v>
      </c>
      <c r="D577" s="76">
        <f>COUNTIF($M$3:$M577,$M577)</f>
        <v>40</v>
      </c>
      <c r="E577" s="76">
        <v>39</v>
      </c>
      <c r="F577" s="22">
        <f>IF(E577="","",IF(E577=D577,"=",E577-D577))</f>
        <v>-1</v>
      </c>
      <c r="G577" s="12">
        <v>100398</v>
      </c>
      <c r="H577" s="13" t="str">
        <f>IFERROR(VLOOKUP($G577,Jugadores,12,0), "")</f>
        <v>ROI A. MARTINEZ A.</v>
      </c>
      <c r="I577" s="13" t="str">
        <f>IFERROR(VLOOKUP($G577,Jugadores,14,0), "")</f>
        <v>CTM Cidade de Narón</v>
      </c>
      <c r="J577" s="17" t="str">
        <f>IF(ISERROR(VLOOKUP(I577,Clubes,1,0)),"-","Galicia")</f>
        <v>Galicia</v>
      </c>
      <c r="K577" s="14">
        <f>IFERROR(VLOOKUP($G577,Jugadores,15,0), "")</f>
        <v>2013</v>
      </c>
      <c r="L577" s="17" t="str">
        <f>IFERROR(VLOOKUP($G577,Jugadores,16,0), "")</f>
        <v>M</v>
      </c>
      <c r="M577" s="15" t="str">
        <f>IFERROR(VLOOKUP($G577,Jugadores,17,0), "")</f>
        <v>BENM</v>
      </c>
      <c r="N577" s="16"/>
      <c r="O577" s="24">
        <f>IF(COUNT(R577:AK577)=0,"",COUNT(R577:AK577))</f>
        <v>1</v>
      </c>
      <c r="P577" s="48">
        <f>SUM(R577:AK577)</f>
        <v>1</v>
      </c>
      <c r="Q577" s="50">
        <v>1</v>
      </c>
      <c r="R577" s="25" t="s">
        <v>14</v>
      </c>
      <c r="S577" s="25" t="s">
        <v>14</v>
      </c>
      <c r="T577" s="25" t="s">
        <v>14</v>
      </c>
      <c r="U577" s="25" t="s">
        <v>14</v>
      </c>
      <c r="V577" s="25" t="s">
        <v>14</v>
      </c>
      <c r="W577" s="25">
        <v>1</v>
      </c>
      <c r="X577" s="25" t="s">
        <v>14</v>
      </c>
      <c r="Y577" s="26"/>
      <c r="Z577" s="28" t="s">
        <v>14</v>
      </c>
      <c r="AA577" s="28" t="s">
        <v>14</v>
      </c>
      <c r="AB577" s="28" t="s">
        <v>14</v>
      </c>
      <c r="AC577" s="28" t="s">
        <v>14</v>
      </c>
      <c r="AD577" s="28" t="s">
        <v>14</v>
      </c>
      <c r="AE577" s="28" t="s">
        <v>14</v>
      </c>
      <c r="AF577" s="28" t="s">
        <v>14</v>
      </c>
      <c r="AG577" s="28" t="s">
        <v>14</v>
      </c>
      <c r="AH577" s="28" t="s">
        <v>14</v>
      </c>
      <c r="AI577" s="28" t="s">
        <v>14</v>
      </c>
      <c r="AJ577" s="28" t="s">
        <v>14</v>
      </c>
      <c r="AK577" s="51" t="s">
        <v>14</v>
      </c>
    </row>
    <row r="578" spans="1:37" x14ac:dyDescent="0.2">
      <c r="A578" s="21">
        <f>ROW(G578)-2</f>
        <v>576</v>
      </c>
      <c r="B578" s="76">
        <v>568</v>
      </c>
      <c r="C578" s="22">
        <f>IF(B578="","",IF(B578=A578,"=",B578-A578))</f>
        <v>-8</v>
      </c>
      <c r="D578" s="76">
        <f>COUNTIF($M$3:$M578,$M578)</f>
        <v>68</v>
      </c>
      <c r="E578" s="76">
        <v>66</v>
      </c>
      <c r="F578" s="22">
        <f>IF(E578="","",IF(E578=D578,"=",E578-D578))</f>
        <v>-2</v>
      </c>
      <c r="G578" s="12">
        <v>2223086</v>
      </c>
      <c r="H578" s="13" t="str">
        <f>IFERROR(VLOOKUP($G578,Jugadores,12,0), "")</f>
        <v>YAGO MARTINEZ V.</v>
      </c>
      <c r="I578" s="13" t="str">
        <f>IFERROR(VLOOKUP($G578,Jugadores,14,0), "")</f>
        <v>CTM Cidade de Narón</v>
      </c>
      <c r="J578" s="17" t="str">
        <f>IF(ISERROR(VLOOKUP(I578,Clubes,1,0)),"-","Galicia")</f>
        <v>Galicia</v>
      </c>
      <c r="K578" s="14">
        <f>IFERROR(VLOOKUP($G578,Jugadores,15,0), "")</f>
        <v>2008</v>
      </c>
      <c r="L578" s="17" t="str">
        <f>IFERROR(VLOOKUP($G578,Jugadores,16,0), "")</f>
        <v>M</v>
      </c>
      <c r="M578" s="15" t="str">
        <f>IFERROR(VLOOKUP($G578,Jugadores,17,0), "")</f>
        <v>INFM</v>
      </c>
      <c r="N578" s="16"/>
      <c r="O578" s="24">
        <f>IF(COUNT(R578:AK578)=0,"",COUNT(R578:AK578))</f>
        <v>1</v>
      </c>
      <c r="P578" s="48">
        <f>SUM(R578:AK578)</f>
        <v>1</v>
      </c>
      <c r="Q578" s="50"/>
      <c r="R578" s="25"/>
      <c r="S578" s="25" t="s">
        <v>14</v>
      </c>
      <c r="T578" s="25" t="s">
        <v>14</v>
      </c>
      <c r="U578" s="25" t="s">
        <v>14</v>
      </c>
      <c r="V578" s="25" t="s">
        <v>14</v>
      </c>
      <c r="W578" s="25" t="s">
        <v>14</v>
      </c>
      <c r="X578" s="25">
        <v>1</v>
      </c>
      <c r="Y578" s="26"/>
      <c r="Z578" s="28"/>
      <c r="AA578" s="28" t="s">
        <v>14</v>
      </c>
      <c r="AB578" s="28" t="s">
        <v>14</v>
      </c>
      <c r="AC578" s="28" t="s">
        <v>14</v>
      </c>
      <c r="AD578" s="28" t="s">
        <v>14</v>
      </c>
      <c r="AE578" s="28" t="s">
        <v>14</v>
      </c>
      <c r="AF578" s="28" t="s">
        <v>14</v>
      </c>
      <c r="AG578" s="28" t="s">
        <v>14</v>
      </c>
      <c r="AH578" s="28" t="s">
        <v>14</v>
      </c>
      <c r="AI578" s="28" t="s">
        <v>14</v>
      </c>
      <c r="AJ578" s="28" t="s">
        <v>14</v>
      </c>
      <c r="AK578" s="51" t="s">
        <v>14</v>
      </c>
    </row>
    <row r="579" spans="1:37" x14ac:dyDescent="0.2">
      <c r="A579" s="21">
        <f>ROW(G579)-2</f>
        <v>577</v>
      </c>
      <c r="B579" s="76"/>
      <c r="C579" s="22" t="str">
        <f>IF(B579="","",IF(B579=A579,"=",B579-A579))</f>
        <v/>
      </c>
      <c r="D579" s="76">
        <f>COUNTIF($M$3:$M579,$M579)</f>
        <v>36</v>
      </c>
      <c r="E579" s="76"/>
      <c r="F579" s="22" t="str">
        <f>IF(E579="","",IF(E579=D579,"=",E579-D579))</f>
        <v/>
      </c>
      <c r="G579" s="12">
        <v>2223097</v>
      </c>
      <c r="H579" s="13" t="str">
        <f>IFERROR(VLOOKUP($G579,Jugadores,12,0), "")</f>
        <v>SABELA VAZQUEZ C.</v>
      </c>
      <c r="I579" s="13" t="str">
        <f>IFERROR(VLOOKUP($G579,Jugadores,14,0), "")</f>
        <v>Cinania TM</v>
      </c>
      <c r="J579" s="17" t="str">
        <f>IF(ISERROR(VLOOKUP(I579,Clubes,1,0)),"-","Galicia")</f>
        <v>Galicia</v>
      </c>
      <c r="K579" s="14">
        <f>IFERROR(VLOOKUP($G579,Jugadores,15,0), "")</f>
        <v>2008</v>
      </c>
      <c r="L579" s="17" t="str">
        <f>IFERROR(VLOOKUP($G579,Jugadores,16,0), "")</f>
        <v>F</v>
      </c>
      <c r="M579" s="15" t="str">
        <f>IFERROR(VLOOKUP($G579,Jugadores,17,0), "")</f>
        <v>INFF</v>
      </c>
      <c r="N579" s="16"/>
      <c r="O579" s="24">
        <f>IF(COUNT(R579:AK579)=0,"",COUNT(R579:AK579))</f>
        <v>1</v>
      </c>
      <c r="P579" s="48">
        <f>SUM(R579:AK579)</f>
        <v>1</v>
      </c>
      <c r="Q579" s="50"/>
      <c r="R579" s="25"/>
      <c r="S579" s="25" t="s">
        <v>14</v>
      </c>
      <c r="T579" s="25" t="s">
        <v>14</v>
      </c>
      <c r="U579" s="25" t="s">
        <v>14</v>
      </c>
      <c r="V579" s="25">
        <v>1</v>
      </c>
      <c r="W579" s="25" t="s">
        <v>14</v>
      </c>
      <c r="X579" s="25" t="s">
        <v>14</v>
      </c>
      <c r="Y579" s="26"/>
      <c r="Z579" s="28"/>
      <c r="AA579" s="28" t="s">
        <v>14</v>
      </c>
      <c r="AB579" s="28" t="s">
        <v>14</v>
      </c>
      <c r="AC579" s="28" t="s">
        <v>14</v>
      </c>
      <c r="AD579" s="28" t="s">
        <v>14</v>
      </c>
      <c r="AE579" s="28" t="s">
        <v>14</v>
      </c>
      <c r="AF579" s="28" t="s">
        <v>14</v>
      </c>
      <c r="AG579" s="28" t="s">
        <v>14</v>
      </c>
      <c r="AH579" s="28" t="s">
        <v>14</v>
      </c>
      <c r="AI579" s="28" t="s">
        <v>14</v>
      </c>
      <c r="AJ579" s="28" t="s">
        <v>14</v>
      </c>
      <c r="AK579" s="51" t="s">
        <v>14</v>
      </c>
    </row>
    <row r="580" spans="1:37" x14ac:dyDescent="0.2">
      <c r="A580" s="21">
        <f>ROW(G580)-2</f>
        <v>578</v>
      </c>
      <c r="B580" s="76"/>
      <c r="C580" s="22" t="str">
        <f>IF(B580="","",IF(B580=A580,"=",B580-A580))</f>
        <v/>
      </c>
      <c r="D580" s="76">
        <f>COUNTIF($M$3:$M580,$M580)</f>
        <v>69</v>
      </c>
      <c r="E580" s="76"/>
      <c r="F580" s="22" t="str">
        <f>IF(E580="","",IF(E580=D580,"=",E580-D580))</f>
        <v/>
      </c>
      <c r="G580" s="12">
        <v>2223100</v>
      </c>
      <c r="H580" s="13" t="str">
        <f>IFERROR(VLOOKUP($G580,Jugadores,12,0), "")</f>
        <v>ALEXANDRE MARTINEZ M.</v>
      </c>
      <c r="I580" s="13" t="str">
        <f>IFERROR(VLOOKUP($G580,Jugadores,14,0), "")</f>
        <v>Cinania TM</v>
      </c>
      <c r="J580" s="17" t="str">
        <f>IF(ISERROR(VLOOKUP(I580,Clubes,1,0)),"-","Galicia")</f>
        <v>Galicia</v>
      </c>
      <c r="K580" s="14">
        <f>IFERROR(VLOOKUP($G580,Jugadores,15,0), "")</f>
        <v>2009</v>
      </c>
      <c r="L580" s="17" t="str">
        <f>IFERROR(VLOOKUP($G580,Jugadores,16,0), "")</f>
        <v>M</v>
      </c>
      <c r="M580" s="15" t="str">
        <f>IFERROR(VLOOKUP($G580,Jugadores,17,0), "")</f>
        <v>INFM</v>
      </c>
      <c r="N580" s="16"/>
      <c r="O580" s="24">
        <f>IF(COUNT(R580:AK580)=0,"",COUNT(R580:AK580))</f>
        <v>1</v>
      </c>
      <c r="P580" s="48">
        <f>SUM(R580:AK580)</f>
        <v>1</v>
      </c>
      <c r="Q580" s="50"/>
      <c r="R580" s="25"/>
      <c r="S580" s="25" t="s">
        <v>14</v>
      </c>
      <c r="T580" s="25" t="s">
        <v>14</v>
      </c>
      <c r="U580" s="25" t="s">
        <v>14</v>
      </c>
      <c r="V580" s="25">
        <v>1</v>
      </c>
      <c r="W580" s="25" t="s">
        <v>14</v>
      </c>
      <c r="X580" s="25" t="s">
        <v>14</v>
      </c>
      <c r="Y580" s="26"/>
      <c r="Z580" s="28"/>
      <c r="AA580" s="28" t="s">
        <v>14</v>
      </c>
      <c r="AB580" s="28" t="s">
        <v>14</v>
      </c>
      <c r="AC580" s="28" t="s">
        <v>14</v>
      </c>
      <c r="AD580" s="28" t="s">
        <v>14</v>
      </c>
      <c r="AE580" s="28" t="s">
        <v>14</v>
      </c>
      <c r="AF580" s="28" t="s">
        <v>14</v>
      </c>
      <c r="AG580" s="28" t="s">
        <v>14</v>
      </c>
      <c r="AH580" s="28" t="s">
        <v>14</v>
      </c>
      <c r="AI580" s="28" t="s">
        <v>14</v>
      </c>
      <c r="AJ580" s="28" t="s">
        <v>14</v>
      </c>
      <c r="AK580" s="51" t="s">
        <v>14</v>
      </c>
    </row>
  </sheetData>
  <autoFilter ref="I2:M430" xr:uid="{00000000-0009-0000-0000-000003000000}"/>
  <sortState xmlns:xlrd2="http://schemas.microsoft.com/office/spreadsheetml/2017/richdata2" ref="A3:AK580">
    <sortCondition descending="1" ref="P3:P580"/>
    <sortCondition descending="1" ref="O3:O580"/>
    <sortCondition ref="G3:G580"/>
  </sortState>
  <mergeCells count="5">
    <mergeCell ref="A1:F1"/>
    <mergeCell ref="G1:M1"/>
    <mergeCell ref="N1:P1"/>
    <mergeCell ref="Q1:Y1"/>
    <mergeCell ref="Z1:AK1"/>
  </mergeCells>
  <conditionalFormatting sqref="G1:H2 G581:H1048576">
    <cfRule type="duplicateValues" dxfId="57" priority="266"/>
  </conditionalFormatting>
  <conditionalFormatting sqref="C1:C2 F1:F2 F581:F1048576 C581:C1048576">
    <cfRule type="cellIs" dxfId="56" priority="156" stopIfTrue="1" operator="equal">
      <formula>"="</formula>
    </cfRule>
    <cfRule type="cellIs" dxfId="55" priority="157" stopIfTrue="1" operator="lessThan">
      <formula>0</formula>
    </cfRule>
    <cfRule type="cellIs" dxfId="54" priority="158" stopIfTrue="1" operator="greaterThan">
      <formula>0</formula>
    </cfRule>
  </conditionalFormatting>
  <conditionalFormatting sqref="M1:M2 M581:M1048576">
    <cfRule type="cellIs" dxfId="53" priority="131" operator="equal">
      <formula>"DISM"</formula>
    </cfRule>
    <cfRule type="cellIs" dxfId="52" priority="132" operator="equal">
      <formula>"V65F"</formula>
    </cfRule>
    <cfRule type="cellIs" dxfId="51" priority="133" operator="equal">
      <formula>"V60F"</formula>
    </cfRule>
    <cfRule type="cellIs" dxfId="50" priority="134" operator="equal">
      <formula>"V50F"</formula>
    </cfRule>
    <cfRule type="cellIs" dxfId="49" priority="135" operator="equal">
      <formula>"V40F"</formula>
    </cfRule>
    <cfRule type="cellIs" dxfId="48" priority="136" operator="equal">
      <formula>"SENF"</formula>
    </cfRule>
    <cfRule type="cellIs" dxfId="47" priority="137" operator="equal">
      <formula>"S23F"</formula>
    </cfRule>
    <cfRule type="cellIs" dxfId="46" priority="138" operator="equal">
      <formula>"JUVF"</formula>
    </cfRule>
    <cfRule type="cellIs" dxfId="45" priority="139" operator="equal">
      <formula>"INFF"</formula>
    </cfRule>
    <cfRule type="cellIs" dxfId="44" priority="140" operator="equal">
      <formula>"ALEF"</formula>
    </cfRule>
    <cfRule type="cellIs" dxfId="43" priority="141" operator="equal">
      <formula>"BENF"</formula>
    </cfRule>
    <cfRule type="cellIs" dxfId="42" priority="142" operator="equal">
      <formula>"PREF"</formula>
    </cfRule>
    <cfRule type="cellIs" dxfId="41" priority="143" operator="equal">
      <formula>"ABSF"</formula>
    </cfRule>
    <cfRule type="cellIs" dxfId="40" priority="144" operator="equal">
      <formula>"V65M"</formula>
    </cfRule>
    <cfRule type="cellIs" dxfId="39" priority="145" operator="equal">
      <formula>"V60M"</formula>
    </cfRule>
    <cfRule type="cellIs" dxfId="38" priority="146" operator="equal">
      <formula>"V50M"</formula>
    </cfRule>
    <cfRule type="cellIs" dxfId="37" priority="147" operator="equal">
      <formula>"V40M"</formula>
    </cfRule>
    <cfRule type="cellIs" dxfId="36" priority="148" operator="equal">
      <formula>"SENM"</formula>
    </cfRule>
    <cfRule type="cellIs" dxfId="35" priority="149" operator="equal">
      <formula>"S23M"</formula>
    </cfRule>
    <cfRule type="cellIs" dxfId="34" priority="150" operator="equal">
      <formula>"JUVM"</formula>
    </cfRule>
    <cfRule type="cellIs" dxfId="33" priority="151" operator="equal">
      <formula>"INFM"</formula>
    </cfRule>
    <cfRule type="cellIs" dxfId="32" priority="152" operator="equal">
      <formula>"ALEM"</formula>
    </cfRule>
    <cfRule type="cellIs" dxfId="31" priority="153" operator="equal">
      <formula>"BENM"</formula>
    </cfRule>
    <cfRule type="cellIs" dxfId="30" priority="154" operator="equal">
      <formula>"PREM"</formula>
    </cfRule>
    <cfRule type="cellIs" dxfId="29" priority="155" operator="equal">
      <formula>"ABSM"</formula>
    </cfRule>
  </conditionalFormatting>
  <conditionalFormatting sqref="A1:A2 A581:A1048576">
    <cfRule type="colorScale" priority="2163">
      <colorScale>
        <cfvo type="min"/>
        <cfvo type="percentile" val="50"/>
        <cfvo type="max"/>
        <color rgb="FF009900"/>
        <color rgb="FFCCCCFF"/>
        <color rgb="FFE03232"/>
      </colorScale>
    </cfRule>
  </conditionalFormatting>
  <conditionalFormatting sqref="P1:P2 P581:P1048576">
    <cfRule type="colorScale" priority="2166">
      <colorScale>
        <cfvo type="min"/>
        <cfvo type="percentile" val="50"/>
        <cfvo type="max"/>
        <color rgb="FFE03232"/>
        <color theme="0" tint="-0.14999847407452621"/>
        <color rgb="FF009900"/>
      </colorScale>
    </cfRule>
  </conditionalFormatting>
  <conditionalFormatting sqref="D1:D2 D581:D1048576">
    <cfRule type="colorScale" priority="2169">
      <colorScale>
        <cfvo type="min"/>
        <cfvo type="num" val="10"/>
        <color rgb="FF009900"/>
        <color theme="4" tint="0.79998168889431442"/>
      </colorScale>
    </cfRule>
  </conditionalFormatting>
  <conditionalFormatting sqref="R1:Y2 R581:Y1048576">
    <cfRule type="colorScale" priority="2172">
      <colorScale>
        <cfvo type="min"/>
        <cfvo type="max"/>
        <color theme="4" tint="0.79998168889431442"/>
        <color rgb="FF009900"/>
      </colorScale>
    </cfRule>
  </conditionalFormatting>
  <conditionalFormatting sqref="Z1:AK2 Z581:AK1048576">
    <cfRule type="colorScale" priority="2175">
      <colorScale>
        <cfvo type="min"/>
        <cfvo type="max"/>
        <color theme="4" tint="0.59999389629810485"/>
        <color rgb="FF00863D"/>
      </colorScale>
    </cfRule>
  </conditionalFormatting>
  <conditionalFormatting sqref="G3:H580">
    <cfRule type="duplicateValues" dxfId="28" priority="29"/>
  </conditionalFormatting>
  <conditionalFormatting sqref="C3:C580 F3:F580">
    <cfRule type="cellIs" dxfId="27" priority="26" stopIfTrue="1" operator="equal">
      <formula>"="</formula>
    </cfRule>
    <cfRule type="cellIs" dxfId="26" priority="27" stopIfTrue="1" operator="lessThan">
      <formula>0</formula>
    </cfRule>
    <cfRule type="cellIs" dxfId="25" priority="28" stopIfTrue="1" operator="greaterThan">
      <formula>0</formula>
    </cfRule>
  </conditionalFormatting>
  <conditionalFormatting sqref="M3:M580">
    <cfRule type="cellIs" dxfId="24" priority="1" operator="equal">
      <formula>"DISM"</formula>
    </cfRule>
    <cfRule type="cellIs" dxfId="23" priority="2" operator="equal">
      <formula>"V65F"</formula>
    </cfRule>
    <cfRule type="cellIs" dxfId="22" priority="3" operator="equal">
      <formula>"V60F"</formula>
    </cfRule>
    <cfRule type="cellIs" dxfId="21" priority="4" operator="equal">
      <formula>"V50F"</formula>
    </cfRule>
    <cfRule type="cellIs" dxfId="20" priority="5" operator="equal">
      <formula>"V40F"</formula>
    </cfRule>
    <cfRule type="cellIs" dxfId="19" priority="6" operator="equal">
      <formula>"SENF"</formula>
    </cfRule>
    <cfRule type="cellIs" dxfId="18" priority="7" operator="equal">
      <formula>"S23F"</formula>
    </cfRule>
    <cfRule type="cellIs" dxfId="17" priority="8" operator="equal">
      <formula>"JUVF"</formula>
    </cfRule>
    <cfRule type="cellIs" dxfId="16" priority="9" operator="equal">
      <formula>"INFF"</formula>
    </cfRule>
    <cfRule type="cellIs" dxfId="15" priority="10" operator="equal">
      <formula>"ALEF"</formula>
    </cfRule>
    <cfRule type="cellIs" dxfId="14" priority="11" operator="equal">
      <formula>"BENF"</formula>
    </cfRule>
    <cfRule type="cellIs" dxfId="13" priority="12" operator="equal">
      <formula>"PREF"</formula>
    </cfRule>
    <cfRule type="cellIs" dxfId="12" priority="13" operator="equal">
      <formula>"ABSF"</formula>
    </cfRule>
    <cfRule type="cellIs" dxfId="11" priority="14" operator="equal">
      <formula>"V65M"</formula>
    </cfRule>
    <cfRule type="cellIs" dxfId="10" priority="15" operator="equal">
      <formula>"V60M"</formula>
    </cfRule>
    <cfRule type="cellIs" dxfId="9" priority="16" operator="equal">
      <formula>"V50M"</formula>
    </cfRule>
    <cfRule type="cellIs" dxfId="8" priority="17" operator="equal">
      <formula>"V40M"</formula>
    </cfRule>
    <cfRule type="cellIs" dxfId="7" priority="18" operator="equal">
      <formula>"SENM"</formula>
    </cfRule>
    <cfRule type="cellIs" dxfId="6" priority="19" operator="equal">
      <formula>"S23M"</formula>
    </cfRule>
    <cfRule type="cellIs" dxfId="5" priority="20" operator="equal">
      <formula>"JUVM"</formula>
    </cfRule>
    <cfRule type="cellIs" dxfId="4" priority="21" operator="equal">
      <formula>"INFM"</formula>
    </cfRule>
    <cfRule type="cellIs" dxfId="3" priority="22" operator="equal">
      <formula>"ALEM"</formula>
    </cfRule>
    <cfRule type="cellIs" dxfId="2" priority="23" operator="equal">
      <formula>"BENM"</formula>
    </cfRule>
    <cfRule type="cellIs" dxfId="1" priority="24" operator="equal">
      <formula>"PREM"</formula>
    </cfRule>
    <cfRule type="cellIs" dxfId="0" priority="25" operator="equal">
      <formula>"ABSM"</formula>
    </cfRule>
  </conditionalFormatting>
  <conditionalFormatting sqref="A3:A580">
    <cfRule type="colorScale" priority="30">
      <colorScale>
        <cfvo type="min"/>
        <cfvo type="percentile" val="50"/>
        <cfvo type="max"/>
        <color rgb="FF009900"/>
        <color rgb="FFCCCCFF"/>
        <color rgb="FFE03232"/>
      </colorScale>
    </cfRule>
  </conditionalFormatting>
  <conditionalFormatting sqref="P3:P580">
    <cfRule type="colorScale" priority="31">
      <colorScale>
        <cfvo type="min"/>
        <cfvo type="percentile" val="50"/>
        <cfvo type="max"/>
        <color rgb="FFE03232"/>
        <color theme="0" tint="-0.14999847407452621"/>
        <color rgb="FF009900"/>
      </colorScale>
    </cfRule>
  </conditionalFormatting>
  <conditionalFormatting sqref="D3:D580">
    <cfRule type="colorScale" priority="32">
      <colorScale>
        <cfvo type="min"/>
        <cfvo type="num" val="10"/>
        <color rgb="FF009900"/>
        <color theme="4" tint="0.79998168889431442"/>
      </colorScale>
    </cfRule>
  </conditionalFormatting>
  <conditionalFormatting sqref="R3:Y580">
    <cfRule type="colorScale" priority="33">
      <colorScale>
        <cfvo type="min"/>
        <cfvo type="max"/>
        <color theme="4" tint="0.79998168889431442"/>
        <color rgb="FF009900"/>
      </colorScale>
    </cfRule>
  </conditionalFormatting>
  <conditionalFormatting sqref="Z3:AK580">
    <cfRule type="colorScale" priority="34">
      <colorScale>
        <cfvo type="min"/>
        <cfvo type="max"/>
        <color theme="4" tint="0.59999389629810485"/>
        <color rgb="FF00863D"/>
      </colorScale>
    </cfRule>
  </conditionalFormatting>
  <conditionalFormatting sqref="E3:E580">
    <cfRule type="colorScale" priority="35">
      <colorScale>
        <cfvo type="min"/>
        <cfvo type="num" val="10"/>
        <color rgb="FF009900"/>
        <color theme="4" tint="0.79998168889431442"/>
      </colorScale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50" orientation="landscape" r:id="rId1"/>
  <headerFooter>
    <oddHeader>&amp;CRANKING CATEGORIAS 2022/23</oddHeader>
    <oddFooter>&amp;C-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CIR_22-23</vt:lpstr>
      <vt:lpstr>MED_22-23</vt:lpstr>
      <vt:lpstr>ABS_22-23</vt:lpstr>
      <vt:lpstr>CAT_22-23</vt:lpstr>
      <vt:lpstr>'ABS_22-23'!Área_de_impresión</vt:lpstr>
      <vt:lpstr>'CAT_22-23'!Área_de_impresión</vt:lpstr>
      <vt:lpstr>'CIR_22-23'!Área_de_impresión</vt:lpstr>
      <vt:lpstr>'MED_22-23'!Área_de_impresión</vt:lpstr>
      <vt:lpstr>'ABS_22-23'!Títulos_a_imprimir</vt:lpstr>
      <vt:lpstr>'CAT_22-23'!Títulos_a_imprimir</vt:lpstr>
      <vt:lpstr>'CIR_22-23'!Títulos_a_imprimir</vt:lpstr>
      <vt:lpstr>'MED_22-23'!Títulos_a_imprimir</vt:lpstr>
    </vt:vector>
  </TitlesOfParts>
  <Company>cntm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Rodrigo</cp:lastModifiedBy>
  <cp:lastPrinted>2022-07-26T16:44:10Z</cp:lastPrinted>
  <dcterms:created xsi:type="dcterms:W3CDTF">2015-07-24T18:38:44Z</dcterms:created>
  <dcterms:modified xsi:type="dcterms:W3CDTF">2022-10-20T07:21:35Z</dcterms:modified>
</cp:coreProperties>
</file>